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880" windowHeight="9495" activeTab="0"/>
  </bookViews>
  <sheets>
    <sheet name="Destino del FISM 2012 " sheetId="1" r:id="rId1"/>
    <sheet name="Destino del FISM 2013 " sheetId="2" r:id="rId2"/>
    <sheet name="Destino del FISM 2014 " sheetId="3" r:id="rId3"/>
    <sheet name="Destino del FISM 2015 " sheetId="4" r:id="rId4"/>
    <sheet name="Destino del FISM 2016" sheetId="5" r:id="rId5"/>
    <sheet name="Destino del FISM 2017" sheetId="6" r:id="rId6"/>
    <sheet name="REMANENTES FISM 2012" sheetId="7" r:id="rId7"/>
    <sheet name="REMANENTES FISM 2013" sheetId="8" r:id="rId8"/>
    <sheet name="REMANENTES FISM 2014" sheetId="9" r:id="rId9"/>
    <sheet name="REMANENTES FISM 2015" sheetId="10" r:id="rId10"/>
    <sheet name="REMANENTES FISM 2016" sheetId="11" r:id="rId11"/>
    <sheet name="REMANENTES FISM 2017" sheetId="12" r:id="rId12"/>
    <sheet name="Hoja7" sheetId="13" r:id="rId13"/>
  </sheets>
  <definedNames>
    <definedName name="_xlnm.Print_Area" localSheetId="0">'Destino del FISM 2012 '!$A$1:$C$105</definedName>
    <definedName name="_xlnm.Print_Area" localSheetId="1">'Destino del FISM 2013 '!$A$1:$D$81</definedName>
    <definedName name="_xlnm.Print_Area" localSheetId="2">'Destino del FISM 2014 '!$A$1:$C$73</definedName>
    <definedName name="_xlnm.Print_Area" localSheetId="3">'Destino del FISM 2015 '!$A$1:$B$55</definedName>
    <definedName name="_xlnm.Print_Area" localSheetId="5">'Destino del FISM 2017'!$A$1:$B$63</definedName>
    <definedName name="_xlnm.Print_Area" localSheetId="6">'REMANENTES FISM 2012'!$A$1:$D$18</definedName>
    <definedName name="_xlnm.Print_Area" localSheetId="8">'REMANENTES FISM 2014'!$A$1:$C$14</definedName>
    <definedName name="_xlnm.Print_Area" localSheetId="9">'REMANENTES FISM 2015'!$A$1:$C$14</definedName>
    <definedName name="_xlnm.Print_Area" localSheetId="10">'REMANENTES FISM 2016'!$A$1:$C$14</definedName>
    <definedName name="_xlnm.Print_Area" localSheetId="11">'REMANENTES FISM 2017'!$A$1:$C$13</definedName>
  </definedNames>
  <calcPr fullCalcOnLoad="1"/>
</workbook>
</file>

<file path=xl/sharedStrings.xml><?xml version="1.0" encoding="utf-8"?>
<sst xmlns="http://schemas.openxmlformats.org/spreadsheetml/2006/main" count="414" uniqueCount="324">
  <si>
    <t>TESORERIA MUNICIPAL</t>
  </si>
  <si>
    <t xml:space="preserve">ESTADISTICA FISCAL DEL GASTO O EGRESOS </t>
  </si>
  <si>
    <t>TOTAL</t>
  </si>
  <si>
    <t>OBRAS Y ACCIONES A REALIZAR</t>
  </si>
  <si>
    <t>FAIS</t>
  </si>
  <si>
    <t>DESTINO DEL FISM (FAIS) 2012</t>
  </si>
  <si>
    <t>DESTINO DEL FISM (FAIS) 2013</t>
  </si>
  <si>
    <t>H.AYUNTAMIENTO DE VERACRUZ</t>
  </si>
  <si>
    <t>Obra 20122000002 Colonia Valente Díaz</t>
  </si>
  <si>
    <t>Obra 20122000001 Colonia Malibrán, Malibrán las Brujas y Campestre 4a. Etapa</t>
  </si>
  <si>
    <t>Agua Potable</t>
  </si>
  <si>
    <t>Drenaje, Letrinas y Alcantarillado</t>
  </si>
  <si>
    <t>Urbanización Municipal</t>
  </si>
  <si>
    <t>Obra 20122000016 Colonia Buena Vista, Localidad Tejería</t>
  </si>
  <si>
    <t>Obra 20122000017 Colonia Chivería y Colonia Reyes</t>
  </si>
  <si>
    <t>Obra 20122000003 Colonia Renacimiento</t>
  </si>
  <si>
    <t>Obra 20122000004 Colonia Ampolas 2 Sector 1</t>
  </si>
  <si>
    <t>Obra 20122000006 Congregación de Vargas</t>
  </si>
  <si>
    <t>Obra 20122000007 Congregación de Santa Fé</t>
  </si>
  <si>
    <t>Obra 20122000008 Colonia Buena Vista, Localidad Tejería</t>
  </si>
  <si>
    <t>Obra 20122000009 Colonia Predio IV</t>
  </si>
  <si>
    <t>Obra 20122000010 Colonia Sánchez, Localidad Tejería</t>
  </si>
  <si>
    <t>Obra 20122000011 Colonia Predio la Loma</t>
  </si>
  <si>
    <t>Obra 20122000013 Colonia Agrícola Industrial, Localidad Tejería</t>
  </si>
  <si>
    <t>Obra 20022000015 Colonia Valente Díaz</t>
  </si>
  <si>
    <t>Obra 20022000075 Colonia Malibrán</t>
  </si>
  <si>
    <t>Obra 20022000077 Colonia Rafael Díaz Serdán</t>
  </si>
  <si>
    <t>Obra 20022000078 Colonia 16 de Febrero</t>
  </si>
  <si>
    <t>Obra 20022000076 Colonia Cuauhtemoc</t>
  </si>
  <si>
    <t>Obra 20022000079 Colonia Villa de Cortéz</t>
  </si>
  <si>
    <t>Obra 20022000080 Colonia Granjas Boticaria</t>
  </si>
  <si>
    <t>Obra 20022000019 Colonia Playa Linda Sector 1</t>
  </si>
  <si>
    <t>Obra 20022000018 Colonia Reserva 2 y 3</t>
  </si>
  <si>
    <t>Obra 20022000020 Colonia Dos Lomas-Antorchistas</t>
  </si>
  <si>
    <t>Obra 20022000021 Colonia Amapolas 2</t>
  </si>
  <si>
    <t>Obra 20022000022 Colonia Adolfo López Mateos</t>
  </si>
  <si>
    <t>Obra 20022000081 Colonia Caballerizas</t>
  </si>
  <si>
    <t>INFRAESTRUCTURA BÁSICA EDUCATIVA</t>
  </si>
  <si>
    <t>Obra 20022000039 Primaria Lilia Clara Gómez Montalván</t>
  </si>
  <si>
    <t>Obra 20022000068 Jardín de Niños "Niño Artillero"</t>
  </si>
  <si>
    <t>Obra 20022000025 Jardín de Niños Ferrocarrilero</t>
  </si>
  <si>
    <t>Obra 20022000026 Jardín de niños Veracruz</t>
  </si>
  <si>
    <t>Obra 20022000027 Jardín de Niños Malitzin</t>
  </si>
  <si>
    <t>Obra 20022000028 Jardín de Niños Fidelidad por Veracruz</t>
  </si>
  <si>
    <t>Obra 20022000029 Jardín de Niños Bado Comoli</t>
  </si>
  <si>
    <t>Obra 20022000030 Jardín de Niños Veracruz</t>
  </si>
  <si>
    <t>Obra 20022000032 Jardín de Niños Eva Fortier</t>
  </si>
  <si>
    <t>Obra 20022000033 Jardín de Niños Beatriz Hernández Contreras</t>
  </si>
  <si>
    <t>Obra 20022000034 Jardín de Niños María Cortínes Vda. de Ruiz</t>
  </si>
  <si>
    <t>Obra 20022000035 Jardín de Niños Genoveva Cortés Valladares</t>
  </si>
  <si>
    <t>Obra 20022000069 Jardín de Niños José María Luis Mora</t>
  </si>
  <si>
    <t>Obra 20022000071 Jardín de Niños Naciones Unidas</t>
  </si>
  <si>
    <t>Obra 20022000072 Jardín de Niños Gavilondo Soler</t>
  </si>
  <si>
    <t>Obra 20022000067 Escuela Primaria Venustiano Carranza</t>
  </si>
  <si>
    <t>Obra 20022000024 Escuela Primaria Profesor Carlos Gómez Pérez</t>
  </si>
  <si>
    <t>Obra 20022000036 Escuela Primaria Jesús Reyes Heroles</t>
  </si>
  <si>
    <t>Obra 20022000037 Escuela Primaria Carmen Serdán Matutino</t>
  </si>
  <si>
    <t>Obra 20022000038 Escuela Primaria Vicente Guerrero</t>
  </si>
  <si>
    <t>Obra 20022000040 Escuela Primaria Carlos A. Carrillo</t>
  </si>
  <si>
    <t>Obra 20022000041 Escuela Primaria Manuel Doblado</t>
  </si>
  <si>
    <t>Obra 20022000043 Escuela Primaria Solidaridad</t>
  </si>
  <si>
    <t>Obra 20022000045 Escuela Primaria Benito Juárez</t>
  </si>
  <si>
    <t>Obra 20022000047 Escuela Primaria Delfino Valenzuela</t>
  </si>
  <si>
    <t>Obra 20022000048 Escuela Primaria Francisco I. Madero</t>
  </si>
  <si>
    <t>Obra 20022000049 Escuela Primaria Niños Héroes</t>
  </si>
  <si>
    <t>Obra 20022000050 Escuela Primaria Constitución Política de 1917</t>
  </si>
  <si>
    <t>Obra 20022000051 Escuela Primaria Miguel Hidalgo y Costilla</t>
  </si>
  <si>
    <t>Obra 20022000052 Escuela Primaria José Rodríguez Claveria</t>
  </si>
  <si>
    <t>Obra 20022000054 Escuela Primaria Heriberto Jara Corona</t>
  </si>
  <si>
    <t>Obra 20022000056 Escuela Primaria Juan Malpica Silva</t>
  </si>
  <si>
    <t>Obra 20022000057 Escuela Primaria Constanza de la Torre</t>
  </si>
  <si>
    <t>Obra 20022000058 Escuela Primaria Carlos Hugo Alvarado Torres</t>
  </si>
  <si>
    <t>Obra 20022000059 Escuela Primaria Simón Bolívar</t>
  </si>
  <si>
    <t>Obra 20022000070 Escuela Primaria Gabriela Mistral</t>
  </si>
  <si>
    <t>Obra 20022000073 Escuela Primaria Nicolás Bravo</t>
  </si>
  <si>
    <t>Obra 20022000074 Escuela Primaria José Azueta</t>
  </si>
  <si>
    <t>Obra 20022000060 Escuela Secundaria Técnica No. 1</t>
  </si>
  <si>
    <t>Obra 20022000061 Escuela Telesecundaria Lázaro Cárdenas del Río</t>
  </si>
  <si>
    <t>Obra 20022000062 Escuela Secundaria Concepción Lozada Prieto</t>
  </si>
  <si>
    <t>Obra 20022000064 Escuela Secundaria General Salvador Díaz Mirón</t>
  </si>
  <si>
    <t>Obra 20022000065 Escuela Secundaria Técnica No.130</t>
  </si>
  <si>
    <t>Obra 20122000023 Vargas - Santa Fé</t>
  </si>
  <si>
    <t>CONTROL DE CALIDAD DE LAS OBRAS 2013</t>
  </si>
  <si>
    <t>Infraestructura Básica Educativa</t>
  </si>
  <si>
    <t>Caminos Rurales</t>
  </si>
  <si>
    <t>Control de Calidad de las Obras 2012</t>
  </si>
  <si>
    <t>Planeación Municipal</t>
  </si>
  <si>
    <t>Obra 20132000056 Estudios de justificación económica (para obras correspondientes del FISM 2013)</t>
  </si>
  <si>
    <t>DESTINO DEL FISM (FAIS) 2014</t>
  </si>
  <si>
    <t>Obra 2014301930044 Colonia Alfredo V. Bonfil</t>
  </si>
  <si>
    <t>Obra 2014301930002 Colonia Alfredo Bonfil</t>
  </si>
  <si>
    <t>Obra 2014301930004 Colonia Puente Moreno</t>
  </si>
  <si>
    <t xml:space="preserve">Obra 2014301930006 Colonia La Reserva </t>
  </si>
  <si>
    <t>Agua y Saneamiento (Drenaje)</t>
  </si>
  <si>
    <t>Obra 2014301930007 Colonia La Reseva II (Sector 1)</t>
  </si>
  <si>
    <t>Obra 2014301930008 Colonia La Reserva II (Sector 2)</t>
  </si>
  <si>
    <t>Obra 2014301930009 Colonia La Reserva II (Sector 3)</t>
  </si>
  <si>
    <t>Obra 2014301930010 Colonia La Reserva II (Sector 4)</t>
  </si>
  <si>
    <t>Obra 2014301930040 Colonia Ejido Tarimoya</t>
  </si>
  <si>
    <t xml:space="preserve">Obra 2014301930041 Colonia Pocitos y Rivera </t>
  </si>
  <si>
    <t>Obra 2014301930043 Colonia Lorenzo Barcelata (Sector 1)</t>
  </si>
  <si>
    <t>Obra 2014301930045 Colonia Lorenzo Barcelata (Sector 2) y Granadas de la Boticarias</t>
  </si>
  <si>
    <t>Obra 2014301930011 Colonia Astilleros</t>
  </si>
  <si>
    <t xml:space="preserve">Educacion </t>
  </si>
  <si>
    <t xml:space="preserve">Mantenimiento </t>
  </si>
  <si>
    <t xml:space="preserve">Mantenimiento  Preescolar </t>
  </si>
  <si>
    <t xml:space="preserve">Mantenimiento  Primaria </t>
  </si>
  <si>
    <t>Mantenimiento  Primaria (Sanitario)</t>
  </si>
  <si>
    <t xml:space="preserve">Obra 2014301930030 Primaria Miguel Hidalgo y Costilla </t>
  </si>
  <si>
    <t xml:space="preserve">Mantenimiento  Secundaria  </t>
  </si>
  <si>
    <t>Mantenimiento  Secundaria (Sanitario)</t>
  </si>
  <si>
    <t xml:space="preserve">Gastos Indirectos </t>
  </si>
  <si>
    <t xml:space="preserve">Obra 2014301930035 Realizacion de Estudios Asociados a los Proyectos </t>
  </si>
  <si>
    <t xml:space="preserve">Obra 2014301930022 Primaria H.Ayuntamiento de Veracruz </t>
  </si>
  <si>
    <t xml:space="preserve">Obra 2014301930028 Primaria Federalizada Luis Donaldo Colosio </t>
  </si>
  <si>
    <t>Obra 2014301930029 Primaria Narciso Mendoza</t>
  </si>
  <si>
    <t>Obra 20132000002 Colonia La Pochota</t>
  </si>
  <si>
    <t>Obra 2013200003 Colonia Caballerizas</t>
  </si>
  <si>
    <t>Obra 2013200005 Colonia Ampliación Las Bajadas y Libertad de Expresión</t>
  </si>
  <si>
    <t>Obra 2013200006 Colonia La Laguna</t>
  </si>
  <si>
    <t>Obra 2013200007 Colonia Ampliación Bajadas</t>
  </si>
  <si>
    <t>Obra 2013200004 Colonia Reserva 4</t>
  </si>
  <si>
    <t>Obra 2013200008 Colonia Playa Linda</t>
  </si>
  <si>
    <t>Contrucción Guarniciones</t>
  </si>
  <si>
    <t>Contrucción Banquetas</t>
  </si>
  <si>
    <t>Contrucción Pavimento</t>
  </si>
  <si>
    <t>Obra 2013200009 Colonia Adolfo López Mateos</t>
  </si>
  <si>
    <t>Obra 2013200010 Colonia Abelardo L. Rodríguez</t>
  </si>
  <si>
    <t>Obra 2013200011 Colonia Artículo 123</t>
  </si>
  <si>
    <t>Obra 2013200012 Colonia Emiliano Zapata</t>
  </si>
  <si>
    <t>Obra 2013200013 Colonia Sector Popular</t>
  </si>
  <si>
    <t>Obra 2013200014 Colonia Colonia Acosta Lagunes</t>
  </si>
  <si>
    <t>Obra 2013200015 Colonia Las Bajadas</t>
  </si>
  <si>
    <t>Obra 2013200016 Colonia Progreso - Valente Díaz</t>
  </si>
  <si>
    <t>Obra 2013200017 Colonia López Mateos</t>
  </si>
  <si>
    <t>Obra 2013200018 Colonia El Vergel y Lomas del Vergel</t>
  </si>
  <si>
    <t>Obra 2013200019 ColoniaBenito Juárez</t>
  </si>
  <si>
    <t>Obra 2013200020 Colonia Playa Linda</t>
  </si>
  <si>
    <t>Obra 2013200021 Colonia Dos Caminos</t>
  </si>
  <si>
    <t>Obra 2013200022 Colonia Sector Popular</t>
  </si>
  <si>
    <t>Obra 2013200054 Colonia Adolfo López Mateos</t>
  </si>
  <si>
    <t>Obra 2013200055 Colonia Sector Popular</t>
  </si>
  <si>
    <t>Rehabilitación Primaria</t>
  </si>
  <si>
    <t>Obra 2013200043 Escuela Primaria Francisco Javier Clavijero</t>
  </si>
  <si>
    <t>Construcción Preescolar</t>
  </si>
  <si>
    <t>Obra 2013200024 Jardín de Niños Sor Juana Inés del Cruz</t>
  </si>
  <si>
    <t>Obra 2013200025 Jardín de Niños  El Niño Artillero Narcizo Mendoza</t>
  </si>
  <si>
    <t>Obra 2013200026 Jardín de Niños Fernando Montes de Oca</t>
  </si>
  <si>
    <t>Obra 2013200027 Jardín de Niños Vasco de Gama</t>
  </si>
  <si>
    <t>Obra 2013200028 Jardín de Niños Magisterio Veracruzano</t>
  </si>
  <si>
    <t>Obra 2013200029 Jardín de Niños Elena V. Toro</t>
  </si>
  <si>
    <t>Obra 2013200033 Jardín de Niños 21 de Abril</t>
  </si>
  <si>
    <t>Construcción Primaria</t>
  </si>
  <si>
    <t>Obra 2013200034 Escuela Primaria Leyes de Reforma</t>
  </si>
  <si>
    <t>Obra 2013200036 Escuela Primaria Constitución de Apatzingán</t>
  </si>
  <si>
    <t>Obra 2013200037 Escuela Primaria Enrique Zamudio Espinoza</t>
  </si>
  <si>
    <t>Obra 2013200035 Escuela Primaria Unión Femenina Iberoamericana</t>
  </si>
  <si>
    <t>Obra 2013200038 Escuela Primaria Artículo III</t>
  </si>
  <si>
    <t>Obra 2013200039 Escuela Primaria Salvador Díaz Mirón</t>
  </si>
  <si>
    <t>Obra 2013200040 Escuela Primaria Luis Cordiba Reyes</t>
  </si>
  <si>
    <t>Obra 2013200041 Escuela Primaria Manuel Medina Miranda</t>
  </si>
  <si>
    <t>Construcción Secundaria</t>
  </si>
  <si>
    <t>Obra 2013200044 Escuela Secundaria Técnica 136</t>
  </si>
  <si>
    <t>Obra 2013200045 Escuela Secundaria General No. 5</t>
  </si>
  <si>
    <t>Obra 2013200046 Escuela Secundaria General No. 2</t>
  </si>
  <si>
    <t>Obra 2013200048 Escuela Telesecundaria Carlos A. Carrillo</t>
  </si>
  <si>
    <t>Obra 2013200049 Escuela Secundaria Técnica Industrial 148</t>
  </si>
  <si>
    <t>Obra 2013200050 Escuela Telesecundaria Manuel Fuentes Sarabia</t>
  </si>
  <si>
    <t>Construcción Telebachillerato</t>
  </si>
  <si>
    <t>Obra 2013200051 Escuela Bacachillerato Pablo Neruda</t>
  </si>
  <si>
    <t>Obra 2013200042 Escuela Primaria Heroica de Veracruz</t>
  </si>
  <si>
    <t>DESTINO DEL FISM (FAIS) 2015</t>
  </si>
  <si>
    <t>Obra 2015301930004 Colonia Los Sauces</t>
  </si>
  <si>
    <t>Obra 2015301930007 Colonia Los Predios</t>
  </si>
  <si>
    <t>Obra 2015301930008 Colonia Lomas del Coyol-Palmas</t>
  </si>
  <si>
    <t xml:space="preserve">Obra 2015301930009 Colonia San Fernando </t>
  </si>
  <si>
    <t>Obra 2015301930014 Colonia Cabellerizas (Sector Norte )Subsector B</t>
  </si>
  <si>
    <t>Obra 2015301930013 Colonia Caballerizas (Sector Norte)Subsector A</t>
  </si>
  <si>
    <t xml:space="preserve"> Obra 2015301930015 Colonia Cabellerizas (Sector Sur) Subsector A</t>
  </si>
  <si>
    <t>Obra 2015301930016 Colonia Caballerizas (Sector Sur) Subsector B</t>
  </si>
  <si>
    <t>Obra 2015301930017 Colonia La Loma Sector 1</t>
  </si>
  <si>
    <t>Obra 2015301930018 Colonia La Loma Sector 2</t>
  </si>
  <si>
    <t>Obra 2015301930019 Colonia La Loma Sector 3</t>
  </si>
  <si>
    <t>Obra 2015301930020 Colonia La Laguna Sector 1</t>
  </si>
  <si>
    <t>Obra 2015301930021 Colonia La Laguna Sector 2</t>
  </si>
  <si>
    <t>Obra 2015301930022 Colonia Predios-Loma Sector 1</t>
  </si>
  <si>
    <t>Obra 2015301930023 Colonia Predios-Lomas Sector 2</t>
  </si>
  <si>
    <t>Obra 2015301930024 Colonia Lombardo Toledani Sector A</t>
  </si>
  <si>
    <t>Obra 2015301930025 Colonia Lombardo Toledani Sector B</t>
  </si>
  <si>
    <t xml:space="preserve">Obra 2015301930027 Colonia Lombardo Toledano 1a. Etapa </t>
  </si>
  <si>
    <t xml:space="preserve">Obra 2015301930028 Colonia Lombardo Toledano 2a.Etapa </t>
  </si>
  <si>
    <t xml:space="preserve">Obra 2015301930033 Colonia Reserva II </t>
  </si>
  <si>
    <t xml:space="preserve">Obra 2015301930034 Colonia Reserva I </t>
  </si>
  <si>
    <t xml:space="preserve">Obra 2015301930042 Colonia Caballerizas </t>
  </si>
  <si>
    <t xml:space="preserve">Obra 2015301930041 Colonia Playa Linda </t>
  </si>
  <si>
    <t xml:space="preserve">Obra 2015301930040 Primaria Alfonso Arroyo Flores </t>
  </si>
  <si>
    <t>Obra 2015301930011  Control de Calidad de las Obras 2015</t>
  </si>
  <si>
    <t>Rehabilitación Pavimento</t>
  </si>
  <si>
    <t>Construcción Guarniciones</t>
  </si>
  <si>
    <t>Construcción Pavimento</t>
  </si>
  <si>
    <t xml:space="preserve">Construcción de Pozo </t>
  </si>
  <si>
    <t>Obra 2016301930002 Colonia Emancipación Campesina</t>
  </si>
  <si>
    <t xml:space="preserve">Obra 2016301930003 Colonia Reserva IV </t>
  </si>
  <si>
    <t>Obra 2016301930004 Colonia Ampliación de las Bajadas</t>
  </si>
  <si>
    <t>Obra 2016301930005 Colonia Ampliación de las Bajadas</t>
  </si>
  <si>
    <t>Obra 2016301930006 Colonia Reserva IV</t>
  </si>
  <si>
    <t xml:space="preserve">Obra 2016301930007 Colonia Reserva IV </t>
  </si>
  <si>
    <t>Obra 2016301930009 Sector 1 Zona Norte</t>
  </si>
  <si>
    <t xml:space="preserve">Contrucción Red Agua </t>
  </si>
  <si>
    <t>Contrucción Drenaje Sanitario</t>
  </si>
  <si>
    <t xml:space="preserve">Contrucción Pavimentación </t>
  </si>
  <si>
    <t>Obra 2016301930018 Colonia Unidad Antorchista</t>
  </si>
  <si>
    <t xml:space="preserve">Obra 2016301930023 Primaria Emiliano Zapata </t>
  </si>
  <si>
    <t>Obra 2016301930024 Primaria Emma Godoy</t>
  </si>
  <si>
    <t xml:space="preserve">Obra 2016301930025 Primaria Vicente Lombardo Toledano </t>
  </si>
  <si>
    <t xml:space="preserve">Construcción Primaria </t>
  </si>
  <si>
    <t xml:space="preserve">Construcción  Preescolar </t>
  </si>
  <si>
    <t xml:space="preserve">Educación </t>
  </si>
  <si>
    <t xml:space="preserve">Obra 2016301930026 Secundaria Rafael Ramírez </t>
  </si>
  <si>
    <t xml:space="preserve">Obra 2016301930027 Telesecundaria María Enriqueta Camarillo </t>
  </si>
  <si>
    <t>Construcción Bachillerato</t>
  </si>
  <si>
    <t>Obra 2016301930032 Control de Calidad para las Obras 2016</t>
  </si>
  <si>
    <t xml:space="preserve">Obra 2016301930034 Colonia Puente Moreno </t>
  </si>
  <si>
    <t>Obra 2016301930036 Colonia Caballerizas</t>
  </si>
  <si>
    <t xml:space="preserve">Obra 2016301930037 Colonia La Loma </t>
  </si>
  <si>
    <t>Obra 2016301930038 Colonia  La Loma</t>
  </si>
  <si>
    <t>Obra 2016301930028 Bachillerato Pablo Neruda</t>
  </si>
  <si>
    <t>DESTINO DEL FISM (FAIS) 2017</t>
  </si>
  <si>
    <t>DESTINO DEL FISM (FAIS) 2016</t>
  </si>
  <si>
    <t>Obra 2017301930004 Colonia Reserva IV, Sector 2 subsector A</t>
  </si>
  <si>
    <t>Obra 2017301930005 Colonia Reserva IV, Sector 2 subsector B</t>
  </si>
  <si>
    <t>Obra 2017301930006 Colonia Reserva IV</t>
  </si>
  <si>
    <t>Obra 2017301930014 Colonia Vicente Lombardo Toledano 3ra. Etapa</t>
  </si>
  <si>
    <t xml:space="preserve">Obra 2017301930015 Colonia Clara Cordoba Morán </t>
  </si>
  <si>
    <t xml:space="preserve">Obra 2017301930025 Colonia Puente Moreno </t>
  </si>
  <si>
    <t>Obra 2017301930026 Colonia Reserva II</t>
  </si>
  <si>
    <t xml:space="preserve">Obra 2017301930027 Primaria Salvador Díaz Mirón </t>
  </si>
  <si>
    <t>Obra 2017301930017 Colonia Reserva IV Sector 1</t>
  </si>
  <si>
    <t xml:space="preserve">Obra 2017301930029 Colonia Los Predios </t>
  </si>
  <si>
    <t>Obra 2017301930031 Control de Calidad para las Obras 2017</t>
  </si>
  <si>
    <t>Obra 2017301930032 Estudios Socioeconómico para las Obras</t>
  </si>
  <si>
    <t>Obra 2016301930033 Estudios Socioeconómicos para las Obras</t>
  </si>
  <si>
    <t>Obra 2017301930033 Colonia Reserva III</t>
  </si>
  <si>
    <t>Obra 2017301930034 Colonia Reserva Tarimoya III (Zona Norte)</t>
  </si>
  <si>
    <t>Obra 2017301930035 Colonia Reserva Tarimoya III (Zona Sur)</t>
  </si>
  <si>
    <t>Obra 2017301930036 Colonia Reserva I</t>
  </si>
  <si>
    <t>Obra 2017301930002 Colonia Emancipación Campesina 2a.Etapa</t>
  </si>
  <si>
    <t xml:space="preserve">Obra 2017301930021 Colonia La Loma 2a.Etapa </t>
  </si>
  <si>
    <t>Obra 2017301930020 Colonia Caballerizas 2a.Etapa</t>
  </si>
  <si>
    <t>Obra 2017301930022 Colonia La Loma 2a.Etapa</t>
  </si>
  <si>
    <t>Obra 2017301930024 Colonia Dos Caminos 2a.Etapa</t>
  </si>
  <si>
    <t>Obra 2017301930037 Colonia Reserva I</t>
  </si>
  <si>
    <t xml:space="preserve">Obra 2017301930038 Colonia Reserva I </t>
  </si>
  <si>
    <t xml:space="preserve">Obra 2017301930039 Colonia Amapolas II </t>
  </si>
  <si>
    <t>Obra 2017301930003  Colonia Unión Antorchista, Colonia Reserva IV. 2a.Etapa</t>
  </si>
  <si>
    <t>Obra 2017301930023Colonia Matacocuite, Localidad Matacocuite</t>
  </si>
  <si>
    <t>Obra 2017301930030 Colonia Río Medio 2A.Etapa, Localida Río Medio  (Granja)</t>
  </si>
  <si>
    <t xml:space="preserve">Obra 2017301930010 Colonia Granjas de Río Medio, Localidad Río Medio </t>
  </si>
  <si>
    <t>Obra 2017301930001 Colonia San José, Localida San José (Seminario Menor)</t>
  </si>
  <si>
    <t>Obra 2017301930007 Colonia Sector 2 ,Zona Norte, Localidad Río Medio (Granja)</t>
  </si>
  <si>
    <t>Obra 2017301930008 Colonia Chalchihuecan , 2a Etapa Localidad Río Medio (Granja)</t>
  </si>
  <si>
    <t>Obra 2017301930009 Colonia Chalchihuecan, Localidad Río Medio (Granja)</t>
  </si>
  <si>
    <t xml:space="preserve">Obra 2017301930012 Colonia Patria, Localidad Río Medio (Granja) </t>
  </si>
  <si>
    <t>Obra 2017301930013 Colonia Heberto Castillo, Localidad Río Medio (Granja)</t>
  </si>
  <si>
    <t xml:space="preserve">Construcción  Drenaje Sanitario </t>
  </si>
  <si>
    <t xml:space="preserve">Contrucción Drenaje Pluvial </t>
  </si>
  <si>
    <t xml:space="preserve">Construcción Pavimentación </t>
  </si>
  <si>
    <t>Obra 2015301930030 Colonia Los Ríos y Puente Moreno</t>
  </si>
  <si>
    <t xml:space="preserve">Obra 2015301930029 Jardín de Niños Adolfo López Mateo </t>
  </si>
  <si>
    <t>Obra 2015301930012 Estudios Socioeconómicos para las Obras</t>
  </si>
  <si>
    <t>Obra 2015301930026 Rehabiltación de planta de Tratamiento Río Medio</t>
  </si>
  <si>
    <t xml:space="preserve">Obra 2015301930010 Primaria Ejército Mexicano </t>
  </si>
  <si>
    <t xml:space="preserve">Construcción  Colector /Emisor </t>
  </si>
  <si>
    <t xml:space="preserve">Construcción Preescolar </t>
  </si>
  <si>
    <t xml:space="preserve">Construcción Secundaria </t>
  </si>
  <si>
    <t>Obra 2014301930019 Jardín de Niños OKIPIL</t>
  </si>
  <si>
    <t xml:space="preserve">Obra 2014301930015 Jardín de Niños Vasco de Gama </t>
  </si>
  <si>
    <t xml:space="preserve">Obra 20143019360020 Jardín de Niños Rosario Castellano </t>
  </si>
  <si>
    <t>Obra 201430193003 Control de Calidad para Obras 2014</t>
  </si>
  <si>
    <t>Obra 2014301930033 Secundaria General No.3 José Martí</t>
  </si>
  <si>
    <t xml:space="preserve">Obra 2014301930001 Colonia Alfredo V.Bonfil, los Ríos, Puente Moreno </t>
  </si>
  <si>
    <t>Obra 2014301930042 Colonia Adolfo Ruíz Cortinez</t>
  </si>
  <si>
    <t>Obra 2014301930003 Colonia Los Ríos</t>
  </si>
  <si>
    <t xml:space="preserve">Obra 2014301930012 Colonia Valente Díaz </t>
  </si>
  <si>
    <t>Obra 2014301930013 Jardín de Niño Artillero</t>
  </si>
  <si>
    <t xml:space="preserve"> Planta de Tratamiento de Agua Residuales</t>
  </si>
  <si>
    <t>Obra 2014301930025 Primaria Profesor Carlos Gómez Pérez</t>
  </si>
  <si>
    <t>20122005001 Construcción de guarniciones y banquetas en las calles varias de la Colonia Reserva 1</t>
  </si>
  <si>
    <t>20122005002 Construcción de guarniciones y banquetas en las calles varias de la Colonia Los Laureles</t>
  </si>
  <si>
    <t>20122005003 Construcción de guarniciones y banquetas en las calles varias de la Colonia Amapolas</t>
  </si>
  <si>
    <t xml:space="preserve">20122005006 Construcción de guarniciones y banquetas en las calles varias de la Colonia Francisco Villa </t>
  </si>
  <si>
    <t>20122005005 Construcción de guarniciones y banquetas en las calles varias de la Colonia Progreso</t>
  </si>
  <si>
    <t xml:space="preserve">20132005001 Estudios de justificación económica para obras correspondiente del FISM 2013 </t>
  </si>
  <si>
    <t xml:space="preserve">20132005002 Construcción de pavimentación con mezcla asfaltica, guarniciones y banquetas en la calle Costa Mar tramo-. De Playa Tortuga a Playa Veracruz </t>
  </si>
  <si>
    <t>20132005003 Construcción de pavimentación con mezcla asfaltica, guarniciones y banquetas en la calle Playa Escondida tramo: Joaquín Perea a Veracruz</t>
  </si>
  <si>
    <t>20132005004 Construcción de pavimentación con mezcla asfaltica, guarniciones y banquetas en la calle Playa Ensenada tramo: Playa Casitas a Veracruz</t>
  </si>
  <si>
    <t>2015301935003 Construcción de drenaje sanitario en calles Sabino entre Dr.Antonio García Gómez y Av. Del Arbol de la Col. Reserva II</t>
  </si>
  <si>
    <t xml:space="preserve">2017301935014 Ampliación de red de drenaje sanitario en calle Antorcha Campesina entre calle Humberto Vidal y calle sin nombre </t>
  </si>
  <si>
    <t>Obra 2014301930031 Primaria  Jesús Reyes Heroles</t>
  </si>
  <si>
    <t xml:space="preserve">Obra 2014301930032 Secundaria General No.6 Heroica Veracruz </t>
  </si>
  <si>
    <t>Obra 2014301930034 Secundaria Tecnica Industrial No.130</t>
  </si>
  <si>
    <t xml:space="preserve">Obra 2014301930014 Jardín de Niños Sor Juana Inés de la Cruz </t>
  </si>
  <si>
    <t>2016301935001 Perforación Horizontal direccionada para introducción de drenaje sanitario en las calles estero, tramo:calle sin nombre- calle Colima , de la Colonia Caballerizas</t>
  </si>
  <si>
    <t>2016301935002 Construcción de aulas y cubierta en Jardín de Niños Margarita Morán Veliz ubicado en Av. Antorcha entre Jorge Obispo y Libertad, Colonia Reserva IV.</t>
  </si>
  <si>
    <t>REMANENTES DEL FISM (FAIS) 2012</t>
  </si>
  <si>
    <t xml:space="preserve">ESTADÍSTICA FISCAL DEL GASTO O EGRESOS </t>
  </si>
  <si>
    <t>REMANENTES DEL FISM (FAIS) 2013</t>
  </si>
  <si>
    <t>REMANENTES DEL FISM (FAIS) 2017</t>
  </si>
  <si>
    <t>REMANENTES DEL FISM (FAIS) 2016</t>
  </si>
  <si>
    <t>REMANENTES DEL FISM (FAIS) 2015</t>
  </si>
  <si>
    <t>20143019350 Construcción de red de drenaje sanitario en las calles varias de la Colonia Dos Caminos</t>
  </si>
  <si>
    <t xml:space="preserve">2014301935001 Construcción de red de agua potable en las calles varias de la Colonia Ampliación Lomas de Angel </t>
  </si>
  <si>
    <t>Obra 2016301930011 Colonia Granjas de Río Medio Sector 1</t>
  </si>
  <si>
    <t>Obra 2016301930012 Colonia Granjas de Río Medio Sector 2</t>
  </si>
  <si>
    <t xml:space="preserve">Obra 2016301930013 Colonia Chalchihuecan Sector 1 </t>
  </si>
  <si>
    <t>Obra 2016301930015 Colonia Dos Caminos</t>
  </si>
  <si>
    <t>Obra  2016301930019 Jardín de Niños María Enriqueta Camarillo</t>
  </si>
  <si>
    <t>Obra 2016301930020 Jardín de Niños Macuilxóchitl</t>
  </si>
  <si>
    <t xml:space="preserve">Obra 2016301930022 Primaria Luis Córdoba Reyes </t>
  </si>
  <si>
    <t xml:space="preserve">Obra 2016301930030 COBAEV 62 </t>
  </si>
  <si>
    <t>Obra 2017301930028 Bachillerato Tecnológico Agropecuario 276</t>
  </si>
  <si>
    <t>20122005004 Construcción de guarniciones y banquetas en las calle Carranza tramo-Zapata-Hidalgo, Congregación Cabo Verde</t>
  </si>
  <si>
    <t>REMANENTES DEL FISM (FAIS) 2014</t>
  </si>
  <si>
    <t xml:space="preserve">2015301935001 Construcción de dos aulas en Escuela Primaria Prof. Lilia Clara Gómez Montealvan en el Fracc.del Norte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</si>
</sst>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&quot; $&quot;#,##0.00\ ;&quot;-$&quot;#,##0.00\ ;&quot; $-&quot;#\ ;@\ "/>
    <numFmt numFmtId="166" formatCode="&quot;$&quot;#,##0.00_);[Red]\(&quot;$&quot;#,##0.00\)"/>
    <numFmt numFmtId="167" formatCode="_-[$$-80A]* #,##0.00_-;\-[$$-80A]* #,##0.00_-;_-[$$-80A]* &quot;-&quot;??_-;_-@_-"/>
    <numFmt numFmtId="168" formatCode="&quot;$&quot;#,##0"/>
    <numFmt numFmtId="169" formatCode="&quot;$&quot;#,##0.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d/m/yyyy"/>
    <numFmt numFmtId="175" formatCode="_-&quot;$&quot;* #,##0.00_-;\-&quot;$&quot;* #,##0.00_-;_-&quot;$&quot;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65" fontId="1" fillId="0" borderId="0">
      <alignment/>
      <protection/>
    </xf>
    <xf numFmtId="165" fontId="1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31" fillId="32" borderId="5" applyNumberFormat="0" applyFont="0" applyAlignment="0" applyProtection="0"/>
    <xf numFmtId="0" fontId="3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94" applyFont="1">
      <alignment/>
      <protection/>
    </xf>
    <xf numFmtId="0" fontId="0" fillId="0" borderId="0" xfId="0" applyFont="1" applyAlignment="1">
      <alignment/>
    </xf>
    <xf numFmtId="0" fontId="3" fillId="0" borderId="0" xfId="94" applyFont="1" applyAlignment="1">
      <alignment/>
      <protection/>
    </xf>
    <xf numFmtId="0" fontId="0" fillId="0" borderId="0" xfId="94" applyFont="1" applyAlignment="1">
      <alignment horizontal="center"/>
      <protection/>
    </xf>
    <xf numFmtId="0" fontId="48" fillId="33" borderId="10" xfId="94" applyFont="1" applyFill="1" applyBorder="1" applyAlignment="1">
      <alignment horizontal="center" vertical="center" wrapText="1"/>
      <protection/>
    </xf>
    <xf numFmtId="44" fontId="48" fillId="33" borderId="11" xfId="83" applyFont="1" applyFill="1" applyBorder="1" applyAlignment="1">
      <alignment horizontal="center" vertical="center" wrapText="1"/>
    </xf>
    <xf numFmtId="44" fontId="4" fillId="34" borderId="12" xfId="83" applyFont="1" applyFill="1" applyBorder="1" applyAlignment="1">
      <alignment vertical="center"/>
    </xf>
    <xf numFmtId="0" fontId="48" fillId="33" borderId="13" xfId="94" applyFont="1" applyFill="1" applyBorder="1" applyAlignment="1">
      <alignment wrapText="1"/>
      <protection/>
    </xf>
    <xf numFmtId="44" fontId="48" fillId="33" borderId="14" xfId="83" applyFont="1" applyFill="1" applyBorder="1" applyAlignment="1">
      <alignment vertical="center"/>
    </xf>
    <xf numFmtId="0" fontId="47" fillId="0" borderId="0" xfId="0" applyFont="1" applyAlignment="1">
      <alignment horizontal="left" vertical="center"/>
    </xf>
    <xf numFmtId="43" fontId="31" fillId="0" borderId="0" xfId="62" applyFont="1" applyAlignment="1">
      <alignment/>
    </xf>
    <xf numFmtId="0" fontId="47" fillId="0" borderId="0" xfId="0" applyFont="1" applyAlignment="1">
      <alignment/>
    </xf>
    <xf numFmtId="43" fontId="31" fillId="0" borderId="0" xfId="62" applyFont="1" applyAlignment="1">
      <alignment horizontal="center" vertical="center" wrapText="1"/>
    </xf>
    <xf numFmtId="43" fontId="31" fillId="0" borderId="0" xfId="62" applyFont="1" applyAlignment="1">
      <alignment horizontal="left"/>
    </xf>
    <xf numFmtId="0" fontId="6" fillId="0" borderId="13" xfId="94" applyFont="1" applyFill="1" applyBorder="1" applyAlignment="1">
      <alignment horizontal="left" wrapText="1"/>
      <protection/>
    </xf>
    <xf numFmtId="44" fontId="4" fillId="0" borderId="12" xfId="81" applyFont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169" fontId="0" fillId="0" borderId="0" xfId="94" applyNumberFormat="1" applyFont="1">
      <alignment/>
      <protection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49" fillId="33" borderId="15" xfId="94" applyFont="1" applyFill="1" applyBorder="1" applyAlignment="1">
      <alignment horizontal="center" vertical="center" wrapText="1"/>
      <protection/>
    </xf>
    <xf numFmtId="169" fontId="49" fillId="33" borderId="16" xfId="83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169" fontId="7" fillId="0" borderId="17" xfId="81" applyNumberFormat="1" applyFont="1" applyBorder="1" applyAlignment="1">
      <alignment/>
    </xf>
    <xf numFmtId="0" fontId="49" fillId="33" borderId="18" xfId="94" applyFont="1" applyFill="1" applyBorder="1" applyAlignment="1">
      <alignment wrapText="1"/>
      <protection/>
    </xf>
    <xf numFmtId="169" fontId="49" fillId="33" borderId="19" xfId="83" applyNumberFormat="1" applyFont="1" applyFill="1" applyBorder="1" applyAlignment="1">
      <alignment vertical="center"/>
    </xf>
    <xf numFmtId="169" fontId="50" fillId="0" borderId="17" xfId="81" applyNumberFormat="1" applyFont="1" applyBorder="1" applyAlignment="1">
      <alignment/>
    </xf>
    <xf numFmtId="0" fontId="9" fillId="35" borderId="13" xfId="94" applyFont="1" applyFill="1" applyBorder="1" applyAlignment="1">
      <alignment horizontal="left" wrapText="1"/>
      <protection/>
    </xf>
    <xf numFmtId="44" fontId="9" fillId="35" borderId="13" xfId="94" applyNumberFormat="1" applyFont="1" applyFill="1" applyBorder="1" applyAlignment="1">
      <alignment horizontal="left" wrapText="1"/>
      <protection/>
    </xf>
    <xf numFmtId="44" fontId="5" fillId="35" borderId="12" xfId="83" applyFont="1" applyFill="1" applyBorder="1" applyAlignment="1">
      <alignment vertical="center"/>
    </xf>
    <xf numFmtId="0" fontId="9" fillId="36" borderId="13" xfId="94" applyFont="1" applyFill="1" applyBorder="1" applyAlignment="1">
      <alignment horizontal="left" wrapText="1"/>
      <protection/>
    </xf>
    <xf numFmtId="44" fontId="5" fillId="36" borderId="12" xfId="83" applyFont="1" applyFill="1" applyBorder="1" applyAlignment="1">
      <alignment vertical="center"/>
    </xf>
    <xf numFmtId="44" fontId="5" fillId="0" borderId="12" xfId="83" applyFont="1" applyFill="1" applyBorder="1" applyAlignment="1">
      <alignment vertical="center"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44" fontId="5" fillId="34" borderId="12" xfId="83" applyFont="1" applyFill="1" applyBorder="1" applyAlignment="1">
      <alignment vertical="center"/>
    </xf>
    <xf numFmtId="44" fontId="4" fillId="34" borderId="20" xfId="83" applyFont="1" applyFill="1" applyBorder="1" applyAlignment="1">
      <alignment vertical="center"/>
    </xf>
    <xf numFmtId="0" fontId="5" fillId="37" borderId="0" xfId="0" applyFont="1" applyFill="1" applyAlignment="1">
      <alignment vertical="center"/>
    </xf>
    <xf numFmtId="0" fontId="7" fillId="0" borderId="21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2" xfId="0" applyFont="1" applyBorder="1" applyAlignment="1">
      <alignment wrapText="1"/>
    </xf>
    <xf numFmtId="0" fontId="49" fillId="33" borderId="23" xfId="94" applyFont="1" applyFill="1" applyBorder="1" applyAlignment="1">
      <alignment wrapText="1"/>
      <protection/>
    </xf>
    <xf numFmtId="169" fontId="49" fillId="33" borderId="21" xfId="83" applyNumberFormat="1" applyFont="1" applyFill="1" applyBorder="1" applyAlignment="1">
      <alignment vertical="center"/>
    </xf>
    <xf numFmtId="44" fontId="4" fillId="0" borderId="12" xfId="83" applyFont="1" applyFill="1" applyBorder="1" applyAlignment="1">
      <alignment vertical="center"/>
    </xf>
    <xf numFmtId="0" fontId="3" fillId="0" borderId="0" xfId="94" applyFont="1" applyAlignment="1">
      <alignment horizontal="center" vertical="center"/>
      <protection/>
    </xf>
    <xf numFmtId="0" fontId="10" fillId="0" borderId="0" xfId="94" applyFont="1" applyAlignment="1">
      <alignment horizontal="center" vertical="center"/>
      <protection/>
    </xf>
    <xf numFmtId="0" fontId="5" fillId="34" borderId="24" xfId="94" applyFont="1" applyFill="1" applyBorder="1" applyAlignment="1">
      <alignment horizontal="center" wrapText="1"/>
      <protection/>
    </xf>
    <xf numFmtId="0" fontId="5" fillId="34" borderId="25" xfId="94" applyFont="1" applyFill="1" applyBorder="1" applyAlignment="1">
      <alignment horizontal="center" wrapText="1"/>
      <protection/>
    </xf>
    <xf numFmtId="0" fontId="47" fillId="0" borderId="0" xfId="0" applyFont="1" applyAlignment="1">
      <alignment horizontal="left" vertical="center" wrapText="1"/>
    </xf>
    <xf numFmtId="0" fontId="8" fillId="34" borderId="24" xfId="94" applyFont="1" applyFill="1" applyBorder="1" applyAlignment="1">
      <alignment horizontal="center" wrapText="1"/>
      <protection/>
    </xf>
    <xf numFmtId="0" fontId="8" fillId="34" borderId="25" xfId="94" applyFont="1" applyFill="1" applyBorder="1" applyAlignment="1">
      <alignment horizontal="center" wrapText="1"/>
      <protection/>
    </xf>
    <xf numFmtId="0" fontId="30" fillId="0" borderId="0" xfId="94" applyFont="1" applyAlignment="1">
      <alignment horizontal="center" vertical="center"/>
      <protection/>
    </xf>
    <xf numFmtId="0" fontId="0" fillId="0" borderId="0" xfId="94" applyFont="1" applyBorder="1">
      <alignment/>
      <protection/>
    </xf>
  </cellXfs>
  <cellStyles count="11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xcel Built-in Currency" xfId="58"/>
    <cellStyle name="Excel Built-in Currency 2" xfId="59"/>
    <cellStyle name="Excel Built-in Normal" xfId="60"/>
    <cellStyle name="Incorrecto" xfId="61"/>
    <cellStyle name="Comma" xfId="62"/>
    <cellStyle name="Comma [0]" xfId="63"/>
    <cellStyle name="Millares 11" xfId="64"/>
    <cellStyle name="Millares 11 2" xfId="65"/>
    <cellStyle name="Millares 2" xfId="66"/>
    <cellStyle name="Millares 2 2" xfId="67"/>
    <cellStyle name="Millares 2 2 2" xfId="68"/>
    <cellStyle name="Millares 2 3" xfId="69"/>
    <cellStyle name="Millares 2 4" xfId="70"/>
    <cellStyle name="Millares 3" xfId="71"/>
    <cellStyle name="Millares 4" xfId="72"/>
    <cellStyle name="Millares 4 2" xfId="73"/>
    <cellStyle name="Millares 5" xfId="74"/>
    <cellStyle name="Millares 5 2 2" xfId="75"/>
    <cellStyle name="Millares 5 2 2 2" xfId="76"/>
    <cellStyle name="Millares 6" xfId="77"/>
    <cellStyle name="Millares 7" xfId="78"/>
    <cellStyle name="Millares 7 2" xfId="79"/>
    <cellStyle name="Millares 8" xfId="80"/>
    <cellStyle name="Currency" xfId="81"/>
    <cellStyle name="Currency [0]" xfId="82"/>
    <cellStyle name="Moneda 2" xfId="83"/>
    <cellStyle name="Moneda 2 2" xfId="84"/>
    <cellStyle name="Moneda 2 2 2" xfId="85"/>
    <cellStyle name="Moneda 2 2 3" xfId="86"/>
    <cellStyle name="Moneda 2 3" xfId="87"/>
    <cellStyle name="Moneda 3" xfId="88"/>
    <cellStyle name="Moneda 3 2" xfId="89"/>
    <cellStyle name="Moneda 4" xfId="90"/>
    <cellStyle name="Moneda 5" xfId="91"/>
    <cellStyle name="Moneda 6" xfId="92"/>
    <cellStyle name="Neutral" xfId="93"/>
    <cellStyle name="Normal 2" xfId="94"/>
    <cellStyle name="Normal 2 2" xfId="95"/>
    <cellStyle name="Normal 2 2 2" xfId="96"/>
    <cellStyle name="Normal 3" xfId="97"/>
    <cellStyle name="Normal 3 2" xfId="98"/>
    <cellStyle name="Normal 4" xfId="99"/>
    <cellStyle name="Normal 5" xfId="100"/>
    <cellStyle name="Normal 5 2" xfId="101"/>
    <cellStyle name="Normal 6" xfId="102"/>
    <cellStyle name="Normal 62" xfId="103"/>
    <cellStyle name="Normal 62 2" xfId="104"/>
    <cellStyle name="Normal 7" xfId="105"/>
    <cellStyle name="Normal 7 2" xfId="106"/>
    <cellStyle name="Normal 7 2 2" xfId="107"/>
    <cellStyle name="Normal 7 2 2 2" xfId="108"/>
    <cellStyle name="Normal 7 2 3" xfId="109"/>
    <cellStyle name="Normal 7 3 2" xfId="110"/>
    <cellStyle name="Normal 7 3 2 2" xfId="111"/>
    <cellStyle name="Normal 8" xfId="112"/>
    <cellStyle name="Notas" xfId="113"/>
    <cellStyle name="Notas 2" xfId="114"/>
    <cellStyle name="Notas 3" xfId="115"/>
    <cellStyle name="Percent" xfId="116"/>
    <cellStyle name="Porcentual 2" xfId="117"/>
    <cellStyle name="Porcentual 2 2" xfId="118"/>
    <cellStyle name="Porcentual 3" xfId="119"/>
    <cellStyle name="Salida" xfId="120"/>
    <cellStyle name="Texto de advertencia" xfId="121"/>
    <cellStyle name="Texto explicativo" xfId="122"/>
    <cellStyle name="Título" xfId="123"/>
    <cellStyle name="Título 2" xfId="124"/>
    <cellStyle name="Título 3" xfId="125"/>
    <cellStyle name="Total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0</xdr:row>
      <xdr:rowOff>38100</xdr:rowOff>
    </xdr:from>
    <xdr:to>
      <xdr:col>1</xdr:col>
      <xdr:colOff>2495550</xdr:colOff>
      <xdr:row>2</xdr:row>
      <xdr:rowOff>361950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466725" y="38100"/>
          <a:ext cx="2543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209550</xdr:rowOff>
    </xdr:from>
    <xdr:to>
      <xdr:col>1</xdr:col>
      <xdr:colOff>2228850</xdr:colOff>
      <xdr:row>4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733425" y="209550"/>
          <a:ext cx="2162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276225</xdr:rowOff>
    </xdr:from>
    <xdr:to>
      <xdr:col>1</xdr:col>
      <xdr:colOff>2409825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857250" y="276225"/>
          <a:ext cx="2381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114300</xdr:rowOff>
    </xdr:from>
    <xdr:to>
      <xdr:col>1</xdr:col>
      <xdr:colOff>2276475</xdr:colOff>
      <xdr:row>2</xdr:row>
      <xdr:rowOff>333375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533400" y="114300"/>
          <a:ext cx="2324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114300</xdr:rowOff>
    </xdr:from>
    <xdr:to>
      <xdr:col>2</xdr:col>
      <xdr:colOff>2209800</xdr:colOff>
      <xdr:row>2</xdr:row>
      <xdr:rowOff>323850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742950" y="114300"/>
          <a:ext cx="2228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38100</xdr:rowOff>
    </xdr:from>
    <xdr:to>
      <xdr:col>1</xdr:col>
      <xdr:colOff>2352675</xdr:colOff>
      <xdr:row>2</xdr:row>
      <xdr:rowOff>285750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800100" y="38100"/>
          <a:ext cx="23145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152400</xdr:rowOff>
    </xdr:from>
    <xdr:to>
      <xdr:col>0</xdr:col>
      <xdr:colOff>2952750</xdr:colOff>
      <xdr:row>4</xdr:row>
      <xdr:rowOff>57150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152400" y="152400"/>
          <a:ext cx="2800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2447925</xdr:colOff>
      <xdr:row>2</xdr:row>
      <xdr:rowOff>342900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0" y="38100"/>
          <a:ext cx="24479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2552700</xdr:colOff>
      <xdr:row>4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0" y="38100"/>
          <a:ext cx="25527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266700</xdr:rowOff>
    </xdr:from>
    <xdr:to>
      <xdr:col>1</xdr:col>
      <xdr:colOff>1866900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800100" y="266700"/>
          <a:ext cx="1952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352425</xdr:rowOff>
    </xdr:from>
    <xdr:to>
      <xdr:col>1</xdr:col>
      <xdr:colOff>2028825</xdr:colOff>
      <xdr:row>4</xdr:row>
      <xdr:rowOff>85725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361950" y="352425"/>
          <a:ext cx="1943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171450</xdr:rowOff>
    </xdr:from>
    <xdr:to>
      <xdr:col>1</xdr:col>
      <xdr:colOff>2228850</xdr:colOff>
      <xdr:row>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12785" b="4725"/>
        <a:stretch>
          <a:fillRect/>
        </a:stretch>
      </xdr:blipFill>
      <xdr:spPr>
        <a:xfrm>
          <a:off x="657225" y="171450"/>
          <a:ext cx="2162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07"/>
  <sheetViews>
    <sheetView tabSelected="1" zoomScale="98" zoomScaleNormal="98" zoomScalePageLayoutView="0" workbookViewId="0" topLeftCell="B1">
      <selection activeCell="B18" sqref="B18"/>
    </sheetView>
  </sheetViews>
  <sheetFormatPr defaultColWidth="11.421875" defaultRowHeight="12.75"/>
  <cols>
    <col min="1" max="1" width="7.7109375" style="2" customWidth="1"/>
    <col min="2" max="2" width="107.57421875" style="2" customWidth="1"/>
    <col min="3" max="3" width="33.140625" style="2" customWidth="1"/>
    <col min="4" max="4" width="18.7109375" style="2" bestFit="1" customWidth="1"/>
    <col min="5" max="5" width="9.140625" style="2" customWidth="1"/>
    <col min="6" max="6" width="20.28125" style="2" bestFit="1" customWidth="1"/>
    <col min="7" max="16384" width="11.421875" style="2" customWidth="1"/>
  </cols>
  <sheetData>
    <row r="1" spans="2:4" s="1" customFormat="1" ht="27.75" customHeight="1">
      <c r="B1" s="45" t="s">
        <v>7</v>
      </c>
      <c r="C1" s="45"/>
      <c r="D1" s="3"/>
    </row>
    <row r="2" spans="2:4" s="1" customFormat="1" ht="30" customHeight="1">
      <c r="B2" s="45" t="s">
        <v>0</v>
      </c>
      <c r="C2" s="45"/>
      <c r="D2" s="3"/>
    </row>
    <row r="3" spans="2:4" s="1" customFormat="1" ht="29.25" customHeight="1">
      <c r="B3" s="46" t="s">
        <v>305</v>
      </c>
      <c r="C3" s="46"/>
      <c r="D3" s="3"/>
    </row>
    <row r="4" s="1" customFormat="1" ht="12.75">
      <c r="B4" s="4"/>
    </row>
    <row r="6" spans="2:3" ht="15.75">
      <c r="B6" s="47" t="s">
        <v>5</v>
      </c>
      <c r="C6" s="48"/>
    </row>
    <row r="7" spans="2:3" ht="15.75">
      <c r="B7" s="5" t="s">
        <v>3</v>
      </c>
      <c r="C7" s="6" t="s">
        <v>4</v>
      </c>
    </row>
    <row r="8" spans="2:3" ht="15.75">
      <c r="B8" s="29" t="s">
        <v>10</v>
      </c>
      <c r="C8" s="31">
        <f>SUM(C9)</f>
        <v>9192243.55</v>
      </c>
    </row>
    <row r="9" spans="2:3" ht="15">
      <c r="B9" s="15" t="s">
        <v>9</v>
      </c>
      <c r="C9" s="7">
        <v>9192243.55</v>
      </c>
    </row>
    <row r="10" spans="2:3" ht="15">
      <c r="B10" s="15"/>
      <c r="C10" s="7"/>
    </row>
    <row r="11" spans="2:3" ht="15">
      <c r="B11" s="29" t="s">
        <v>11</v>
      </c>
      <c r="C11" s="30">
        <f>+C12</f>
        <v>7912283.54</v>
      </c>
    </row>
    <row r="12" spans="2:3" ht="15">
      <c r="B12" s="15" t="s">
        <v>8</v>
      </c>
      <c r="C12" s="7">
        <v>7912283.54</v>
      </c>
    </row>
    <row r="13" spans="2:3" ht="15">
      <c r="B13" s="15"/>
      <c r="C13" s="7"/>
    </row>
    <row r="14" spans="2:3" ht="15.75">
      <c r="B14" s="29" t="s">
        <v>12</v>
      </c>
      <c r="C14" s="31">
        <f>+C15+C19+C37</f>
        <v>45701693.69</v>
      </c>
    </row>
    <row r="15" spans="2:3" ht="15.75">
      <c r="B15" s="32" t="s">
        <v>197</v>
      </c>
      <c r="C15" s="33">
        <f>SUM(C16:C17)</f>
        <v>4712463.1</v>
      </c>
    </row>
    <row r="16" spans="2:3" ht="15">
      <c r="B16" s="15" t="s">
        <v>13</v>
      </c>
      <c r="C16" s="7">
        <v>1587000.95</v>
      </c>
    </row>
    <row r="17" spans="2:3" ht="15">
      <c r="B17" s="15" t="s">
        <v>14</v>
      </c>
      <c r="C17" s="7">
        <v>3125462.15</v>
      </c>
    </row>
    <row r="18" spans="2:3" ht="15">
      <c r="B18" s="15"/>
      <c r="C18" s="7"/>
    </row>
    <row r="19" spans="2:3" ht="15.75">
      <c r="B19" s="32" t="s">
        <v>198</v>
      </c>
      <c r="C19" s="33">
        <f>SUM(C20:C35)</f>
        <v>21494288.009999998</v>
      </c>
    </row>
    <row r="20" spans="2:3" ht="15">
      <c r="B20" s="15" t="s">
        <v>15</v>
      </c>
      <c r="C20" s="7">
        <v>1600723.76</v>
      </c>
    </row>
    <row r="21" spans="2:3" ht="15">
      <c r="B21" s="15" t="s">
        <v>16</v>
      </c>
      <c r="C21" s="7">
        <v>314241.24</v>
      </c>
    </row>
    <row r="22" spans="2:3" ht="15">
      <c r="B22" s="15" t="s">
        <v>17</v>
      </c>
      <c r="C22" s="7">
        <v>507853.28</v>
      </c>
    </row>
    <row r="23" spans="2:3" ht="15">
      <c r="B23" s="15" t="s">
        <v>18</v>
      </c>
      <c r="C23" s="7">
        <v>1114216.22</v>
      </c>
    </row>
    <row r="24" spans="2:3" ht="15">
      <c r="B24" s="15" t="s">
        <v>19</v>
      </c>
      <c r="C24" s="7">
        <v>1287221.72</v>
      </c>
    </row>
    <row r="25" spans="2:3" ht="15">
      <c r="B25" s="15" t="s">
        <v>20</v>
      </c>
      <c r="C25" s="7">
        <v>1499635</v>
      </c>
    </row>
    <row r="26" spans="2:3" ht="15">
      <c r="B26" s="15" t="s">
        <v>21</v>
      </c>
      <c r="C26" s="7">
        <v>1451486.63</v>
      </c>
    </row>
    <row r="27" spans="2:3" ht="15">
      <c r="B27" s="15" t="s">
        <v>22</v>
      </c>
      <c r="C27" s="7">
        <v>3380513.03</v>
      </c>
    </row>
    <row r="28" spans="2:3" ht="15">
      <c r="B28" s="15" t="s">
        <v>23</v>
      </c>
      <c r="C28" s="7">
        <v>1571438.3</v>
      </c>
    </row>
    <row r="29" spans="2:3" ht="15">
      <c r="B29" s="15" t="s">
        <v>24</v>
      </c>
      <c r="C29" s="7">
        <v>2999380.19</v>
      </c>
    </row>
    <row r="30" spans="2:3" ht="15">
      <c r="B30" s="15" t="s">
        <v>25</v>
      </c>
      <c r="C30" s="7">
        <v>387188.23</v>
      </c>
    </row>
    <row r="31" spans="2:3" ht="15">
      <c r="B31" s="15" t="s">
        <v>28</v>
      </c>
      <c r="C31" s="7">
        <v>537042.73</v>
      </c>
    </row>
    <row r="32" spans="2:3" ht="15">
      <c r="B32" s="15" t="s">
        <v>26</v>
      </c>
      <c r="C32" s="7">
        <v>1235297.09</v>
      </c>
    </row>
    <row r="33" spans="2:3" ht="15">
      <c r="B33" s="15" t="s">
        <v>27</v>
      </c>
      <c r="C33" s="16">
        <v>495785.22</v>
      </c>
    </row>
    <row r="34" spans="2:3" ht="15">
      <c r="B34" s="15" t="s">
        <v>29</v>
      </c>
      <c r="C34" s="16">
        <v>1639656.24</v>
      </c>
    </row>
    <row r="35" spans="2:3" ht="15">
      <c r="B35" s="15" t="s">
        <v>30</v>
      </c>
      <c r="C35" s="16">
        <v>1472609.13</v>
      </c>
    </row>
    <row r="36" spans="2:3" ht="15">
      <c r="B36" s="15"/>
      <c r="C36" s="16"/>
    </row>
    <row r="37" spans="2:3" ht="15.75">
      <c r="B37" s="32" t="s">
        <v>199</v>
      </c>
      <c r="C37" s="38">
        <f>SUM(C38:C43)</f>
        <v>19494942.580000002</v>
      </c>
    </row>
    <row r="38" spans="2:3" ht="15">
      <c r="B38" s="15" t="s">
        <v>32</v>
      </c>
      <c r="C38" s="16">
        <v>7003266.73</v>
      </c>
    </row>
    <row r="39" spans="2:3" ht="15">
      <c r="B39" s="15" t="s">
        <v>31</v>
      </c>
      <c r="C39" s="16">
        <v>6068501.78</v>
      </c>
    </row>
    <row r="40" spans="2:3" ht="15">
      <c r="B40" s="15" t="s">
        <v>33</v>
      </c>
      <c r="C40" s="16">
        <v>1798830.71</v>
      </c>
    </row>
    <row r="41" spans="2:3" ht="15">
      <c r="B41" s="15" t="s">
        <v>34</v>
      </c>
      <c r="C41" s="16">
        <v>1463875.77</v>
      </c>
    </row>
    <row r="42" spans="2:3" ht="15">
      <c r="B42" s="15" t="s">
        <v>35</v>
      </c>
      <c r="C42" s="16">
        <v>2573259.77</v>
      </c>
    </row>
    <row r="43" spans="2:3" ht="15">
      <c r="B43" s="15" t="s">
        <v>36</v>
      </c>
      <c r="C43" s="16">
        <v>587207.82</v>
      </c>
    </row>
    <row r="44" spans="2:3" ht="15">
      <c r="B44" s="15"/>
      <c r="C44" s="16"/>
    </row>
    <row r="45" spans="2:3" ht="15.75">
      <c r="B45" s="29" t="s">
        <v>83</v>
      </c>
      <c r="C45" s="31">
        <f>+C46+C49+C65+C90</f>
        <v>23167112.560000002</v>
      </c>
    </row>
    <row r="46" spans="2:3" ht="15.75">
      <c r="B46" s="32" t="s">
        <v>142</v>
      </c>
      <c r="C46" s="33">
        <f>+C47</f>
        <v>799750.03</v>
      </c>
    </row>
    <row r="47" spans="2:3" ht="15">
      <c r="B47" s="15" t="s">
        <v>38</v>
      </c>
      <c r="C47" s="7">
        <v>799750.03</v>
      </c>
    </row>
    <row r="48" spans="2:3" ht="15">
      <c r="B48" s="15"/>
      <c r="C48" s="7"/>
    </row>
    <row r="49" spans="2:3" ht="15.75">
      <c r="B49" s="32" t="s">
        <v>144</v>
      </c>
      <c r="C49" s="33">
        <f>SUM(C50:C63)</f>
        <v>7415474.389999999</v>
      </c>
    </row>
    <row r="50" spans="2:3" ht="15">
      <c r="B50" s="15" t="s">
        <v>39</v>
      </c>
      <c r="C50" s="7">
        <v>637763.46</v>
      </c>
    </row>
    <row r="51" spans="2:3" ht="15">
      <c r="B51" s="15" t="s">
        <v>40</v>
      </c>
      <c r="C51" s="7">
        <v>414324.58</v>
      </c>
    </row>
    <row r="52" spans="2:3" ht="15">
      <c r="B52" s="15" t="s">
        <v>41</v>
      </c>
      <c r="C52" s="7">
        <v>699998.42</v>
      </c>
    </row>
    <row r="53" spans="2:3" ht="15">
      <c r="B53" s="15" t="s">
        <v>42</v>
      </c>
      <c r="C53" s="7">
        <v>537950.31</v>
      </c>
    </row>
    <row r="54" spans="2:3" ht="15">
      <c r="B54" s="15" t="s">
        <v>43</v>
      </c>
      <c r="C54" s="7">
        <v>505812.27</v>
      </c>
    </row>
    <row r="55" spans="2:3" ht="15">
      <c r="B55" s="15" t="s">
        <v>44</v>
      </c>
      <c r="C55" s="7">
        <v>487806.24</v>
      </c>
    </row>
    <row r="56" spans="2:3" ht="15">
      <c r="B56" s="15" t="s">
        <v>45</v>
      </c>
      <c r="C56" s="7">
        <v>411775.51</v>
      </c>
    </row>
    <row r="57" spans="2:3" ht="15">
      <c r="B57" s="15" t="s">
        <v>46</v>
      </c>
      <c r="C57" s="7">
        <v>389746.15</v>
      </c>
    </row>
    <row r="58" spans="2:3" ht="15">
      <c r="B58" s="15" t="s">
        <v>47</v>
      </c>
      <c r="C58" s="7">
        <v>504074.47</v>
      </c>
    </row>
    <row r="59" spans="2:3" ht="15">
      <c r="B59" s="15" t="s">
        <v>48</v>
      </c>
      <c r="C59" s="7">
        <v>773778.44</v>
      </c>
    </row>
    <row r="60" spans="2:3" ht="15">
      <c r="B60" s="15" t="s">
        <v>49</v>
      </c>
      <c r="C60" s="7">
        <v>355947.43</v>
      </c>
    </row>
    <row r="61" spans="2:3" ht="15">
      <c r="B61" s="15" t="s">
        <v>50</v>
      </c>
      <c r="C61" s="7">
        <v>562141.71</v>
      </c>
    </row>
    <row r="62" spans="2:3" ht="15">
      <c r="B62" s="15" t="s">
        <v>51</v>
      </c>
      <c r="C62" s="7">
        <v>534370.72</v>
      </c>
    </row>
    <row r="63" spans="2:3" ht="15">
      <c r="B63" s="15" t="s">
        <v>52</v>
      </c>
      <c r="C63" s="7">
        <v>599984.68</v>
      </c>
    </row>
    <row r="64" spans="2:3" ht="15">
      <c r="B64" s="15"/>
      <c r="C64" s="7"/>
    </row>
    <row r="65" spans="2:3" ht="15.75">
      <c r="B65" s="32" t="s">
        <v>152</v>
      </c>
      <c r="C65" s="33">
        <f>SUM(C66:C88)</f>
        <v>12084362.22</v>
      </c>
    </row>
    <row r="66" spans="2:3" ht="15">
      <c r="B66" s="15" t="s">
        <v>53</v>
      </c>
      <c r="C66" s="7">
        <v>408538.49</v>
      </c>
    </row>
    <row r="67" spans="2:3" ht="15">
      <c r="B67" s="15" t="s">
        <v>54</v>
      </c>
      <c r="C67" s="7">
        <v>419999.32</v>
      </c>
    </row>
    <row r="68" spans="2:3" ht="15">
      <c r="B68" s="15" t="s">
        <v>55</v>
      </c>
      <c r="C68" s="7">
        <v>599023.87</v>
      </c>
    </row>
    <row r="69" spans="2:3" ht="15">
      <c r="B69" s="15" t="s">
        <v>56</v>
      </c>
      <c r="C69" s="7">
        <v>576416.64</v>
      </c>
    </row>
    <row r="70" spans="2:3" ht="15">
      <c r="B70" s="15" t="s">
        <v>57</v>
      </c>
      <c r="C70" s="7">
        <v>533893.01</v>
      </c>
    </row>
    <row r="71" spans="2:3" ht="15">
      <c r="B71" s="15" t="s">
        <v>58</v>
      </c>
      <c r="C71" s="7">
        <v>549838.85</v>
      </c>
    </row>
    <row r="72" spans="2:3" ht="15">
      <c r="B72" s="15" t="s">
        <v>59</v>
      </c>
      <c r="C72" s="7">
        <v>466974.48</v>
      </c>
    </row>
    <row r="73" spans="2:3" ht="15">
      <c r="B73" s="15" t="s">
        <v>60</v>
      </c>
      <c r="C73" s="7">
        <v>654273.57</v>
      </c>
    </row>
    <row r="74" spans="2:3" ht="15">
      <c r="B74" s="15" t="s">
        <v>61</v>
      </c>
      <c r="C74" s="7">
        <v>570486.92</v>
      </c>
    </row>
    <row r="75" spans="2:3" ht="15">
      <c r="B75" s="15" t="s">
        <v>62</v>
      </c>
      <c r="C75" s="7">
        <v>599999</v>
      </c>
    </row>
    <row r="76" spans="2:3" ht="15">
      <c r="B76" s="15" t="s">
        <v>63</v>
      </c>
      <c r="C76" s="7">
        <v>500204.89</v>
      </c>
    </row>
    <row r="77" spans="2:3" ht="15">
      <c r="B77" s="15" t="s">
        <v>64</v>
      </c>
      <c r="C77" s="7">
        <v>500204.88</v>
      </c>
    </row>
    <row r="78" spans="2:3" ht="15">
      <c r="B78" s="15" t="s">
        <v>65</v>
      </c>
      <c r="C78" s="7">
        <v>500014.94</v>
      </c>
    </row>
    <row r="79" spans="2:3" ht="15">
      <c r="B79" s="15" t="s">
        <v>66</v>
      </c>
      <c r="C79" s="7">
        <v>551719.06</v>
      </c>
    </row>
    <row r="80" spans="2:3" ht="15">
      <c r="B80" s="15" t="s">
        <v>67</v>
      </c>
      <c r="C80" s="7">
        <v>435858.55</v>
      </c>
    </row>
    <row r="81" spans="2:3" ht="15">
      <c r="B81" s="15" t="s">
        <v>68</v>
      </c>
      <c r="C81" s="7">
        <v>525303.44</v>
      </c>
    </row>
    <row r="82" spans="2:3" ht="15">
      <c r="B82" s="15" t="s">
        <v>69</v>
      </c>
      <c r="C82" s="7">
        <v>777538.72</v>
      </c>
    </row>
    <row r="83" spans="2:3" ht="15">
      <c r="B83" s="15" t="s">
        <v>70</v>
      </c>
      <c r="C83" s="7">
        <v>545976.3</v>
      </c>
    </row>
    <row r="84" spans="2:3" ht="15">
      <c r="B84" s="15" t="s">
        <v>71</v>
      </c>
      <c r="C84" s="7">
        <v>106589.26</v>
      </c>
    </row>
    <row r="85" spans="2:3" ht="15">
      <c r="B85" s="15" t="s">
        <v>72</v>
      </c>
      <c r="C85" s="7">
        <v>555683.26</v>
      </c>
    </row>
    <row r="86" spans="2:3" ht="15">
      <c r="B86" s="15" t="s">
        <v>73</v>
      </c>
      <c r="C86" s="7">
        <v>581358.86</v>
      </c>
    </row>
    <row r="87" spans="2:3" ht="15">
      <c r="B87" s="15" t="s">
        <v>74</v>
      </c>
      <c r="C87" s="7">
        <v>524484.64</v>
      </c>
    </row>
    <row r="88" spans="2:3" ht="15">
      <c r="B88" s="15" t="s">
        <v>75</v>
      </c>
      <c r="C88" s="7">
        <v>599981.27</v>
      </c>
    </row>
    <row r="89" spans="2:3" ht="15">
      <c r="B89" s="15"/>
      <c r="C89" s="7"/>
    </row>
    <row r="90" spans="2:3" ht="15.75">
      <c r="B90" s="32" t="s">
        <v>161</v>
      </c>
      <c r="C90" s="33">
        <f>SUM(C91:C95)</f>
        <v>2867525.92</v>
      </c>
    </row>
    <row r="91" spans="2:3" ht="15">
      <c r="B91" s="15" t="s">
        <v>76</v>
      </c>
      <c r="C91" s="7">
        <v>700492.19</v>
      </c>
    </row>
    <row r="92" spans="2:3" ht="15">
      <c r="B92" s="15" t="s">
        <v>77</v>
      </c>
      <c r="C92" s="7">
        <v>671625.67</v>
      </c>
    </row>
    <row r="93" spans="2:3" ht="15">
      <c r="B93" s="15" t="s">
        <v>78</v>
      </c>
      <c r="C93" s="7">
        <v>599415.48</v>
      </c>
    </row>
    <row r="94" spans="2:3" ht="15">
      <c r="B94" s="15" t="s">
        <v>79</v>
      </c>
      <c r="C94" s="7">
        <v>295993.41</v>
      </c>
    </row>
    <row r="95" spans="2:3" ht="15">
      <c r="B95" s="15" t="s">
        <v>80</v>
      </c>
      <c r="C95" s="7">
        <v>599999.17</v>
      </c>
    </row>
    <row r="96" spans="2:3" ht="15">
      <c r="B96" s="15"/>
      <c r="C96" s="7"/>
    </row>
    <row r="97" spans="2:3" ht="15.75">
      <c r="B97" s="29" t="s">
        <v>84</v>
      </c>
      <c r="C97" s="31">
        <f>+C98</f>
        <v>451337.69</v>
      </c>
    </row>
    <row r="98" spans="2:3" ht="15">
      <c r="B98" s="15" t="s">
        <v>81</v>
      </c>
      <c r="C98" s="7">
        <v>451337.69</v>
      </c>
    </row>
    <row r="99" spans="2:3" ht="15">
      <c r="B99" s="15"/>
      <c r="C99" s="7"/>
    </row>
    <row r="100" spans="2:3" ht="15.75">
      <c r="B100" s="29" t="s">
        <v>85</v>
      </c>
      <c r="C100" s="31">
        <v>1495208.69</v>
      </c>
    </row>
    <row r="101" spans="2:3" ht="15">
      <c r="B101" s="15"/>
      <c r="C101" s="7"/>
    </row>
    <row r="102" spans="2:3" ht="15.75">
      <c r="B102" s="8" t="s">
        <v>2</v>
      </c>
      <c r="C102" s="9">
        <f>C45+C11+C14+C8+C97+C100</f>
        <v>87919879.71999998</v>
      </c>
    </row>
    <row r="104" spans="2:10" ht="15"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2:10" ht="15">
      <c r="B105" s="49"/>
      <c r="C105" s="49"/>
      <c r="D105" s="49"/>
      <c r="E105" s="49"/>
      <c r="F105" s="49"/>
      <c r="G105" s="49"/>
      <c r="H105" s="49"/>
      <c r="I105" s="49"/>
      <c r="J105" s="49"/>
    </row>
    <row r="106" spans="2:10" ht="15">
      <c r="B106" s="10"/>
      <c r="C106"/>
      <c r="D106"/>
      <c r="E106" s="11"/>
      <c r="F106" s="11"/>
      <c r="G106" s="11"/>
      <c r="H106" s="11"/>
      <c r="I106" s="11"/>
      <c r="J106" s="11"/>
    </row>
    <row r="107" spans="2:10" ht="15">
      <c r="B107" s="12"/>
      <c r="C107"/>
      <c r="D107"/>
      <c r="E107" s="11"/>
      <c r="F107" s="13"/>
      <c r="G107" s="11"/>
      <c r="H107" s="14"/>
      <c r="I107" s="11"/>
      <c r="J107" s="11"/>
    </row>
  </sheetData>
  <sheetProtection/>
  <mergeCells count="6">
    <mergeCell ref="B1:C1"/>
    <mergeCell ref="B2:C2"/>
    <mergeCell ref="B3:C3"/>
    <mergeCell ref="B6:C6"/>
    <mergeCell ref="B104:J104"/>
    <mergeCell ref="B105:J105"/>
  </mergeCells>
  <printOptions verticalCentered="1"/>
  <pageMargins left="0.1968503937007874" right="0.1968503937007874" top="0.7480314960629921" bottom="0.7480314960629921" header="0.31496062992125984" footer="0.31496062992125984"/>
  <pageSetup fitToHeight="0" horizontalDpi="300" verticalDpi="300" orientation="portrait" scale="66" r:id="rId2"/>
  <colBreaks count="2" manualBreakCount="2">
    <brk id="3" max="65535" man="1"/>
    <brk id="14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="112" zoomScaleNormal="112" zoomScalePageLayoutView="0" workbookViewId="0" topLeftCell="A1">
      <selection activeCell="B10" sqref="B10"/>
    </sheetView>
  </sheetViews>
  <sheetFormatPr defaultColWidth="11.421875" defaultRowHeight="12.75"/>
  <cols>
    <col min="1" max="1" width="10.00390625" style="2" customWidth="1"/>
    <col min="2" max="2" width="107.28125" style="2" customWidth="1"/>
    <col min="3" max="3" width="31.7109375" style="21" customWidth="1"/>
    <col min="4" max="4" width="18.7109375" style="2" bestFit="1" customWidth="1"/>
    <col min="5" max="5" width="15.421875" style="2" customWidth="1"/>
    <col min="6" max="6" width="20.28125" style="2" bestFit="1" customWidth="1"/>
    <col min="7" max="16384" width="11.421875" style="2" customWidth="1"/>
  </cols>
  <sheetData>
    <row r="1" spans="2:4" s="1" customFormat="1" ht="32.25" customHeight="1">
      <c r="B1" s="45" t="s">
        <v>7</v>
      </c>
      <c r="C1" s="45"/>
      <c r="D1" s="3"/>
    </row>
    <row r="2" spans="2:4" s="1" customFormat="1" ht="30" customHeight="1">
      <c r="B2" s="45" t="s">
        <v>0</v>
      </c>
      <c r="C2" s="45"/>
      <c r="D2" s="3"/>
    </row>
    <row r="3" spans="2:4" s="1" customFormat="1" ht="27.75" customHeight="1">
      <c r="B3" s="45" t="s">
        <v>1</v>
      </c>
      <c r="C3" s="45"/>
      <c r="D3" s="3"/>
    </row>
    <row r="4" spans="2:3" s="1" customFormat="1" ht="12.75">
      <c r="B4" s="4"/>
      <c r="C4" s="19"/>
    </row>
    <row r="5" ht="26.25" customHeight="1"/>
    <row r="6" spans="2:3" ht="20.25">
      <c r="B6" s="50" t="s">
        <v>309</v>
      </c>
      <c r="C6" s="51"/>
    </row>
    <row r="7" spans="1:11" ht="18">
      <c r="A7" s="18"/>
      <c r="B7" s="22" t="s">
        <v>3</v>
      </c>
      <c r="C7" s="23" t="s">
        <v>4</v>
      </c>
      <c r="D7" s="18"/>
      <c r="E7" s="18"/>
      <c r="F7" s="18"/>
      <c r="G7" s="18"/>
      <c r="H7" s="18"/>
      <c r="I7" s="18"/>
      <c r="J7" s="18"/>
      <c r="K7" s="18"/>
    </row>
    <row r="8" spans="1:11" s="17" customFormat="1" ht="55.5" customHeight="1">
      <c r="A8" s="18"/>
      <c r="B8" s="24" t="s">
        <v>323</v>
      </c>
      <c r="C8" s="28">
        <v>870377.81</v>
      </c>
      <c r="D8" s="18"/>
      <c r="E8" s="18"/>
      <c r="F8" s="18"/>
      <c r="G8" s="18"/>
      <c r="H8" s="18"/>
      <c r="I8" s="18"/>
      <c r="J8" s="18"/>
      <c r="K8" s="18"/>
    </row>
    <row r="9" spans="1:11" s="17" customFormat="1" ht="54" customHeight="1">
      <c r="A9" s="18"/>
      <c r="B9" s="24" t="s">
        <v>296</v>
      </c>
      <c r="C9" s="25">
        <v>858000</v>
      </c>
      <c r="D9" s="18"/>
      <c r="E9" s="18"/>
      <c r="F9" s="18"/>
      <c r="G9" s="18"/>
      <c r="H9" s="18"/>
      <c r="I9" s="18"/>
      <c r="J9" s="18"/>
      <c r="K9" s="18"/>
    </row>
    <row r="10" spans="1:11" s="17" customFormat="1" ht="18">
      <c r="A10" s="18"/>
      <c r="B10" s="24"/>
      <c r="C10" s="25"/>
      <c r="D10" s="18"/>
      <c r="E10" s="18"/>
      <c r="F10" s="18"/>
      <c r="G10" s="18"/>
      <c r="H10" s="18"/>
      <c r="I10" s="18"/>
      <c r="J10" s="18"/>
      <c r="K10" s="18"/>
    </row>
    <row r="11" spans="2:3" ht="18">
      <c r="B11" s="26" t="s">
        <v>2</v>
      </c>
      <c r="C11" s="27">
        <f>SUM(C8:C10)</f>
        <v>1728377.81</v>
      </c>
    </row>
    <row r="13" spans="2:10" ht="15"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5">
      <c r="B14" s="49"/>
      <c r="C14" s="49"/>
      <c r="D14" s="49"/>
      <c r="E14" s="49"/>
      <c r="F14" s="49"/>
      <c r="G14" s="49"/>
      <c r="H14" s="49"/>
      <c r="I14" s="49"/>
      <c r="J14" s="49"/>
    </row>
    <row r="15" spans="2:10" ht="15">
      <c r="B15" s="10"/>
      <c r="C15" s="20"/>
      <c r="D15"/>
      <c r="E15" s="11"/>
      <c r="F15" s="11"/>
      <c r="G15" s="11"/>
      <c r="H15" s="11"/>
      <c r="I15" s="11"/>
      <c r="J15" s="11"/>
    </row>
    <row r="16" spans="2:10" ht="15">
      <c r="B16" s="12"/>
      <c r="C16" s="20"/>
      <c r="D16"/>
      <c r="E16" s="11"/>
      <c r="F16" s="13"/>
      <c r="G16" s="11"/>
      <c r="H16" s="14"/>
      <c r="I16" s="11"/>
      <c r="J16" s="11"/>
    </row>
  </sheetData>
  <sheetProtection/>
  <mergeCells count="6">
    <mergeCell ref="B1:C1"/>
    <mergeCell ref="B2:C2"/>
    <mergeCell ref="B3:C3"/>
    <mergeCell ref="B6:C6"/>
    <mergeCell ref="B13:J13"/>
    <mergeCell ref="B14:J14"/>
  </mergeCells>
  <printOptions/>
  <pageMargins left="0.31496062992125984" right="0.31496062992125984" top="0.9448818897637796" bottom="0.7480314960629921" header="0.31496062992125984" footer="0.31496062992125984"/>
  <pageSetup fitToHeight="0" horizontalDpi="300" verticalDpi="300" orientation="portrait" scale="68" r:id="rId2"/>
  <colBreaks count="5" manualBreakCount="5">
    <brk id="3" max="65535" man="1"/>
    <brk id="10" max="65535" man="1"/>
    <brk id="27" max="65535" man="1"/>
    <brk id="29" max="65535" man="1"/>
    <brk id="4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zoomScale="112" zoomScaleNormal="112" zoomScalePageLayoutView="0" workbookViewId="0" topLeftCell="B1">
      <selection activeCell="B2" sqref="B2:C2"/>
    </sheetView>
  </sheetViews>
  <sheetFormatPr defaultColWidth="11.421875" defaultRowHeight="12.75"/>
  <cols>
    <col min="1" max="1" width="12.421875" style="2" customWidth="1"/>
    <col min="2" max="2" width="100.28125" style="2" customWidth="1"/>
    <col min="3" max="3" width="36.421875" style="21" customWidth="1"/>
    <col min="4" max="4" width="18.7109375" style="2" bestFit="1" customWidth="1"/>
    <col min="5" max="5" width="15.421875" style="2" customWidth="1"/>
    <col min="6" max="6" width="20.28125" style="2" bestFit="1" customWidth="1"/>
    <col min="7" max="16384" width="11.421875" style="2" customWidth="1"/>
  </cols>
  <sheetData>
    <row r="1" spans="2:4" s="1" customFormat="1" ht="32.25" customHeight="1">
      <c r="B1" s="45" t="s">
        <v>7</v>
      </c>
      <c r="C1" s="45"/>
      <c r="D1" s="3"/>
    </row>
    <row r="2" spans="2:4" s="1" customFormat="1" ht="30" customHeight="1">
      <c r="B2" s="45" t="s">
        <v>0</v>
      </c>
      <c r="C2" s="45"/>
      <c r="D2" s="3"/>
    </row>
    <row r="3" spans="2:4" s="1" customFormat="1" ht="27.75" customHeight="1">
      <c r="B3" s="45" t="s">
        <v>1</v>
      </c>
      <c r="C3" s="45"/>
      <c r="D3" s="3"/>
    </row>
    <row r="4" spans="2:3" s="1" customFormat="1" ht="12.75">
      <c r="B4" s="4"/>
      <c r="C4" s="19"/>
    </row>
    <row r="5" ht="26.25" customHeight="1"/>
    <row r="6" spans="2:3" ht="20.25">
      <c r="B6" s="50" t="s">
        <v>308</v>
      </c>
      <c r="C6" s="51"/>
    </row>
    <row r="7" spans="1:11" ht="19.5" customHeight="1">
      <c r="A7" s="18"/>
      <c r="B7" s="22" t="s">
        <v>3</v>
      </c>
      <c r="C7" s="23" t="s">
        <v>4</v>
      </c>
      <c r="D7" s="18"/>
      <c r="E7" s="18"/>
      <c r="F7" s="18"/>
      <c r="G7" s="18"/>
      <c r="H7" s="18"/>
      <c r="I7" s="18"/>
      <c r="J7" s="18"/>
      <c r="K7" s="18"/>
    </row>
    <row r="8" spans="1:11" s="17" customFormat="1" ht="71.25" customHeight="1">
      <c r="A8" s="18"/>
      <c r="B8" s="24" t="s">
        <v>302</v>
      </c>
      <c r="C8" s="39">
        <v>1924585.78</v>
      </c>
      <c r="D8" s="18"/>
      <c r="E8" s="18"/>
      <c r="F8" s="18"/>
      <c r="G8" s="18"/>
      <c r="H8" s="18"/>
      <c r="I8" s="18"/>
      <c r="J8" s="18"/>
      <c r="K8" s="18"/>
    </row>
    <row r="9" spans="1:11" s="17" customFormat="1" ht="74.25" customHeight="1">
      <c r="A9" s="18"/>
      <c r="B9" s="24" t="s">
        <v>303</v>
      </c>
      <c r="C9" s="40">
        <v>1505147.32</v>
      </c>
      <c r="D9" s="18"/>
      <c r="E9" s="18"/>
      <c r="F9" s="18"/>
      <c r="G9" s="18"/>
      <c r="H9" s="18"/>
      <c r="I9" s="18"/>
      <c r="J9" s="18"/>
      <c r="K9" s="18"/>
    </row>
    <row r="10" spans="1:11" s="17" customFormat="1" ht="18">
      <c r="A10" s="18"/>
      <c r="B10" s="41"/>
      <c r="C10" s="40"/>
      <c r="D10" s="18"/>
      <c r="E10" s="18"/>
      <c r="F10" s="18"/>
      <c r="G10" s="18"/>
      <c r="H10" s="18"/>
      <c r="I10" s="18"/>
      <c r="J10" s="18"/>
      <c r="K10" s="18"/>
    </row>
    <row r="11" spans="2:3" ht="18">
      <c r="B11" s="42" t="s">
        <v>2</v>
      </c>
      <c r="C11" s="43">
        <f>SUM(C8:C9)</f>
        <v>3429733.1</v>
      </c>
    </row>
    <row r="13" spans="2:10" ht="15"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5">
      <c r="B14" s="49"/>
      <c r="C14" s="49"/>
      <c r="D14" s="49"/>
      <c r="E14" s="49"/>
      <c r="F14" s="49"/>
      <c r="G14" s="49"/>
      <c r="H14" s="49"/>
      <c r="I14" s="49"/>
      <c r="J14" s="49"/>
    </row>
    <row r="15" spans="2:10" ht="15">
      <c r="B15" s="10"/>
      <c r="C15" s="20"/>
      <c r="D15"/>
      <c r="E15" s="11"/>
      <c r="F15" s="11"/>
      <c r="G15" s="11"/>
      <c r="H15" s="11"/>
      <c r="I15" s="11"/>
      <c r="J15" s="11"/>
    </row>
    <row r="16" spans="2:10" ht="15">
      <c r="B16" s="12"/>
      <c r="C16" s="20"/>
      <c r="D16"/>
      <c r="E16" s="11"/>
      <c r="F16" s="13"/>
      <c r="G16" s="11"/>
      <c r="H16" s="14"/>
      <c r="I16" s="11"/>
      <c r="J16" s="11"/>
    </row>
  </sheetData>
  <sheetProtection/>
  <mergeCells count="6">
    <mergeCell ref="B1:C1"/>
    <mergeCell ref="B2:C2"/>
    <mergeCell ref="B3:C3"/>
    <mergeCell ref="B6:C6"/>
    <mergeCell ref="B13:J13"/>
    <mergeCell ref="B14:J14"/>
  </mergeCells>
  <printOptions horizontalCentered="1"/>
  <pageMargins left="0.31496062992125984" right="0.31496062992125984" top="0.9448818897637796" bottom="0.7480314960629921" header="0.31496062992125984" footer="0.31496062992125984"/>
  <pageSetup fitToHeight="0" horizontalDpi="300" verticalDpi="300" orientation="portrait" scale="67" r:id="rId2"/>
  <colBreaks count="5" manualBreakCount="5">
    <brk id="3" max="65535" man="1"/>
    <brk id="10" max="65535" man="1"/>
    <brk id="27" max="65535" man="1"/>
    <brk id="29" max="65535" man="1"/>
    <brk id="44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zoomScale="106" zoomScaleNormal="106" zoomScalePageLayoutView="0" workbookViewId="0" topLeftCell="A1">
      <selection activeCell="E21" sqref="E21"/>
    </sheetView>
  </sheetViews>
  <sheetFormatPr defaultColWidth="11.421875" defaultRowHeight="12.75"/>
  <cols>
    <col min="1" max="1" width="8.7109375" style="2" customWidth="1"/>
    <col min="2" max="2" width="107.00390625" style="2" customWidth="1"/>
    <col min="3" max="3" width="27.8515625" style="21" customWidth="1"/>
    <col min="4" max="4" width="18.7109375" style="2" bestFit="1" customWidth="1"/>
    <col min="5" max="5" width="15.421875" style="2" customWidth="1"/>
    <col min="6" max="6" width="20.28125" style="2" bestFit="1" customWidth="1"/>
    <col min="7" max="16384" width="11.421875" style="2" customWidth="1"/>
  </cols>
  <sheetData>
    <row r="1" spans="2:4" s="1" customFormat="1" ht="32.25" customHeight="1">
      <c r="B1" s="45" t="s">
        <v>7</v>
      </c>
      <c r="C1" s="45"/>
      <c r="D1" s="3"/>
    </row>
    <row r="2" spans="2:4" s="1" customFormat="1" ht="30" customHeight="1">
      <c r="B2" s="45" t="s">
        <v>0</v>
      </c>
      <c r="C2" s="45"/>
      <c r="D2" s="3"/>
    </row>
    <row r="3" spans="2:4" s="1" customFormat="1" ht="27.75" customHeight="1">
      <c r="B3" s="45" t="s">
        <v>1</v>
      </c>
      <c r="C3" s="45"/>
      <c r="D3" s="3"/>
    </row>
    <row r="4" spans="2:3" s="1" customFormat="1" ht="12.75">
      <c r="B4" s="4"/>
      <c r="C4" s="19"/>
    </row>
    <row r="5" ht="14.25" customHeight="1"/>
    <row r="6" spans="2:3" ht="20.25">
      <c r="B6" s="50" t="s">
        <v>307</v>
      </c>
      <c r="C6" s="51"/>
    </row>
    <row r="7" spans="1:11" ht="18">
      <c r="A7" s="18"/>
      <c r="B7" s="22" t="s">
        <v>3</v>
      </c>
      <c r="C7" s="23" t="s">
        <v>4</v>
      </c>
      <c r="D7" s="18"/>
      <c r="E7" s="18"/>
      <c r="F7" s="18"/>
      <c r="G7" s="18"/>
      <c r="H7" s="18"/>
      <c r="I7" s="18"/>
      <c r="J7" s="18"/>
      <c r="K7" s="18"/>
    </row>
    <row r="8" spans="1:11" s="17" customFormat="1" ht="55.5" customHeight="1">
      <c r="A8" s="18"/>
      <c r="B8" s="24" t="s">
        <v>297</v>
      </c>
      <c r="C8" s="28">
        <v>165707.31</v>
      </c>
      <c r="D8" s="18"/>
      <c r="E8" s="18"/>
      <c r="F8" s="18"/>
      <c r="G8" s="18"/>
      <c r="H8" s="18"/>
      <c r="I8" s="18"/>
      <c r="J8" s="18"/>
      <c r="K8" s="18"/>
    </row>
    <row r="9" spans="1:11" s="17" customFormat="1" ht="18">
      <c r="A9" s="18"/>
      <c r="B9" s="24"/>
      <c r="C9" s="25"/>
      <c r="D9" s="18"/>
      <c r="E9" s="18"/>
      <c r="F9" s="18"/>
      <c r="G9" s="18"/>
      <c r="H9" s="18"/>
      <c r="I9" s="18"/>
      <c r="J9" s="18"/>
      <c r="K9" s="18"/>
    </row>
    <row r="10" spans="2:3" ht="18">
      <c r="B10" s="26" t="s">
        <v>2</v>
      </c>
      <c r="C10" s="27">
        <f>SUM(C8:C9)</f>
        <v>165707.31</v>
      </c>
    </row>
    <row r="12" spans="2:10" ht="15">
      <c r="B12" s="49"/>
      <c r="C12" s="49"/>
      <c r="D12" s="49"/>
      <c r="E12" s="49"/>
      <c r="F12" s="49"/>
      <c r="G12" s="49"/>
      <c r="H12" s="49"/>
      <c r="I12" s="49"/>
      <c r="J12" s="49"/>
    </row>
    <row r="13" spans="2:10" ht="15"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5">
      <c r="B14" s="10"/>
      <c r="C14" s="20"/>
      <c r="D14"/>
      <c r="E14" s="11"/>
      <c r="F14" s="11"/>
      <c r="G14" s="11"/>
      <c r="H14" s="11"/>
      <c r="I14" s="11"/>
      <c r="J14" s="11"/>
    </row>
    <row r="15" spans="2:10" ht="15">
      <c r="B15" s="12"/>
      <c r="C15" s="20"/>
      <c r="D15"/>
      <c r="E15" s="11"/>
      <c r="F15" s="13"/>
      <c r="G15" s="11"/>
      <c r="H15" s="14"/>
      <c r="I15" s="11"/>
      <c r="J15" s="11"/>
    </row>
  </sheetData>
  <sheetProtection/>
  <mergeCells count="6">
    <mergeCell ref="B1:C1"/>
    <mergeCell ref="B2:C2"/>
    <mergeCell ref="B3:C3"/>
    <mergeCell ref="B6:C6"/>
    <mergeCell ref="B12:J12"/>
    <mergeCell ref="B13:J13"/>
  </mergeCells>
  <printOptions horizontalCentered="1"/>
  <pageMargins left="0.31496062992125984" right="0.31496062992125984" top="0.9448818897637796" bottom="0.7480314960629921" header="0.31496062992125984" footer="0.31496062992125984"/>
  <pageSetup fitToHeight="0" horizontalDpi="300" verticalDpi="300" orientation="portrait" scale="69" r:id="rId2"/>
  <colBreaks count="5" manualBreakCount="5">
    <brk id="3" max="65535" man="1"/>
    <brk id="10" max="65535" man="1"/>
    <brk id="27" max="65535" man="1"/>
    <brk id="29" max="65535" man="1"/>
    <brk id="4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K83"/>
  <sheetViews>
    <sheetView view="pageBreakPreview" zoomScale="106" zoomScaleNormal="68" zoomScaleSheetLayoutView="106" zoomScalePageLayoutView="0" workbookViewId="0" topLeftCell="C9">
      <selection activeCell="C15" sqref="C15"/>
    </sheetView>
  </sheetViews>
  <sheetFormatPr defaultColWidth="11.421875" defaultRowHeight="12.75"/>
  <cols>
    <col min="1" max="1" width="11.421875" style="2" customWidth="1"/>
    <col min="2" max="2" width="7.7109375" style="2" hidden="1" customWidth="1"/>
    <col min="3" max="3" width="96.28125" style="2" customWidth="1"/>
    <col min="4" max="4" width="34.140625" style="2" customWidth="1"/>
    <col min="5" max="5" width="18.7109375" style="2" bestFit="1" customWidth="1"/>
    <col min="6" max="6" width="9.140625" style="2" customWidth="1"/>
    <col min="7" max="7" width="20.28125" style="2" bestFit="1" customWidth="1"/>
    <col min="8" max="16384" width="11.421875" style="2" customWidth="1"/>
  </cols>
  <sheetData>
    <row r="1" spans="3:5" s="1" customFormat="1" ht="27.75" customHeight="1">
      <c r="C1" s="45" t="s">
        <v>7</v>
      </c>
      <c r="D1" s="45"/>
      <c r="E1" s="3"/>
    </row>
    <row r="2" spans="3:5" s="1" customFormat="1" ht="30" customHeight="1">
      <c r="C2" s="45" t="s">
        <v>0</v>
      </c>
      <c r="D2" s="45"/>
      <c r="E2" s="3"/>
    </row>
    <row r="3" spans="3:5" s="1" customFormat="1" ht="29.25" customHeight="1">
      <c r="C3" s="52" t="s">
        <v>1</v>
      </c>
      <c r="D3" s="52"/>
      <c r="E3" s="3"/>
    </row>
    <row r="4" s="1" customFormat="1" ht="12.75">
      <c r="C4" s="4"/>
    </row>
    <row r="6" spans="3:4" ht="15.75">
      <c r="C6" s="47" t="s">
        <v>6</v>
      </c>
      <c r="D6" s="48"/>
    </row>
    <row r="7" spans="3:4" ht="15.75">
      <c r="C7" s="5" t="s">
        <v>3</v>
      </c>
      <c r="D7" s="6" t="s">
        <v>4</v>
      </c>
    </row>
    <row r="8" spans="3:4" ht="15.75">
      <c r="C8" s="29" t="s">
        <v>86</v>
      </c>
      <c r="D8" s="31">
        <f>SUM(D9)</f>
        <v>115362</v>
      </c>
    </row>
    <row r="9" spans="3:4" ht="30">
      <c r="C9" s="15" t="s">
        <v>87</v>
      </c>
      <c r="D9" s="7">
        <v>115362</v>
      </c>
    </row>
    <row r="10" spans="3:4" ht="15">
      <c r="C10" s="15"/>
      <c r="D10" s="7"/>
    </row>
    <row r="11" spans="3:4" ht="15.75">
      <c r="C11" s="29" t="s">
        <v>12</v>
      </c>
      <c r="D11" s="31">
        <f>+D12+D19+D22</f>
        <v>80249805.51</v>
      </c>
    </row>
    <row r="12" spans="3:4" ht="15.75">
      <c r="C12" s="32" t="s">
        <v>123</v>
      </c>
      <c r="D12" s="33">
        <f>SUM(D13:D17)</f>
        <v>10229514.739999998</v>
      </c>
    </row>
    <row r="13" spans="3:4" ht="15">
      <c r="C13" s="15" t="s">
        <v>116</v>
      </c>
      <c r="D13" s="7">
        <v>999778.45</v>
      </c>
    </row>
    <row r="14" spans="3:4" ht="15">
      <c r="C14" s="15" t="s">
        <v>117</v>
      </c>
      <c r="D14" s="7">
        <v>1999495.6</v>
      </c>
    </row>
    <row r="15" spans="3:4" ht="15">
      <c r="C15" s="15" t="s">
        <v>118</v>
      </c>
      <c r="D15" s="7">
        <v>2606517.4</v>
      </c>
    </row>
    <row r="16" spans="3:4" ht="15">
      <c r="C16" s="15" t="s">
        <v>119</v>
      </c>
      <c r="D16" s="7">
        <v>3856061.38</v>
      </c>
    </row>
    <row r="17" spans="3:4" ht="15">
      <c r="C17" s="15" t="s">
        <v>120</v>
      </c>
      <c r="D17" s="7">
        <v>767661.91</v>
      </c>
    </row>
    <row r="18" spans="3:4" ht="15">
      <c r="C18" s="15"/>
      <c r="D18" s="7"/>
    </row>
    <row r="19" spans="3:4" ht="15.75">
      <c r="C19" s="32" t="s">
        <v>124</v>
      </c>
      <c r="D19" s="33">
        <f>+D20</f>
        <v>1271626.89</v>
      </c>
    </row>
    <row r="20" spans="3:4" ht="15">
      <c r="C20" s="15" t="s">
        <v>121</v>
      </c>
      <c r="D20" s="7">
        <v>1271626.89</v>
      </c>
    </row>
    <row r="21" spans="3:4" ht="15">
      <c r="C21" s="15"/>
      <c r="D21" s="7"/>
    </row>
    <row r="22" spans="3:4" ht="15.75">
      <c r="C22" s="32" t="s">
        <v>125</v>
      </c>
      <c r="D22" s="33">
        <f>SUM(D23:D39)</f>
        <v>68748663.88000001</v>
      </c>
    </row>
    <row r="23" spans="3:4" ht="15">
      <c r="C23" s="15" t="s">
        <v>122</v>
      </c>
      <c r="D23" s="7">
        <v>2985362.45</v>
      </c>
    </row>
    <row r="24" spans="3:4" ht="15">
      <c r="C24" s="15" t="s">
        <v>126</v>
      </c>
      <c r="D24" s="7">
        <v>4891339.21</v>
      </c>
    </row>
    <row r="25" spans="3:4" ht="15">
      <c r="C25" s="15" t="s">
        <v>127</v>
      </c>
      <c r="D25" s="7">
        <v>1790728.23</v>
      </c>
    </row>
    <row r="26" spans="3:4" ht="15">
      <c r="C26" s="15" t="s">
        <v>128</v>
      </c>
      <c r="D26" s="7">
        <v>7336342.34</v>
      </c>
    </row>
    <row r="27" spans="3:4" ht="15">
      <c r="C27" s="15" t="s">
        <v>129</v>
      </c>
      <c r="D27" s="7">
        <v>1049619.67</v>
      </c>
    </row>
    <row r="28" spans="3:4" ht="15">
      <c r="C28" s="15" t="s">
        <v>130</v>
      </c>
      <c r="D28" s="7">
        <v>7575571.28</v>
      </c>
    </row>
    <row r="29" spans="3:4" ht="15">
      <c r="C29" s="15" t="s">
        <v>131</v>
      </c>
      <c r="D29" s="7">
        <v>3529397.27</v>
      </c>
    </row>
    <row r="30" spans="3:4" ht="15">
      <c r="C30" s="15" t="s">
        <v>132</v>
      </c>
      <c r="D30" s="7">
        <v>7908164.12</v>
      </c>
    </row>
    <row r="31" spans="3:4" ht="15">
      <c r="C31" s="15" t="s">
        <v>133</v>
      </c>
      <c r="D31" s="7">
        <v>7191312.92</v>
      </c>
    </row>
    <row r="32" spans="3:4" ht="15">
      <c r="C32" s="15" t="s">
        <v>134</v>
      </c>
      <c r="D32" s="7">
        <v>2307802.06</v>
      </c>
    </row>
    <row r="33" spans="3:4" ht="15">
      <c r="C33" s="15" t="s">
        <v>135</v>
      </c>
      <c r="D33" s="7">
        <v>4901860.71</v>
      </c>
    </row>
    <row r="34" spans="3:4" ht="15">
      <c r="C34" s="15" t="s">
        <v>136</v>
      </c>
      <c r="D34" s="16">
        <v>1755474.48</v>
      </c>
    </row>
    <row r="35" spans="3:4" ht="15">
      <c r="C35" s="15" t="s">
        <v>137</v>
      </c>
      <c r="D35" s="16">
        <v>642126.34</v>
      </c>
    </row>
    <row r="36" spans="3:4" ht="15">
      <c r="C36" s="15" t="s">
        <v>138</v>
      </c>
      <c r="D36" s="16">
        <v>3627200.74</v>
      </c>
    </row>
    <row r="37" spans="3:4" ht="15">
      <c r="C37" s="15" t="s">
        <v>139</v>
      </c>
      <c r="D37" s="16">
        <v>3998276.96</v>
      </c>
    </row>
    <row r="38" spans="3:4" ht="15">
      <c r="C38" s="15" t="s">
        <v>140</v>
      </c>
      <c r="D38" s="16">
        <v>3779466</v>
      </c>
    </row>
    <row r="39" spans="3:4" ht="15">
      <c r="C39" s="15" t="s">
        <v>141</v>
      </c>
      <c r="D39" s="16">
        <v>3478619.1</v>
      </c>
    </row>
    <row r="40" spans="3:4" ht="15">
      <c r="C40" s="15"/>
      <c r="D40" s="16"/>
    </row>
    <row r="41" spans="3:4" ht="15.75">
      <c r="C41" s="29" t="s">
        <v>37</v>
      </c>
      <c r="D41" s="31">
        <f>+D42+D45+D54+D65+D73</f>
        <v>14529213.510000002</v>
      </c>
    </row>
    <row r="42" spans="3:4" ht="15.75">
      <c r="C42" s="32" t="s">
        <v>142</v>
      </c>
      <c r="D42" s="33">
        <f>+D43</f>
        <v>309743.29</v>
      </c>
    </row>
    <row r="43" spans="3:4" ht="15">
      <c r="C43" s="15" t="s">
        <v>143</v>
      </c>
      <c r="D43" s="7">
        <v>309743.29</v>
      </c>
    </row>
    <row r="44" spans="3:4" ht="15">
      <c r="C44" s="15"/>
      <c r="D44" s="7"/>
    </row>
    <row r="45" spans="3:4" ht="15.75">
      <c r="C45" s="32" t="s">
        <v>144</v>
      </c>
      <c r="D45" s="33">
        <f>SUM(D46:D52)</f>
        <v>3256229.76</v>
      </c>
    </row>
    <row r="46" spans="3:4" ht="15">
      <c r="C46" s="15" t="s">
        <v>145</v>
      </c>
      <c r="D46" s="7">
        <v>438787.78</v>
      </c>
    </row>
    <row r="47" spans="3:4" ht="15">
      <c r="C47" s="15" t="s">
        <v>146</v>
      </c>
      <c r="D47" s="7">
        <v>547093.77</v>
      </c>
    </row>
    <row r="48" spans="3:4" ht="15">
      <c r="C48" s="15" t="s">
        <v>147</v>
      </c>
      <c r="D48" s="7">
        <v>422394.18</v>
      </c>
    </row>
    <row r="49" spans="3:4" ht="15">
      <c r="C49" s="15" t="s">
        <v>148</v>
      </c>
      <c r="D49" s="7">
        <v>349717.7</v>
      </c>
    </row>
    <row r="50" spans="3:4" ht="15">
      <c r="C50" s="15" t="s">
        <v>149</v>
      </c>
      <c r="D50" s="7">
        <v>731702.59</v>
      </c>
    </row>
    <row r="51" spans="3:4" ht="15">
      <c r="C51" s="15" t="s">
        <v>150</v>
      </c>
      <c r="D51" s="7">
        <v>456428.82</v>
      </c>
    </row>
    <row r="52" spans="3:4" ht="15">
      <c r="C52" s="15" t="s">
        <v>151</v>
      </c>
      <c r="D52" s="7">
        <v>310104.92</v>
      </c>
    </row>
    <row r="53" spans="3:4" ht="15">
      <c r="C53" s="15"/>
      <c r="D53" s="7"/>
    </row>
    <row r="54" spans="3:4" ht="15.75">
      <c r="C54" s="32" t="s">
        <v>152</v>
      </c>
      <c r="D54" s="33">
        <f>SUM(D55:D63)</f>
        <v>5603113.59</v>
      </c>
    </row>
    <row r="55" spans="3:4" ht="15">
      <c r="C55" s="15" t="s">
        <v>153</v>
      </c>
      <c r="D55" s="7">
        <v>687168.25</v>
      </c>
    </row>
    <row r="56" spans="3:4" ht="15">
      <c r="C56" s="15" t="s">
        <v>156</v>
      </c>
      <c r="D56" s="7">
        <v>808387.84</v>
      </c>
    </row>
    <row r="57" spans="3:4" ht="15">
      <c r="C57" s="15" t="s">
        <v>154</v>
      </c>
      <c r="D57" s="7">
        <v>828653.73</v>
      </c>
    </row>
    <row r="58" spans="3:4" ht="15">
      <c r="C58" s="15" t="s">
        <v>155</v>
      </c>
      <c r="D58" s="7">
        <v>716552.12</v>
      </c>
    </row>
    <row r="59" spans="3:4" ht="15">
      <c r="C59" s="15" t="s">
        <v>157</v>
      </c>
      <c r="D59" s="7">
        <v>794173.39</v>
      </c>
    </row>
    <row r="60" spans="3:4" ht="15">
      <c r="C60" s="15" t="s">
        <v>158</v>
      </c>
      <c r="D60" s="7">
        <v>346108.6</v>
      </c>
    </row>
    <row r="61" spans="3:4" ht="15">
      <c r="C61" s="15" t="s">
        <v>159</v>
      </c>
      <c r="D61" s="7">
        <v>691216.42</v>
      </c>
    </row>
    <row r="62" spans="3:4" ht="15">
      <c r="C62" s="15" t="s">
        <v>160</v>
      </c>
      <c r="D62" s="7">
        <v>246769.85</v>
      </c>
    </row>
    <row r="63" spans="3:4" ht="15">
      <c r="C63" s="15" t="s">
        <v>170</v>
      </c>
      <c r="D63" s="7">
        <v>484083.39</v>
      </c>
    </row>
    <row r="64" spans="3:4" ht="15">
      <c r="C64" s="15"/>
      <c r="D64" s="7"/>
    </row>
    <row r="65" spans="3:4" ht="15.75">
      <c r="C65" s="32" t="s">
        <v>161</v>
      </c>
      <c r="D65" s="33">
        <f>SUM(D66:D71)</f>
        <v>4660271.98</v>
      </c>
    </row>
    <row r="66" spans="3:4" ht="15">
      <c r="C66" s="15" t="s">
        <v>162</v>
      </c>
      <c r="D66" s="7">
        <v>757975.87</v>
      </c>
    </row>
    <row r="67" spans="3:4" ht="15">
      <c r="C67" s="15" t="s">
        <v>163</v>
      </c>
      <c r="D67" s="7">
        <v>800984.27</v>
      </c>
    </row>
    <row r="68" spans="3:4" ht="15">
      <c r="C68" s="15" t="s">
        <v>164</v>
      </c>
      <c r="D68" s="7">
        <v>679579.12</v>
      </c>
    </row>
    <row r="69" spans="3:4" ht="15">
      <c r="C69" s="15" t="s">
        <v>165</v>
      </c>
      <c r="D69" s="7">
        <v>819960.92</v>
      </c>
    </row>
    <row r="70" spans="3:4" ht="15">
      <c r="C70" s="35" t="s">
        <v>166</v>
      </c>
      <c r="D70" s="7">
        <v>660048.1</v>
      </c>
    </row>
    <row r="71" spans="3:4" ht="15">
      <c r="C71" s="35" t="s">
        <v>167</v>
      </c>
      <c r="D71" s="7">
        <v>941723.7</v>
      </c>
    </row>
    <row r="72" spans="3:4" ht="15">
      <c r="C72" s="35"/>
      <c r="D72" s="7"/>
    </row>
    <row r="73" spans="3:4" ht="15.75">
      <c r="C73" s="32" t="s">
        <v>168</v>
      </c>
      <c r="D73" s="33">
        <f>SUM(D74)</f>
        <v>699854.89</v>
      </c>
    </row>
    <row r="74" spans="3:4" ht="15">
      <c r="C74" s="15" t="s">
        <v>169</v>
      </c>
      <c r="D74" s="7">
        <v>699854.89</v>
      </c>
    </row>
    <row r="75" spans="3:4" ht="15">
      <c r="C75" s="15"/>
      <c r="D75" s="7"/>
    </row>
    <row r="76" spans="3:4" ht="15.75">
      <c r="C76" s="29" t="s">
        <v>82</v>
      </c>
      <c r="D76" s="31">
        <v>1519916.6</v>
      </c>
    </row>
    <row r="77" spans="3:4" ht="15">
      <c r="C77" s="15"/>
      <c r="D77" s="7"/>
    </row>
    <row r="78" spans="3:4" ht="15.75">
      <c r="C78" s="8" t="s">
        <v>2</v>
      </c>
      <c r="D78" s="9">
        <f>+D8+D11+D41+D76</f>
        <v>96414297.62</v>
      </c>
    </row>
    <row r="80" spans="3:11" ht="15">
      <c r="C80" s="49"/>
      <c r="D80" s="49"/>
      <c r="E80" s="49"/>
      <c r="F80" s="49"/>
      <c r="G80" s="49"/>
      <c r="H80" s="49"/>
      <c r="I80" s="49"/>
      <c r="J80" s="49"/>
      <c r="K80" s="49"/>
    </row>
    <row r="81" spans="3:11" ht="15">
      <c r="C81" s="49"/>
      <c r="D81" s="49"/>
      <c r="E81" s="49"/>
      <c r="F81" s="49"/>
      <c r="G81" s="49"/>
      <c r="H81" s="49"/>
      <c r="I81" s="49"/>
      <c r="J81" s="49"/>
      <c r="K81" s="49"/>
    </row>
    <row r="82" spans="3:11" ht="15">
      <c r="C82" s="10"/>
      <c r="D82"/>
      <c r="E82"/>
      <c r="F82" s="11"/>
      <c r="G82" s="11"/>
      <c r="H82" s="11"/>
      <c r="I82" s="11"/>
      <c r="J82" s="11"/>
      <c r="K82" s="11"/>
    </row>
    <row r="83" spans="3:11" ht="15">
      <c r="C83" s="12"/>
      <c r="D83"/>
      <c r="E83"/>
      <c r="F83" s="11"/>
      <c r="G83" s="13"/>
      <c r="H83" s="11"/>
      <c r="I83" s="14"/>
      <c r="J83" s="11"/>
      <c r="K83" s="11"/>
    </row>
  </sheetData>
  <sheetProtection/>
  <mergeCells count="6">
    <mergeCell ref="C1:D1"/>
    <mergeCell ref="C2:D2"/>
    <mergeCell ref="C3:D3"/>
    <mergeCell ref="C6:D6"/>
    <mergeCell ref="C80:K80"/>
    <mergeCell ref="C81:K81"/>
  </mergeCells>
  <printOptions horizontalCentered="1"/>
  <pageMargins left="0.1968503937007874" right="0.1968503937007874" top="0.7480314960629921" bottom="0.7480314960629921" header="0.31496062992125984" footer="0.31496062992125984"/>
  <pageSetup fitToHeight="0" horizontalDpi="300" verticalDpi="300" orientation="portrait" scale="69" r:id="rId2"/>
  <colBreaks count="3" manualBreakCount="3">
    <brk id="4" max="65535" man="1"/>
    <brk id="15" max="65535" man="1"/>
    <brk id="2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5"/>
  <sheetViews>
    <sheetView zoomScale="112" zoomScaleNormal="112" zoomScalePageLayoutView="0" workbookViewId="0" topLeftCell="A7">
      <selection activeCell="A10" sqref="A10"/>
    </sheetView>
  </sheetViews>
  <sheetFormatPr defaultColWidth="11.421875" defaultRowHeight="12.75"/>
  <cols>
    <col min="1" max="1" width="11.421875" style="2" customWidth="1"/>
    <col min="2" max="2" width="93.8515625" style="2" customWidth="1"/>
    <col min="3" max="3" width="35.28125" style="2" customWidth="1"/>
    <col min="4" max="4" width="18.7109375" style="2" bestFit="1" customWidth="1"/>
    <col min="5" max="5" width="9.140625" style="2" customWidth="1"/>
    <col min="6" max="6" width="20.28125" style="2" bestFit="1" customWidth="1"/>
    <col min="7" max="16384" width="11.421875" style="2" customWidth="1"/>
  </cols>
  <sheetData>
    <row r="1" spans="2:4" s="1" customFormat="1" ht="27.75" customHeight="1">
      <c r="B1" s="45" t="s">
        <v>7</v>
      </c>
      <c r="C1" s="45"/>
      <c r="D1" s="3"/>
    </row>
    <row r="2" spans="2:4" s="1" customFormat="1" ht="30" customHeight="1">
      <c r="B2" s="45" t="s">
        <v>0</v>
      </c>
      <c r="C2" s="45"/>
      <c r="D2" s="3"/>
    </row>
    <row r="3" spans="2:4" s="1" customFormat="1" ht="29.25" customHeight="1">
      <c r="B3" s="46" t="s">
        <v>1</v>
      </c>
      <c r="C3" s="46"/>
      <c r="D3" s="3"/>
    </row>
    <row r="4" s="1" customFormat="1" ht="12.75">
      <c r="B4" s="4"/>
    </row>
    <row r="6" spans="2:3" ht="15.75">
      <c r="B6" s="47" t="s">
        <v>88</v>
      </c>
      <c r="C6" s="48"/>
    </row>
    <row r="7" spans="2:3" ht="15.75">
      <c r="B7" s="5" t="s">
        <v>3</v>
      </c>
      <c r="C7" s="6" t="s">
        <v>4</v>
      </c>
    </row>
    <row r="8" spans="2:3" ht="15.75">
      <c r="B8" s="29" t="s">
        <v>93</v>
      </c>
      <c r="C8" s="31">
        <f>SUM(C9,C12,C28,C31)</f>
        <v>94833875.31</v>
      </c>
    </row>
    <row r="9" spans="2:3" ht="15.75">
      <c r="B9" s="32" t="s">
        <v>285</v>
      </c>
      <c r="C9" s="33">
        <f>SUM(C10)</f>
        <v>15585568.95</v>
      </c>
    </row>
    <row r="10" spans="2:3" ht="15">
      <c r="B10" s="15" t="s">
        <v>89</v>
      </c>
      <c r="C10" s="7">
        <v>15585568.95</v>
      </c>
    </row>
    <row r="11" spans="2:3" ht="15">
      <c r="B11" s="15"/>
      <c r="C11" s="7"/>
    </row>
    <row r="12" spans="2:3" ht="15.75">
      <c r="B12" s="32" t="s">
        <v>264</v>
      </c>
      <c r="C12" s="33">
        <f>SUM(C13:C26)</f>
        <v>72026761.58</v>
      </c>
    </row>
    <row r="13" spans="2:3" ht="15">
      <c r="B13" s="15" t="s">
        <v>280</v>
      </c>
      <c r="C13" s="7">
        <v>20181401.65</v>
      </c>
    </row>
    <row r="14" spans="2:3" ht="15">
      <c r="B14" s="15" t="s">
        <v>90</v>
      </c>
      <c r="C14" s="7">
        <v>7395419.05</v>
      </c>
    </row>
    <row r="15" spans="2:3" ht="15">
      <c r="B15" s="15" t="s">
        <v>282</v>
      </c>
      <c r="C15" s="7">
        <v>7126974.89</v>
      </c>
    </row>
    <row r="16" spans="2:3" ht="15">
      <c r="B16" s="15" t="s">
        <v>91</v>
      </c>
      <c r="C16" s="7">
        <v>4170820.44</v>
      </c>
    </row>
    <row r="17" spans="2:3" ht="15">
      <c r="B17" s="15" t="s">
        <v>92</v>
      </c>
      <c r="C17" s="7">
        <v>5084834.9</v>
      </c>
    </row>
    <row r="18" spans="2:3" ht="15">
      <c r="B18" s="15" t="s">
        <v>94</v>
      </c>
      <c r="C18" s="7">
        <v>3622929.27</v>
      </c>
    </row>
    <row r="19" spans="2:3" ht="15">
      <c r="B19" s="15" t="s">
        <v>95</v>
      </c>
      <c r="C19" s="7">
        <v>6585403.84</v>
      </c>
    </row>
    <row r="20" spans="2:3" ht="15">
      <c r="B20" s="15" t="s">
        <v>96</v>
      </c>
      <c r="C20" s="7">
        <v>5154094.38</v>
      </c>
    </row>
    <row r="21" spans="2:3" ht="15">
      <c r="B21" s="15" t="s">
        <v>97</v>
      </c>
      <c r="C21" s="7">
        <v>4881110.5</v>
      </c>
    </row>
    <row r="22" spans="2:3" ht="15">
      <c r="B22" s="15" t="s">
        <v>98</v>
      </c>
      <c r="C22" s="7">
        <v>1382148.27</v>
      </c>
    </row>
    <row r="23" spans="2:3" ht="15">
      <c r="B23" s="15" t="s">
        <v>99</v>
      </c>
      <c r="C23" s="7">
        <v>970114.17</v>
      </c>
    </row>
    <row r="24" spans="2:3" ht="15">
      <c r="B24" s="15" t="s">
        <v>281</v>
      </c>
      <c r="C24" s="7">
        <v>269607.68</v>
      </c>
    </row>
    <row r="25" spans="2:3" ht="15">
      <c r="B25" s="15" t="s">
        <v>100</v>
      </c>
      <c r="C25" s="7">
        <v>2675353.44</v>
      </c>
    </row>
    <row r="26" spans="2:3" ht="15.75" customHeight="1">
      <c r="B26" s="15" t="s">
        <v>101</v>
      </c>
      <c r="C26" s="7">
        <v>2526549.1</v>
      </c>
    </row>
    <row r="27" spans="2:3" ht="12.75" customHeight="1">
      <c r="B27" s="15"/>
      <c r="C27" s="7"/>
    </row>
    <row r="28" spans="2:3" ht="15.75">
      <c r="B28" s="32" t="s">
        <v>265</v>
      </c>
      <c r="C28" s="33">
        <f>SUM(C29)</f>
        <v>762393.85</v>
      </c>
    </row>
    <row r="29" spans="2:3" ht="15">
      <c r="B29" s="15" t="s">
        <v>102</v>
      </c>
      <c r="C29" s="7">
        <v>762393.85</v>
      </c>
    </row>
    <row r="30" spans="2:3" ht="15">
      <c r="B30" s="15"/>
      <c r="C30" s="7"/>
    </row>
    <row r="31" spans="2:3" ht="15.75">
      <c r="B31" s="32" t="s">
        <v>272</v>
      </c>
      <c r="C31" s="33">
        <f>SUM(C32)</f>
        <v>6459150.93</v>
      </c>
    </row>
    <row r="32" spans="2:3" ht="15">
      <c r="B32" s="15" t="s">
        <v>283</v>
      </c>
      <c r="C32" s="7">
        <v>6459150.93</v>
      </c>
    </row>
    <row r="33" spans="2:3" ht="15">
      <c r="B33" s="15"/>
      <c r="C33" s="7"/>
    </row>
    <row r="34" spans="2:3" ht="15.75">
      <c r="B34" s="29" t="s">
        <v>103</v>
      </c>
      <c r="C34" s="31">
        <f>SUM(C35,C40,C44)</f>
        <v>6907455.97</v>
      </c>
    </row>
    <row r="35" spans="2:3" ht="15.75">
      <c r="B35" s="32" t="s">
        <v>273</v>
      </c>
      <c r="C35" s="33">
        <f>SUM(C36:C38)</f>
        <v>4053329.36</v>
      </c>
    </row>
    <row r="36" spans="2:3" ht="15">
      <c r="B36" s="15" t="s">
        <v>284</v>
      </c>
      <c r="C36" s="7">
        <v>1400271.49</v>
      </c>
    </row>
    <row r="37" spans="2:3" ht="15">
      <c r="B37" s="15" t="s">
        <v>301</v>
      </c>
      <c r="C37" s="7">
        <v>1132468.06</v>
      </c>
    </row>
    <row r="38" spans="2:3" ht="15">
      <c r="B38" s="15" t="s">
        <v>276</v>
      </c>
      <c r="C38" s="7">
        <v>1520589.81</v>
      </c>
    </row>
    <row r="39" spans="2:3" ht="15">
      <c r="B39" s="15"/>
      <c r="C39" s="7"/>
    </row>
    <row r="40" spans="2:3" ht="15.75">
      <c r="B40" s="32" t="s">
        <v>215</v>
      </c>
      <c r="C40" s="33">
        <f>SUM(C41:C42)</f>
        <v>1829731.76</v>
      </c>
    </row>
    <row r="41" spans="2:3" ht="15">
      <c r="B41" s="15" t="s">
        <v>113</v>
      </c>
      <c r="C41" s="7">
        <v>452639.98</v>
      </c>
    </row>
    <row r="42" spans="2:3" ht="15">
      <c r="B42" s="15" t="s">
        <v>286</v>
      </c>
      <c r="C42" s="7">
        <v>1377091.78</v>
      </c>
    </row>
    <row r="43" spans="2:3" ht="15">
      <c r="B43" s="15"/>
      <c r="C43" s="7"/>
    </row>
    <row r="44" spans="2:3" ht="15.75">
      <c r="B44" s="32" t="s">
        <v>274</v>
      </c>
      <c r="C44" s="33">
        <f>SUM(C45)</f>
        <v>1024394.85</v>
      </c>
    </row>
    <row r="45" spans="2:3" ht="15">
      <c r="B45" s="15" t="s">
        <v>299</v>
      </c>
      <c r="C45" s="7">
        <v>1024394.85</v>
      </c>
    </row>
    <row r="46" spans="2:3" ht="15">
      <c r="B46" s="15"/>
      <c r="C46" s="7"/>
    </row>
    <row r="47" spans="2:3" ht="15.75">
      <c r="B47" s="29" t="s">
        <v>104</v>
      </c>
      <c r="C47" s="31">
        <f>SUM(C48,C52,C56,C60,C63)</f>
        <v>5049321.19</v>
      </c>
    </row>
    <row r="48" spans="2:3" ht="15.75">
      <c r="B48" s="32" t="s">
        <v>105</v>
      </c>
      <c r="C48" s="33">
        <f>SUM(C49:C50)</f>
        <v>793654.1799999999</v>
      </c>
    </row>
    <row r="49" spans="2:3" ht="15">
      <c r="B49" s="15" t="s">
        <v>275</v>
      </c>
      <c r="C49" s="7">
        <v>582494.13</v>
      </c>
    </row>
    <row r="50" spans="2:3" ht="15">
      <c r="B50" s="15" t="s">
        <v>277</v>
      </c>
      <c r="C50" s="7">
        <v>211160.05</v>
      </c>
    </row>
    <row r="51" spans="2:3" ht="15">
      <c r="B51" s="15"/>
      <c r="C51" s="7"/>
    </row>
    <row r="52" spans="2:3" ht="15.75">
      <c r="B52" s="32" t="s">
        <v>106</v>
      </c>
      <c r="C52" s="33">
        <f>SUM(C53:C54)</f>
        <v>1209165.11</v>
      </c>
    </row>
    <row r="53" spans="2:3" ht="15">
      <c r="B53" s="15" t="s">
        <v>114</v>
      </c>
      <c r="C53" s="7">
        <v>753210.02</v>
      </c>
    </row>
    <row r="54" spans="2:3" ht="15">
      <c r="B54" s="15" t="s">
        <v>115</v>
      </c>
      <c r="C54" s="16">
        <v>455955.09</v>
      </c>
    </row>
    <row r="55" spans="2:3" ht="15">
      <c r="B55" s="15"/>
      <c r="C55" s="16"/>
    </row>
    <row r="56" spans="2:3" ht="15.75">
      <c r="B56" s="32" t="s">
        <v>107</v>
      </c>
      <c r="C56" s="33">
        <f>SUM(C57:C58)</f>
        <v>858108.0900000001</v>
      </c>
    </row>
    <row r="57" spans="2:3" ht="15">
      <c r="B57" s="15" t="s">
        <v>108</v>
      </c>
      <c r="C57" s="16">
        <v>208587.67</v>
      </c>
    </row>
    <row r="58" spans="2:3" ht="15">
      <c r="B58" s="15" t="s">
        <v>298</v>
      </c>
      <c r="C58" s="16">
        <v>649520.42</v>
      </c>
    </row>
    <row r="59" spans="2:3" ht="15">
      <c r="B59" s="15"/>
      <c r="C59" s="16"/>
    </row>
    <row r="60" spans="2:3" ht="15.75">
      <c r="B60" s="32" t="s">
        <v>109</v>
      </c>
      <c r="C60" s="33">
        <f>SUM(C61)</f>
        <v>961011.95</v>
      </c>
    </row>
    <row r="61" spans="2:3" ht="15">
      <c r="B61" s="15" t="s">
        <v>279</v>
      </c>
      <c r="C61" s="16">
        <v>961011.95</v>
      </c>
    </row>
    <row r="62" spans="2:3" ht="15">
      <c r="B62" s="15"/>
      <c r="C62" s="16"/>
    </row>
    <row r="63" spans="2:3" ht="15.75">
      <c r="B63" s="32" t="s">
        <v>110</v>
      </c>
      <c r="C63" s="33">
        <f>SUM(C64)</f>
        <v>1227381.86</v>
      </c>
    </row>
    <row r="64" spans="2:3" ht="15">
      <c r="B64" s="15" t="s">
        <v>300</v>
      </c>
      <c r="C64" s="16">
        <v>1227381.86</v>
      </c>
    </row>
    <row r="65" spans="2:3" ht="15">
      <c r="B65" s="15"/>
      <c r="C65" s="16"/>
    </row>
    <row r="66" spans="2:3" ht="15.75">
      <c r="B66" s="29" t="s">
        <v>111</v>
      </c>
      <c r="C66" s="31">
        <f>SUM(C67:C68)</f>
        <v>2398652.65</v>
      </c>
    </row>
    <row r="67" spans="2:3" ht="15.75">
      <c r="B67" s="15" t="s">
        <v>112</v>
      </c>
      <c r="C67" s="34">
        <v>1199994.48</v>
      </c>
    </row>
    <row r="68" spans="2:3" ht="15.75">
      <c r="B68" s="15" t="s">
        <v>278</v>
      </c>
      <c r="C68" s="34">
        <v>1198658.17</v>
      </c>
    </row>
    <row r="69" spans="2:3" ht="15">
      <c r="B69" s="15"/>
      <c r="C69" s="7"/>
    </row>
    <row r="70" spans="2:3" ht="15.75">
      <c r="B70" s="8" t="s">
        <v>2</v>
      </c>
      <c r="C70" s="9">
        <f>SUM(C8,C34,C47,C66)</f>
        <v>109189305.12</v>
      </c>
    </row>
    <row r="72" spans="2:10" ht="15">
      <c r="B72" s="49"/>
      <c r="C72" s="49"/>
      <c r="D72" s="49"/>
      <c r="E72" s="49"/>
      <c r="F72" s="49"/>
      <c r="G72" s="49"/>
      <c r="H72" s="49"/>
      <c r="I72" s="49"/>
      <c r="J72" s="49"/>
    </row>
    <row r="73" spans="2:10" ht="15">
      <c r="B73" s="49"/>
      <c r="C73" s="49"/>
      <c r="D73" s="49"/>
      <c r="E73" s="49"/>
      <c r="F73" s="49"/>
      <c r="G73" s="49"/>
      <c r="H73" s="49"/>
      <c r="I73" s="49"/>
      <c r="J73" s="49"/>
    </row>
    <row r="74" spans="2:10" ht="15">
      <c r="B74" s="10"/>
      <c r="C74"/>
      <c r="D74"/>
      <c r="E74" s="11"/>
      <c r="F74" s="11"/>
      <c r="G74" s="11"/>
      <c r="H74" s="11"/>
      <c r="I74" s="11"/>
      <c r="J74" s="11"/>
    </row>
    <row r="75" spans="2:10" ht="15">
      <c r="B75" s="12"/>
      <c r="C75"/>
      <c r="D75"/>
      <c r="E75" s="11"/>
      <c r="F75" s="13"/>
      <c r="G75" s="11"/>
      <c r="H75" s="14"/>
      <c r="I75" s="11"/>
      <c r="J75" s="11"/>
    </row>
  </sheetData>
  <sheetProtection/>
  <mergeCells count="6">
    <mergeCell ref="B1:C1"/>
    <mergeCell ref="B2:C2"/>
    <mergeCell ref="B3:C3"/>
    <mergeCell ref="B6:C6"/>
    <mergeCell ref="B72:J72"/>
    <mergeCell ref="B73:J73"/>
  </mergeCells>
  <printOptions/>
  <pageMargins left="0.1968503937007874" right="0.1968503937007874" top="0.7480314960629921" bottom="0.7480314960629921" header="0.31496062992125984" footer="0.31496062992125984"/>
  <pageSetup fitToHeight="0" horizontalDpi="300" verticalDpi="300" orientation="portrait" scale="70" r:id="rId2"/>
  <colBreaks count="4" manualBreakCount="4">
    <brk id="3" max="65535" man="1"/>
    <brk id="14" max="65535" man="1"/>
    <brk id="27" max="65535" man="1"/>
    <brk id="4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7"/>
  <sheetViews>
    <sheetView zoomScale="98" zoomScaleNormal="98" zoomScaleSheetLayoutView="100" zoomScalePageLayoutView="0" workbookViewId="0" topLeftCell="A28">
      <selection activeCell="A20" sqref="A20"/>
    </sheetView>
  </sheetViews>
  <sheetFormatPr defaultColWidth="11.421875" defaultRowHeight="12.75"/>
  <cols>
    <col min="1" max="1" width="115.28125" style="2" customWidth="1"/>
    <col min="2" max="2" width="37.00390625" style="2" customWidth="1"/>
    <col min="3" max="3" width="18.7109375" style="2" bestFit="1" customWidth="1"/>
    <col min="4" max="4" width="9.140625" style="2" customWidth="1"/>
    <col min="5" max="5" width="20.28125" style="2" bestFit="1" customWidth="1"/>
    <col min="6" max="16384" width="11.421875" style="2" customWidth="1"/>
  </cols>
  <sheetData>
    <row r="1" spans="1:3" s="1" customFormat="1" ht="27.75" customHeight="1">
      <c r="A1" s="45" t="s">
        <v>7</v>
      </c>
      <c r="B1" s="45"/>
      <c r="C1" s="3"/>
    </row>
    <row r="2" spans="1:3" s="1" customFormat="1" ht="30" customHeight="1">
      <c r="A2" s="45" t="s">
        <v>0</v>
      </c>
      <c r="B2" s="45"/>
      <c r="C2" s="3"/>
    </row>
    <row r="3" spans="1:3" s="1" customFormat="1" ht="29.25" customHeight="1">
      <c r="A3" s="46" t="s">
        <v>1</v>
      </c>
      <c r="B3" s="46"/>
      <c r="C3" s="3"/>
    </row>
    <row r="4" s="1" customFormat="1" ht="12.75">
      <c r="A4" s="4"/>
    </row>
    <row r="6" spans="1:2" ht="15.75">
      <c r="A6" s="47" t="s">
        <v>171</v>
      </c>
      <c r="B6" s="48"/>
    </row>
    <row r="7" spans="1:2" ht="15.75">
      <c r="A7" s="5" t="s">
        <v>3</v>
      </c>
      <c r="B7" s="6" t="s">
        <v>4</v>
      </c>
    </row>
    <row r="8" spans="1:2" ht="15.75">
      <c r="A8" s="29" t="s">
        <v>93</v>
      </c>
      <c r="B8" s="31">
        <f>SUM(B9,B33,B36)</f>
        <v>79161824.19999999</v>
      </c>
    </row>
    <row r="9" spans="1:2" ht="15.75">
      <c r="A9" s="32" t="s">
        <v>264</v>
      </c>
      <c r="B9" s="33">
        <f>SUM(B10:B31)</f>
        <v>68446258.47999999</v>
      </c>
    </row>
    <row r="10" spans="1:2" ht="15">
      <c r="A10" s="15" t="s">
        <v>172</v>
      </c>
      <c r="B10" s="7">
        <v>3074193.2</v>
      </c>
    </row>
    <row r="11" spans="1:2" ht="15">
      <c r="A11" s="15" t="s">
        <v>173</v>
      </c>
      <c r="B11" s="7">
        <v>12348861.98</v>
      </c>
    </row>
    <row r="12" spans="1:2" ht="15">
      <c r="A12" s="15" t="s">
        <v>174</v>
      </c>
      <c r="B12" s="7">
        <v>3133869.83</v>
      </c>
    </row>
    <row r="13" spans="1:2" ht="15">
      <c r="A13" s="15" t="s">
        <v>175</v>
      </c>
      <c r="B13" s="7">
        <v>1702061.36</v>
      </c>
    </row>
    <row r="14" spans="1:2" ht="15">
      <c r="A14" s="15" t="s">
        <v>177</v>
      </c>
      <c r="B14" s="7">
        <v>1254357.59</v>
      </c>
    </row>
    <row r="15" spans="1:2" ht="15">
      <c r="A15" s="15" t="s">
        <v>176</v>
      </c>
      <c r="B15" s="7">
        <v>1730830.19</v>
      </c>
    </row>
    <row r="16" spans="1:2" ht="15">
      <c r="A16" s="15" t="s">
        <v>178</v>
      </c>
      <c r="B16" s="7">
        <v>3027619.98</v>
      </c>
    </row>
    <row r="17" spans="1:2" ht="15">
      <c r="A17" s="15" t="s">
        <v>179</v>
      </c>
      <c r="B17" s="7">
        <v>2740221.23</v>
      </c>
    </row>
    <row r="18" spans="1:2" ht="15">
      <c r="A18" s="15" t="s">
        <v>180</v>
      </c>
      <c r="B18" s="7">
        <v>2333599.96</v>
      </c>
    </row>
    <row r="19" spans="1:2" ht="15">
      <c r="A19" s="15" t="s">
        <v>181</v>
      </c>
      <c r="B19" s="7">
        <v>2873400.09</v>
      </c>
    </row>
    <row r="20" spans="1:2" ht="15">
      <c r="A20" s="15" t="s">
        <v>182</v>
      </c>
      <c r="B20" s="7">
        <v>2203733.93</v>
      </c>
    </row>
    <row r="21" spans="1:2" ht="15">
      <c r="A21" s="15" t="s">
        <v>183</v>
      </c>
      <c r="B21" s="7">
        <v>2576252.47</v>
      </c>
    </row>
    <row r="22" spans="1:2" ht="15">
      <c r="A22" s="15" t="s">
        <v>184</v>
      </c>
      <c r="B22" s="7">
        <v>3211769.98</v>
      </c>
    </row>
    <row r="23" spans="1:2" ht="15">
      <c r="A23" s="15" t="s">
        <v>185</v>
      </c>
      <c r="B23" s="7">
        <v>3134195.87</v>
      </c>
    </row>
    <row r="24" spans="1:2" ht="15">
      <c r="A24" s="15" t="s">
        <v>186</v>
      </c>
      <c r="B24" s="7">
        <v>2629864.71</v>
      </c>
    </row>
    <row r="25" spans="1:2" ht="15">
      <c r="A25" s="15" t="s">
        <v>187</v>
      </c>
      <c r="B25" s="7">
        <v>2789982.24</v>
      </c>
    </row>
    <row r="26" spans="1:2" ht="15">
      <c r="A26" s="15" t="s">
        <v>188</v>
      </c>
      <c r="B26" s="7">
        <v>2907583.25</v>
      </c>
    </row>
    <row r="27" spans="1:2" ht="15">
      <c r="A27" s="15" t="s">
        <v>189</v>
      </c>
      <c r="B27" s="7">
        <v>5462804.96</v>
      </c>
    </row>
    <row r="28" spans="1:2" ht="15">
      <c r="A28" s="15" t="s">
        <v>190</v>
      </c>
      <c r="B28" s="7">
        <v>6854428.17</v>
      </c>
    </row>
    <row r="29" spans="1:2" ht="15">
      <c r="A29" s="15" t="s">
        <v>191</v>
      </c>
      <c r="B29" s="7">
        <v>358747.05</v>
      </c>
    </row>
    <row r="30" spans="1:2" ht="15">
      <c r="A30" s="15" t="s">
        <v>192</v>
      </c>
      <c r="B30" s="7">
        <v>173294.64</v>
      </c>
    </row>
    <row r="31" spans="1:2" ht="15">
      <c r="A31" s="15" t="s">
        <v>193</v>
      </c>
      <c r="B31" s="7">
        <v>1924585.8</v>
      </c>
    </row>
    <row r="32" spans="1:2" ht="15">
      <c r="A32" s="15"/>
      <c r="B32" s="7"/>
    </row>
    <row r="33" spans="1:2" ht="15.75">
      <c r="A33" s="32" t="s">
        <v>265</v>
      </c>
      <c r="B33" s="33">
        <f>SUM(B34)</f>
        <v>5453497.1</v>
      </c>
    </row>
    <row r="34" spans="1:2" ht="15">
      <c r="A34" s="15" t="s">
        <v>194</v>
      </c>
      <c r="B34" s="7">
        <v>5453497.1</v>
      </c>
    </row>
    <row r="35" spans="1:2" ht="15">
      <c r="A35" s="15"/>
      <c r="B35" s="7"/>
    </row>
    <row r="36" spans="1:2" ht="15.75">
      <c r="A36" s="32" t="s">
        <v>266</v>
      </c>
      <c r="B36" s="33">
        <f>SUM(B37)</f>
        <v>5262068.62</v>
      </c>
    </row>
    <row r="37" spans="1:2" ht="15">
      <c r="A37" s="15" t="s">
        <v>267</v>
      </c>
      <c r="B37" s="7">
        <v>5262068.62</v>
      </c>
    </row>
    <row r="38" spans="1:2" ht="15">
      <c r="A38" s="15"/>
      <c r="B38" s="7"/>
    </row>
    <row r="39" spans="1:2" ht="15.75">
      <c r="A39" s="29" t="s">
        <v>103</v>
      </c>
      <c r="B39" s="31">
        <f>SUM(B40,B44)</f>
        <v>3539142.61</v>
      </c>
    </row>
    <row r="40" spans="1:2" ht="15.75">
      <c r="A40" s="32" t="s">
        <v>215</v>
      </c>
      <c r="B40" s="33">
        <f>SUM(B41:B43)</f>
        <v>3139316.4299999997</v>
      </c>
    </row>
    <row r="41" spans="1:2" ht="15">
      <c r="A41" s="15" t="s">
        <v>195</v>
      </c>
      <c r="B41" s="7">
        <v>1549935.53</v>
      </c>
    </row>
    <row r="42" spans="1:2" ht="15">
      <c r="A42" s="15" t="s">
        <v>271</v>
      </c>
      <c r="B42" s="7">
        <v>1589380.9</v>
      </c>
    </row>
    <row r="43" spans="1:2" ht="15">
      <c r="A43" s="15"/>
      <c r="B43" s="7"/>
    </row>
    <row r="44" spans="1:2" ht="15.75">
      <c r="A44" s="32" t="s">
        <v>216</v>
      </c>
      <c r="B44" s="33">
        <f>SUM(B45:B46)</f>
        <v>399826.18</v>
      </c>
    </row>
    <row r="45" spans="1:2" ht="15">
      <c r="A45" s="15" t="s">
        <v>268</v>
      </c>
      <c r="B45" s="7">
        <v>399826.18</v>
      </c>
    </row>
    <row r="46" spans="1:2" ht="15">
      <c r="A46" s="15"/>
      <c r="B46" s="7"/>
    </row>
    <row r="47" spans="1:2" ht="15.75">
      <c r="A47" s="29" t="s">
        <v>111</v>
      </c>
      <c r="B47" s="31">
        <f>SUM(B48:B50)</f>
        <v>21273546.53</v>
      </c>
    </row>
    <row r="48" spans="1:2" ht="15">
      <c r="A48" s="15" t="s">
        <v>196</v>
      </c>
      <c r="B48" s="44">
        <v>1232020.86</v>
      </c>
    </row>
    <row r="49" spans="1:2" ht="15">
      <c r="A49" s="15" t="s">
        <v>269</v>
      </c>
      <c r="B49" s="44">
        <v>1519993.01</v>
      </c>
    </row>
    <row r="50" spans="1:2" ht="15">
      <c r="A50" s="15" t="s">
        <v>270</v>
      </c>
      <c r="B50" s="7">
        <v>18521532.66</v>
      </c>
    </row>
    <row r="51" spans="1:2" ht="15">
      <c r="A51" s="15"/>
      <c r="B51" s="37"/>
    </row>
    <row r="52" spans="1:2" ht="15.75">
      <c r="A52" s="8" t="s">
        <v>2</v>
      </c>
      <c r="B52" s="9">
        <f>SUM(B8,B39,B47)</f>
        <v>103974513.33999999</v>
      </c>
    </row>
    <row r="54" spans="1:9" ht="15">
      <c r="A54" s="49"/>
      <c r="B54" s="49"/>
      <c r="C54" s="49"/>
      <c r="D54" s="49"/>
      <c r="E54" s="49"/>
      <c r="F54" s="49"/>
      <c r="G54" s="49"/>
      <c r="H54" s="49"/>
      <c r="I54" s="49"/>
    </row>
    <row r="55" spans="1:9" ht="15">
      <c r="A55" s="49"/>
      <c r="B55" s="49"/>
      <c r="C55" s="49"/>
      <c r="D55" s="49"/>
      <c r="E55" s="49"/>
      <c r="F55" s="49"/>
      <c r="G55" s="49"/>
      <c r="H55" s="49"/>
      <c r="I55" s="49"/>
    </row>
    <row r="56" spans="1:9" ht="15">
      <c r="A56" s="10"/>
      <c r="B56"/>
      <c r="C56"/>
      <c r="D56" s="11"/>
      <c r="E56" s="11"/>
      <c r="F56" s="11"/>
      <c r="G56" s="11"/>
      <c r="H56" s="11"/>
      <c r="I56" s="11"/>
    </row>
    <row r="57" spans="1:9" ht="15">
      <c r="A57" s="12"/>
      <c r="B57"/>
      <c r="C57"/>
      <c r="D57" s="11"/>
      <c r="E57" s="13"/>
      <c r="F57" s="11"/>
      <c r="G57" s="14"/>
      <c r="H57" s="11"/>
      <c r="I57" s="11"/>
    </row>
  </sheetData>
  <sheetProtection/>
  <mergeCells count="6">
    <mergeCell ref="A1:B1"/>
    <mergeCell ref="A2:B2"/>
    <mergeCell ref="A3:B3"/>
    <mergeCell ref="A6:B6"/>
    <mergeCell ref="A54:I54"/>
    <mergeCell ref="A55:I55"/>
  </mergeCells>
  <printOptions horizontalCentered="1"/>
  <pageMargins left="0.1968503937007874" right="0.1968503937007874" top="0.7480314960629921" bottom="0.7480314960629921" header="0.31496062992125984" footer="0.31496062992125984"/>
  <pageSetup fitToHeight="0" horizontalDpi="300" verticalDpi="300" orientation="portrait" scale="69" r:id="rId2"/>
  <colBreaks count="3" manualBreakCount="3">
    <brk id="2" max="65535" man="1"/>
    <brk id="13" max="65535" man="1"/>
    <brk id="2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2"/>
  <sheetViews>
    <sheetView zoomScale="112" zoomScaleNormal="112" zoomScalePageLayoutView="0" workbookViewId="0" topLeftCell="A32">
      <selection activeCell="A57" sqref="A57"/>
    </sheetView>
  </sheetViews>
  <sheetFormatPr defaultColWidth="11.421875" defaultRowHeight="12.75"/>
  <cols>
    <col min="1" max="1" width="95.00390625" style="2" customWidth="1"/>
    <col min="2" max="2" width="35.28125" style="2" customWidth="1"/>
    <col min="3" max="3" width="18.7109375" style="2" bestFit="1" customWidth="1"/>
    <col min="4" max="4" width="9.140625" style="2" customWidth="1"/>
    <col min="5" max="5" width="20.28125" style="2" bestFit="1" customWidth="1"/>
    <col min="6" max="16384" width="11.421875" style="2" customWidth="1"/>
  </cols>
  <sheetData>
    <row r="1" spans="1:3" s="1" customFormat="1" ht="27.75" customHeight="1">
      <c r="A1" s="45" t="s">
        <v>7</v>
      </c>
      <c r="B1" s="45"/>
      <c r="C1" s="3"/>
    </row>
    <row r="2" spans="1:3" s="1" customFormat="1" ht="30" customHeight="1">
      <c r="A2" s="45" t="s">
        <v>0</v>
      </c>
      <c r="B2" s="45"/>
      <c r="C2" s="3"/>
    </row>
    <row r="3" spans="1:3" s="1" customFormat="1" ht="29.25" customHeight="1">
      <c r="A3" s="46" t="s">
        <v>305</v>
      </c>
      <c r="B3" s="46"/>
      <c r="C3" s="3"/>
    </row>
    <row r="4" s="1" customFormat="1" ht="12.75">
      <c r="A4" s="4"/>
    </row>
    <row r="6" spans="1:2" ht="15.75">
      <c r="A6" s="47" t="s">
        <v>228</v>
      </c>
      <c r="B6" s="48"/>
    </row>
    <row r="7" spans="1:2" ht="15.75">
      <c r="A7" s="5" t="s">
        <v>3</v>
      </c>
      <c r="B7" s="6" t="s">
        <v>4</v>
      </c>
    </row>
    <row r="8" spans="1:2" ht="15.75">
      <c r="A8" s="29" t="s">
        <v>93</v>
      </c>
      <c r="B8" s="31">
        <f>SUM(B9,B13,B19,B26)</f>
        <v>67306372.14999999</v>
      </c>
    </row>
    <row r="9" spans="1:2" ht="15.75">
      <c r="A9" s="32" t="s">
        <v>200</v>
      </c>
      <c r="B9" s="33">
        <f>SUM(B10:B11)</f>
        <v>6691634.34</v>
      </c>
    </row>
    <row r="10" spans="1:2" ht="15">
      <c r="A10" s="15" t="s">
        <v>201</v>
      </c>
      <c r="B10" s="7">
        <v>3533171.7</v>
      </c>
    </row>
    <row r="11" spans="1:2" ht="15">
      <c r="A11" s="15" t="s">
        <v>202</v>
      </c>
      <c r="B11" s="7">
        <v>3158462.64</v>
      </c>
    </row>
    <row r="12" spans="1:2" ht="15">
      <c r="A12" s="15"/>
      <c r="B12" s="7"/>
    </row>
    <row r="13" spans="1:2" ht="15.75">
      <c r="A13" s="32" t="s">
        <v>208</v>
      </c>
      <c r="B13" s="33">
        <f>SUM(B14:B17)</f>
        <v>26031703.769999996</v>
      </c>
    </row>
    <row r="14" spans="1:2" ht="15">
      <c r="A14" s="15" t="s">
        <v>203</v>
      </c>
      <c r="B14" s="7">
        <v>5375214.44</v>
      </c>
    </row>
    <row r="15" spans="1:2" ht="15">
      <c r="A15" s="15" t="s">
        <v>204</v>
      </c>
      <c r="B15" s="7">
        <v>8272627.35</v>
      </c>
    </row>
    <row r="16" spans="1:2" ht="15">
      <c r="A16" s="15" t="s">
        <v>205</v>
      </c>
      <c r="B16" s="7">
        <v>5363910.26</v>
      </c>
    </row>
    <row r="17" spans="1:2" ht="15">
      <c r="A17" s="15" t="s">
        <v>206</v>
      </c>
      <c r="B17" s="7">
        <v>7019951.72</v>
      </c>
    </row>
    <row r="18" spans="1:2" ht="15">
      <c r="A18" s="15"/>
      <c r="B18" s="7"/>
    </row>
    <row r="19" spans="1:2" ht="15.75">
      <c r="A19" s="32" t="s">
        <v>209</v>
      </c>
      <c r="B19" s="33">
        <f>SUM(B20:B24)</f>
        <v>25815556.63</v>
      </c>
    </row>
    <row r="20" spans="1:2" ht="15">
      <c r="A20" s="15" t="s">
        <v>207</v>
      </c>
      <c r="B20" s="7">
        <v>5525409.03</v>
      </c>
    </row>
    <row r="21" spans="1:2" ht="15">
      <c r="A21" s="15" t="s">
        <v>312</v>
      </c>
      <c r="B21" s="7">
        <v>7021311.86</v>
      </c>
    </row>
    <row r="22" spans="1:2" ht="15">
      <c r="A22" s="15" t="s">
        <v>313</v>
      </c>
      <c r="B22" s="7">
        <v>6280032.83</v>
      </c>
    </row>
    <row r="23" spans="1:2" ht="15">
      <c r="A23" s="15" t="s">
        <v>314</v>
      </c>
      <c r="B23" s="7">
        <v>2472221.84</v>
      </c>
    </row>
    <row r="24" spans="1:2" ht="15">
      <c r="A24" s="15" t="s">
        <v>222</v>
      </c>
      <c r="B24" s="44">
        <v>4516581.07</v>
      </c>
    </row>
    <row r="25" spans="1:2" ht="15">
      <c r="A25" s="15"/>
      <c r="B25" s="7"/>
    </row>
    <row r="26" spans="1:2" ht="15.75">
      <c r="A26" s="32" t="s">
        <v>210</v>
      </c>
      <c r="B26" s="33">
        <f>SUM(B27:B31)</f>
        <v>8767477.41</v>
      </c>
    </row>
    <row r="27" spans="1:2" ht="15">
      <c r="A27" s="15" t="s">
        <v>315</v>
      </c>
      <c r="B27" s="7">
        <v>1215450.03</v>
      </c>
    </row>
    <row r="28" spans="1:2" ht="15">
      <c r="A28" s="15" t="s">
        <v>211</v>
      </c>
      <c r="B28" s="7">
        <v>1162875.09</v>
      </c>
    </row>
    <row r="29" spans="1:2" ht="15">
      <c r="A29" s="15" t="s">
        <v>223</v>
      </c>
      <c r="B29" s="44">
        <v>3021965.53</v>
      </c>
    </row>
    <row r="30" spans="1:2" ht="15">
      <c r="A30" s="15" t="s">
        <v>224</v>
      </c>
      <c r="B30" s="44">
        <v>1940825.16</v>
      </c>
    </row>
    <row r="31" spans="1:2" ht="15">
      <c r="A31" s="15" t="s">
        <v>225</v>
      </c>
      <c r="B31" s="44">
        <v>1426361.6</v>
      </c>
    </row>
    <row r="32" spans="1:2" ht="15">
      <c r="A32" s="15"/>
      <c r="B32" s="7"/>
    </row>
    <row r="33" spans="1:2" ht="15.75">
      <c r="A33" s="29" t="s">
        <v>217</v>
      </c>
      <c r="B33" s="31">
        <f>SUM(B34,B38,B44,B48)</f>
        <v>7385934.48</v>
      </c>
    </row>
    <row r="34" spans="1:2" ht="15.75">
      <c r="A34" s="32" t="s">
        <v>216</v>
      </c>
      <c r="B34" s="33">
        <f>SUM(B35:B36)</f>
        <v>796969.73</v>
      </c>
    </row>
    <row r="35" spans="1:2" ht="15">
      <c r="A35" s="15" t="s">
        <v>316</v>
      </c>
      <c r="B35" s="7">
        <v>397334.88</v>
      </c>
    </row>
    <row r="36" spans="1:2" ht="15">
      <c r="A36" s="15" t="s">
        <v>317</v>
      </c>
      <c r="B36" s="7">
        <v>399634.85</v>
      </c>
    </row>
    <row r="37" spans="1:2" ht="15">
      <c r="A37" s="15"/>
      <c r="B37" s="7"/>
    </row>
    <row r="38" spans="1:2" ht="15.75">
      <c r="A38" s="32" t="s">
        <v>215</v>
      </c>
      <c r="B38" s="33">
        <f>SUM(B39:B42)</f>
        <v>2753078.12</v>
      </c>
    </row>
    <row r="39" spans="1:2" ht="15">
      <c r="A39" s="15" t="s">
        <v>318</v>
      </c>
      <c r="B39" s="7">
        <v>1144311.94</v>
      </c>
    </row>
    <row r="40" spans="1:2" ht="15">
      <c r="A40" s="15" t="s">
        <v>212</v>
      </c>
      <c r="B40" s="7">
        <v>849104.44</v>
      </c>
    </row>
    <row r="41" spans="1:2" ht="15">
      <c r="A41" s="15" t="s">
        <v>213</v>
      </c>
      <c r="B41" s="7">
        <v>399867.29</v>
      </c>
    </row>
    <row r="42" spans="1:2" ht="15">
      <c r="A42" s="15" t="s">
        <v>214</v>
      </c>
      <c r="B42" s="7">
        <v>359794.45</v>
      </c>
    </row>
    <row r="43" spans="1:2" ht="15">
      <c r="A43" s="15"/>
      <c r="B43" s="7"/>
    </row>
    <row r="44" spans="1:2" ht="15.75">
      <c r="A44" s="32" t="s">
        <v>161</v>
      </c>
      <c r="B44" s="33">
        <f>SUM(B45:B46)</f>
        <v>1554697.04</v>
      </c>
    </row>
    <row r="45" spans="1:2" ht="15">
      <c r="A45" s="15" t="s">
        <v>218</v>
      </c>
      <c r="B45" s="7">
        <v>405465.52</v>
      </c>
    </row>
    <row r="46" spans="1:2" ht="15">
      <c r="A46" s="15" t="s">
        <v>219</v>
      </c>
      <c r="B46" s="7">
        <v>1149231.52</v>
      </c>
    </row>
    <row r="47" spans="1:2" ht="15">
      <c r="A47" s="15"/>
      <c r="B47" s="7"/>
    </row>
    <row r="48" spans="1:2" ht="15.75">
      <c r="A48" s="32" t="s">
        <v>220</v>
      </c>
      <c r="B48" s="33">
        <f>SUM(B49:B50)</f>
        <v>2281189.59</v>
      </c>
    </row>
    <row r="49" spans="1:2" ht="15">
      <c r="A49" s="15" t="s">
        <v>226</v>
      </c>
      <c r="B49" s="7">
        <v>448312.45</v>
      </c>
    </row>
    <row r="50" spans="1:2" ht="15">
      <c r="A50" s="15" t="s">
        <v>319</v>
      </c>
      <c r="B50" s="7">
        <v>1832877.14</v>
      </c>
    </row>
    <row r="51" spans="1:2" ht="15">
      <c r="A51" s="15"/>
      <c r="B51" s="7"/>
    </row>
    <row r="52" spans="1:2" ht="15.75">
      <c r="A52" s="29" t="s">
        <v>111</v>
      </c>
      <c r="B52" s="31">
        <f>SUM(B53:B54)</f>
        <v>2498121.33</v>
      </c>
    </row>
    <row r="53" spans="1:2" ht="15">
      <c r="A53" s="15" t="s">
        <v>221</v>
      </c>
      <c r="B53" s="44">
        <v>1299067.15</v>
      </c>
    </row>
    <row r="54" spans="1:2" ht="15">
      <c r="A54" s="15" t="s">
        <v>241</v>
      </c>
      <c r="B54" s="44">
        <v>1199054.18</v>
      </c>
    </row>
    <row r="55" spans="1:2" ht="15">
      <c r="A55" s="15"/>
      <c r="B55" s="7"/>
    </row>
    <row r="56" spans="1:2" ht="15">
      <c r="A56" s="15"/>
      <c r="B56" s="37"/>
    </row>
    <row r="57" spans="1:2" ht="15.75">
      <c r="A57" s="8" t="s">
        <v>2</v>
      </c>
      <c r="B57" s="9">
        <f>SUM(B8,B33,B52)</f>
        <v>77190427.96</v>
      </c>
    </row>
    <row r="59" spans="1:9" ht="15">
      <c r="A59" s="49"/>
      <c r="B59" s="49"/>
      <c r="C59" s="49"/>
      <c r="D59" s="49"/>
      <c r="E59" s="49"/>
      <c r="F59" s="49"/>
      <c r="G59" s="49"/>
      <c r="H59" s="49"/>
      <c r="I59" s="49"/>
    </row>
    <row r="60" spans="1:9" ht="15">
      <c r="A60" s="49"/>
      <c r="B60" s="49"/>
      <c r="C60" s="49"/>
      <c r="D60" s="49"/>
      <c r="E60" s="49"/>
      <c r="F60" s="49"/>
      <c r="G60" s="49"/>
      <c r="H60" s="49"/>
      <c r="I60" s="49"/>
    </row>
    <row r="61" spans="1:9" ht="15">
      <c r="A61" s="10"/>
      <c r="B61"/>
      <c r="C61"/>
      <c r="D61" s="11"/>
      <c r="E61" s="11"/>
      <c r="F61" s="11"/>
      <c r="G61" s="11"/>
      <c r="H61" s="11"/>
      <c r="I61" s="11"/>
    </row>
    <row r="62" spans="1:9" ht="15">
      <c r="A62" s="12"/>
      <c r="B62"/>
      <c r="C62"/>
      <c r="D62" s="11"/>
      <c r="E62" s="13"/>
      <c r="F62" s="11"/>
      <c r="G62" s="14"/>
      <c r="H62" s="11"/>
      <c r="I62" s="11"/>
    </row>
  </sheetData>
  <sheetProtection/>
  <mergeCells count="6">
    <mergeCell ref="A1:B1"/>
    <mergeCell ref="A2:B2"/>
    <mergeCell ref="A3:B3"/>
    <mergeCell ref="A6:B6"/>
    <mergeCell ref="A59:I59"/>
    <mergeCell ref="A60:I60"/>
  </mergeCells>
  <printOptions horizontalCentered="1"/>
  <pageMargins left="0.1968503937007874" right="0.1968503937007874" top="0.7480314960629921" bottom="0.7480314960629921" header="0.31496062992125984" footer="0.31496062992125984"/>
  <pageSetup fitToHeight="0" horizontalDpi="300" verticalDpi="300" orientation="portrait" scale="70" r:id="rId2"/>
  <colBreaks count="4" manualBreakCount="4">
    <brk id="2" max="65535" man="1"/>
    <brk id="13" max="65535" man="1"/>
    <brk id="26" max="65535" man="1"/>
    <brk id="3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zoomScale="106" zoomScaleNormal="106" workbookViewId="0" topLeftCell="A35">
      <selection activeCell="A61" sqref="A61"/>
    </sheetView>
  </sheetViews>
  <sheetFormatPr defaultColWidth="11.421875" defaultRowHeight="12.75"/>
  <cols>
    <col min="1" max="1" width="108.28125" style="2" customWidth="1"/>
    <col min="2" max="2" width="33.00390625" style="2" customWidth="1"/>
    <col min="3" max="3" width="18.7109375" style="2" bestFit="1" customWidth="1"/>
    <col min="4" max="4" width="9.140625" style="2" customWidth="1"/>
    <col min="5" max="5" width="20.28125" style="2" bestFit="1" customWidth="1"/>
    <col min="6" max="16384" width="11.421875" style="2" customWidth="1"/>
  </cols>
  <sheetData>
    <row r="1" spans="1:3" s="1" customFormat="1" ht="27.75" customHeight="1">
      <c r="A1" s="45" t="s">
        <v>7</v>
      </c>
      <c r="B1" s="45"/>
      <c r="C1" s="3"/>
    </row>
    <row r="2" spans="1:3" s="1" customFormat="1" ht="30" customHeight="1">
      <c r="A2" s="45" t="s">
        <v>0</v>
      </c>
      <c r="B2" s="45"/>
      <c r="C2" s="3"/>
    </row>
    <row r="3" spans="1:3" s="1" customFormat="1" ht="29.25" customHeight="1">
      <c r="A3" s="46" t="s">
        <v>305</v>
      </c>
      <c r="B3" s="46"/>
      <c r="C3" s="3"/>
    </row>
    <row r="4" s="1" customFormat="1" ht="12.75">
      <c r="A4" s="4"/>
    </row>
    <row r="6" spans="1:2" ht="15.75">
      <c r="A6" s="47" t="s">
        <v>227</v>
      </c>
      <c r="B6" s="48"/>
    </row>
    <row r="7" spans="1:2" ht="15.75">
      <c r="A7" s="5" t="s">
        <v>3</v>
      </c>
      <c r="B7" s="6" t="s">
        <v>4</v>
      </c>
    </row>
    <row r="8" spans="1:2" ht="15.75">
      <c r="A8" s="29" t="s">
        <v>93</v>
      </c>
      <c r="B8" s="31">
        <f>SUM(B9,B13,B22,B39)</f>
        <v>115675439.33</v>
      </c>
    </row>
    <row r="9" spans="1:2" ht="15.75">
      <c r="A9" s="32" t="s">
        <v>200</v>
      </c>
      <c r="B9" s="33">
        <f>SUM(B10:B11)</f>
        <v>6198380.22</v>
      </c>
    </row>
    <row r="10" spans="1:2" ht="15.75">
      <c r="A10" s="15" t="s">
        <v>246</v>
      </c>
      <c r="B10" s="36">
        <v>3453191.34</v>
      </c>
    </row>
    <row r="11" spans="1:2" ht="15">
      <c r="A11" s="15" t="s">
        <v>254</v>
      </c>
      <c r="B11" s="7">
        <v>2745188.88</v>
      </c>
    </row>
    <row r="12" spans="1:2" ht="15">
      <c r="A12" s="15"/>
      <c r="B12" s="7"/>
    </row>
    <row r="13" spans="1:2" ht="15.75">
      <c r="A13" s="32" t="s">
        <v>208</v>
      </c>
      <c r="B13" s="33">
        <f>SUM(B14:B20)</f>
        <v>20676891.63</v>
      </c>
    </row>
    <row r="14" spans="1:2" ht="15">
      <c r="A14" s="15" t="s">
        <v>258</v>
      </c>
      <c r="B14" s="7">
        <v>6275318</v>
      </c>
    </row>
    <row r="15" spans="1:2" ht="15">
      <c r="A15" s="15" t="s">
        <v>229</v>
      </c>
      <c r="B15" s="7">
        <v>6036207.62</v>
      </c>
    </row>
    <row r="16" spans="1:2" ht="15">
      <c r="A16" s="15" t="s">
        <v>230</v>
      </c>
      <c r="B16" s="7">
        <v>3609833.29</v>
      </c>
    </row>
    <row r="17" spans="1:2" ht="15">
      <c r="A17" s="15" t="s">
        <v>245</v>
      </c>
      <c r="B17" s="7">
        <v>413433.12</v>
      </c>
    </row>
    <row r="18" spans="1:2" ht="15">
      <c r="A18" s="15" t="s">
        <v>251</v>
      </c>
      <c r="B18" s="7">
        <v>1586042.56</v>
      </c>
    </row>
    <row r="19" spans="1:2" ht="15">
      <c r="A19" s="15" t="s">
        <v>252</v>
      </c>
      <c r="B19" s="7">
        <v>987762</v>
      </c>
    </row>
    <row r="20" spans="1:2" ht="15">
      <c r="A20" s="15" t="s">
        <v>253</v>
      </c>
      <c r="B20" s="7">
        <v>1768295.04</v>
      </c>
    </row>
    <row r="21" spans="1:2" ht="15">
      <c r="A21" s="15"/>
      <c r="B21" s="7"/>
    </row>
    <row r="22" spans="1:2" ht="15.75">
      <c r="A22" s="32" t="s">
        <v>209</v>
      </c>
      <c r="B22" s="33">
        <f>SUM(B23:B37)</f>
        <v>73662103.54</v>
      </c>
    </row>
    <row r="23" spans="1:2" ht="15">
      <c r="A23" s="15" t="s">
        <v>231</v>
      </c>
      <c r="B23" s="7">
        <v>1476579.32</v>
      </c>
    </row>
    <row r="24" spans="1:2" ht="15">
      <c r="A24" s="15" t="s">
        <v>259</v>
      </c>
      <c r="B24" s="7">
        <v>4144058.17</v>
      </c>
    </row>
    <row r="25" spans="1:2" ht="16.5" customHeight="1">
      <c r="A25" s="15" t="s">
        <v>260</v>
      </c>
      <c r="B25" s="7">
        <v>3452791.1</v>
      </c>
    </row>
    <row r="26" spans="1:2" ht="15">
      <c r="A26" s="15" t="s">
        <v>261</v>
      </c>
      <c r="B26" s="7">
        <v>5008909.19</v>
      </c>
    </row>
    <row r="27" spans="1:2" ht="15">
      <c r="A27" s="15" t="s">
        <v>262</v>
      </c>
      <c r="B27" s="7">
        <v>3178555.19</v>
      </c>
    </row>
    <row r="28" spans="1:2" ht="15">
      <c r="A28" s="15" t="s">
        <v>263</v>
      </c>
      <c r="B28" s="7">
        <v>5267460.84</v>
      </c>
    </row>
    <row r="29" spans="1:2" ht="15">
      <c r="A29" s="15" t="s">
        <v>232</v>
      </c>
      <c r="B29" s="7">
        <v>4760318.71</v>
      </c>
    </row>
    <row r="30" spans="1:2" ht="15">
      <c r="A30" s="15" t="s">
        <v>233</v>
      </c>
      <c r="B30" s="7">
        <v>5315496.66</v>
      </c>
    </row>
    <row r="31" spans="1:2" ht="15">
      <c r="A31" s="15" t="s">
        <v>237</v>
      </c>
      <c r="B31" s="7">
        <v>7211896.54</v>
      </c>
    </row>
    <row r="32" spans="1:2" ht="15">
      <c r="A32" s="15" t="s">
        <v>238</v>
      </c>
      <c r="B32" s="7">
        <v>2395461.4</v>
      </c>
    </row>
    <row r="33" spans="1:2" ht="15">
      <c r="A33" s="15" t="s">
        <v>256</v>
      </c>
      <c r="B33" s="7">
        <v>14828821.14</v>
      </c>
    </row>
    <row r="34" spans="1:2" ht="15">
      <c r="A34" s="15" t="s">
        <v>242</v>
      </c>
      <c r="B34" s="7">
        <v>5379787.27</v>
      </c>
    </row>
    <row r="35" spans="1:2" ht="15">
      <c r="A35" s="15" t="s">
        <v>243</v>
      </c>
      <c r="B35" s="7">
        <v>7152366</v>
      </c>
    </row>
    <row r="36" spans="1:2" ht="15">
      <c r="A36" s="15" t="s">
        <v>244</v>
      </c>
      <c r="B36" s="7">
        <v>2134925.56</v>
      </c>
    </row>
    <row r="37" spans="1:2" ht="15">
      <c r="A37" s="15" t="s">
        <v>257</v>
      </c>
      <c r="B37" s="7">
        <v>1954676.45</v>
      </c>
    </row>
    <row r="38" spans="1:2" ht="15">
      <c r="A38" s="15"/>
      <c r="B38" s="7"/>
    </row>
    <row r="39" spans="1:2" ht="15.75">
      <c r="A39" s="32" t="s">
        <v>210</v>
      </c>
      <c r="B39" s="33">
        <f>SUM(B40:B46)</f>
        <v>15138063.939999998</v>
      </c>
    </row>
    <row r="40" spans="1:2" ht="15">
      <c r="A40" s="15" t="s">
        <v>248</v>
      </c>
      <c r="B40" s="7">
        <v>2708051.96</v>
      </c>
    </row>
    <row r="41" spans="1:2" ht="15">
      <c r="A41" s="15" t="s">
        <v>247</v>
      </c>
      <c r="B41" s="7">
        <v>1776953.13</v>
      </c>
    </row>
    <row r="42" spans="1:2" ht="15">
      <c r="A42" s="15" t="s">
        <v>249</v>
      </c>
      <c r="B42" s="7">
        <v>1463965.95</v>
      </c>
    </row>
    <row r="43" spans="1:2" ht="15">
      <c r="A43" s="15" t="s">
        <v>255</v>
      </c>
      <c r="B43" s="7">
        <v>2877495.64</v>
      </c>
    </row>
    <row r="44" spans="1:2" ht="15">
      <c r="A44" s="15" t="s">
        <v>250</v>
      </c>
      <c r="B44" s="7">
        <v>2321367.38</v>
      </c>
    </row>
    <row r="45" spans="1:2" ht="15">
      <c r="A45" s="15" t="s">
        <v>234</v>
      </c>
      <c r="B45" s="7">
        <v>1579214.86</v>
      </c>
    </row>
    <row r="46" spans="1:2" ht="15">
      <c r="A46" s="15" t="s">
        <v>235</v>
      </c>
      <c r="B46" s="7">
        <v>2411015.02</v>
      </c>
    </row>
    <row r="47" spans="1:2" ht="15">
      <c r="A47" s="15"/>
      <c r="B47" s="7"/>
    </row>
    <row r="48" spans="1:2" ht="15.75">
      <c r="A48" s="29" t="s">
        <v>217</v>
      </c>
      <c r="B48" s="31">
        <f>SUM(B49,B52)</f>
        <v>844532.8300000001</v>
      </c>
    </row>
    <row r="49" spans="1:2" ht="15.75">
      <c r="A49" s="32" t="s">
        <v>215</v>
      </c>
      <c r="B49" s="33">
        <f>SUM(B50)</f>
        <v>439357.9</v>
      </c>
    </row>
    <row r="50" spans="1:2" ht="15">
      <c r="A50" s="15" t="s">
        <v>236</v>
      </c>
      <c r="B50" s="7">
        <v>439357.9</v>
      </c>
    </row>
    <row r="51" spans="1:2" ht="15">
      <c r="A51" s="15"/>
      <c r="B51" s="7"/>
    </row>
    <row r="52" spans="1:2" ht="15.75">
      <c r="A52" s="32" t="s">
        <v>220</v>
      </c>
      <c r="B52" s="33">
        <f>SUM(B53)</f>
        <v>405174.93</v>
      </c>
    </row>
    <row r="53" spans="1:2" ht="15">
      <c r="A53" s="15" t="s">
        <v>320</v>
      </c>
      <c r="B53" s="7">
        <v>405174.93</v>
      </c>
    </row>
    <row r="54" spans="1:2" ht="15">
      <c r="A54" s="15"/>
      <c r="B54" s="7"/>
    </row>
    <row r="55" spans="1:2" ht="15.75">
      <c r="A55" s="29" t="s">
        <v>111</v>
      </c>
      <c r="B55" s="31">
        <f>SUM(B56:B57)</f>
        <v>2063124.59</v>
      </c>
    </row>
    <row r="56" spans="1:2" ht="15.75">
      <c r="A56" s="15" t="s">
        <v>239</v>
      </c>
      <c r="B56" s="34">
        <v>999864.53</v>
      </c>
    </row>
    <row r="57" spans="1:2" ht="15.75">
      <c r="A57" s="15" t="s">
        <v>240</v>
      </c>
      <c r="B57" s="34">
        <v>1063260.06</v>
      </c>
    </row>
    <row r="58" spans="1:2" ht="15">
      <c r="A58" s="15"/>
      <c r="B58" s="7"/>
    </row>
    <row r="59" spans="1:2" ht="15">
      <c r="A59" s="15"/>
      <c r="B59" s="37"/>
    </row>
    <row r="60" spans="1:2" ht="15.75">
      <c r="A60" s="8" t="s">
        <v>2</v>
      </c>
      <c r="B60" s="9">
        <f>SUM(B8,B48,B55)</f>
        <v>118583096.75</v>
      </c>
    </row>
    <row r="62" spans="1:9" ht="15">
      <c r="A62" s="49"/>
      <c r="B62" s="49"/>
      <c r="C62" s="49"/>
      <c r="D62" s="49"/>
      <c r="E62" s="49"/>
      <c r="F62" s="49"/>
      <c r="G62" s="49"/>
      <c r="H62" s="49"/>
      <c r="I62" s="49"/>
    </row>
    <row r="63" spans="1:9" ht="15">
      <c r="A63" s="49"/>
      <c r="B63" s="49"/>
      <c r="C63" s="49"/>
      <c r="D63" s="49"/>
      <c r="E63" s="49"/>
      <c r="F63" s="49"/>
      <c r="G63" s="49"/>
      <c r="H63" s="49"/>
      <c r="I63" s="49"/>
    </row>
    <row r="64" spans="1:9" ht="15">
      <c r="A64" s="10"/>
      <c r="B64"/>
      <c r="C64"/>
      <c r="D64" s="11"/>
      <c r="E64" s="11"/>
      <c r="F64" s="11"/>
      <c r="G64" s="11"/>
      <c r="H64" s="11"/>
      <c r="I64" s="11"/>
    </row>
    <row r="65" spans="1:9" ht="15">
      <c r="A65" s="12"/>
      <c r="B65"/>
      <c r="C65"/>
      <c r="D65" s="11"/>
      <c r="E65" s="13"/>
      <c r="F65" s="11"/>
      <c r="G65" s="14"/>
      <c r="H65" s="11"/>
      <c r="I65" s="11"/>
    </row>
  </sheetData>
  <sheetProtection/>
  <mergeCells count="6">
    <mergeCell ref="A1:B1"/>
    <mergeCell ref="A2:B2"/>
    <mergeCell ref="A3:B3"/>
    <mergeCell ref="A6:B6"/>
    <mergeCell ref="A62:I62"/>
    <mergeCell ref="A63:I63"/>
  </mergeCells>
  <printOptions verticalCentered="1"/>
  <pageMargins left="0.1968503937007874" right="0.1968503937007874" top="0.7480314960629921" bottom="0.7480314960629921" header="0.31496062992125984" footer="0.31496062992125984"/>
  <pageSetup fitToHeight="0" horizontalDpi="300" verticalDpi="300" orientation="portrait" scale="70" r:id="rId2"/>
  <colBreaks count="4" manualBreakCount="4">
    <brk id="2" max="65535" man="1"/>
    <brk id="13" max="65535" man="1"/>
    <brk id="26" max="65535" man="1"/>
    <brk id="3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="98" zoomScaleNormal="98" zoomScalePageLayoutView="0" workbookViewId="0" topLeftCell="A1">
      <selection activeCell="B11" sqref="B11"/>
    </sheetView>
  </sheetViews>
  <sheetFormatPr defaultColWidth="11.421875" defaultRowHeight="12.75"/>
  <cols>
    <col min="1" max="1" width="13.28125" style="2" customWidth="1"/>
    <col min="2" max="2" width="88.7109375" style="2" customWidth="1"/>
    <col min="3" max="3" width="31.140625" style="21" customWidth="1"/>
    <col min="4" max="4" width="18.7109375" style="2" bestFit="1" customWidth="1"/>
    <col min="5" max="5" width="15.421875" style="2" customWidth="1"/>
    <col min="6" max="6" width="20.28125" style="2" bestFit="1" customWidth="1"/>
    <col min="7" max="16384" width="11.421875" style="2" customWidth="1"/>
  </cols>
  <sheetData>
    <row r="1" spans="2:4" s="1" customFormat="1" ht="32.25" customHeight="1">
      <c r="B1" s="45" t="s">
        <v>7</v>
      </c>
      <c r="C1" s="45"/>
      <c r="D1" s="3"/>
    </row>
    <row r="2" spans="1:4" s="1" customFormat="1" ht="30" customHeight="1">
      <c r="A2" s="53"/>
      <c r="B2" s="45" t="s">
        <v>0</v>
      </c>
      <c r="C2" s="45"/>
      <c r="D2" s="3"/>
    </row>
    <row r="3" spans="2:4" s="1" customFormat="1" ht="27.75" customHeight="1">
      <c r="B3" s="45" t="s">
        <v>305</v>
      </c>
      <c r="C3" s="45"/>
      <c r="D3" s="3"/>
    </row>
    <row r="4" spans="2:3" s="1" customFormat="1" ht="12.75">
      <c r="B4" s="4"/>
      <c r="C4" s="19"/>
    </row>
    <row r="5" ht="12" customHeight="1"/>
    <row r="6" spans="2:3" ht="20.25">
      <c r="B6" s="50" t="s">
        <v>304</v>
      </c>
      <c r="C6" s="51"/>
    </row>
    <row r="7" spans="1:11" ht="18">
      <c r="A7" s="18"/>
      <c r="B7" s="22" t="s">
        <v>3</v>
      </c>
      <c r="C7" s="23" t="s">
        <v>4</v>
      </c>
      <c r="D7" s="18"/>
      <c r="E7" s="18"/>
      <c r="F7" s="18"/>
      <c r="G7" s="18"/>
      <c r="H7" s="18"/>
      <c r="I7" s="18"/>
      <c r="J7" s="18"/>
      <c r="K7" s="18"/>
    </row>
    <row r="8" spans="1:11" s="17" customFormat="1" ht="55.5" customHeight="1">
      <c r="A8" s="18"/>
      <c r="B8" s="24" t="s">
        <v>287</v>
      </c>
      <c r="C8" s="28">
        <v>4099940.03</v>
      </c>
      <c r="D8" s="18"/>
      <c r="E8" s="18"/>
      <c r="F8" s="18"/>
      <c r="G8" s="18"/>
      <c r="H8" s="18"/>
      <c r="I8" s="18"/>
      <c r="J8" s="18"/>
      <c r="K8" s="18"/>
    </row>
    <row r="9" spans="1:11" s="17" customFormat="1" ht="55.5" customHeight="1">
      <c r="A9" s="18"/>
      <c r="B9" s="24" t="s">
        <v>288</v>
      </c>
      <c r="C9" s="25">
        <v>1705457.06</v>
      </c>
      <c r="D9" s="18"/>
      <c r="E9" s="18"/>
      <c r="F9" s="18"/>
      <c r="G9" s="18"/>
      <c r="H9" s="18"/>
      <c r="I9" s="18"/>
      <c r="J9" s="18"/>
      <c r="K9" s="18"/>
    </row>
    <row r="10" spans="1:11" s="17" customFormat="1" ht="54.75" customHeight="1">
      <c r="A10" s="18"/>
      <c r="B10" s="24" t="s">
        <v>289</v>
      </c>
      <c r="C10" s="25">
        <v>364852.38</v>
      </c>
      <c r="D10" s="18"/>
      <c r="E10" s="18"/>
      <c r="F10" s="18"/>
      <c r="G10" s="18"/>
      <c r="H10" s="18"/>
      <c r="I10" s="18"/>
      <c r="J10" s="18"/>
      <c r="K10" s="18"/>
    </row>
    <row r="11" spans="1:11" s="17" customFormat="1" ht="52.5" customHeight="1">
      <c r="A11" s="18"/>
      <c r="B11" s="24" t="s">
        <v>321</v>
      </c>
      <c r="C11" s="25">
        <v>324767.51</v>
      </c>
      <c r="D11" s="18"/>
      <c r="E11" s="18"/>
      <c r="F11" s="18"/>
      <c r="G11" s="18"/>
      <c r="H11" s="18"/>
      <c r="I11" s="18"/>
      <c r="J11" s="18"/>
      <c r="K11" s="18"/>
    </row>
    <row r="12" spans="1:11" s="17" customFormat="1" ht="54">
      <c r="A12" s="18"/>
      <c r="B12" s="24" t="s">
        <v>291</v>
      </c>
      <c r="C12" s="25">
        <v>1974812.45</v>
      </c>
      <c r="D12" s="18"/>
      <c r="E12" s="18"/>
      <c r="F12" s="18"/>
      <c r="G12" s="18"/>
      <c r="H12" s="18"/>
      <c r="I12" s="18"/>
      <c r="J12" s="18"/>
      <c r="K12" s="18"/>
    </row>
    <row r="13" spans="1:11" s="17" customFormat="1" ht="57.75" customHeight="1">
      <c r="A13" s="18"/>
      <c r="B13" s="24" t="s">
        <v>290</v>
      </c>
      <c r="C13" s="25">
        <v>1500215.75</v>
      </c>
      <c r="D13" s="18"/>
      <c r="E13" s="18"/>
      <c r="F13" s="18"/>
      <c r="G13" s="18"/>
      <c r="H13" s="18"/>
      <c r="I13" s="18"/>
      <c r="J13" s="18"/>
      <c r="K13" s="18"/>
    </row>
    <row r="14" spans="1:11" s="17" customFormat="1" ht="18">
      <c r="A14" s="18"/>
      <c r="B14" s="24"/>
      <c r="C14" s="25"/>
      <c r="D14" s="18"/>
      <c r="E14" s="18"/>
      <c r="F14" s="18"/>
      <c r="G14" s="18"/>
      <c r="H14" s="18"/>
      <c r="I14" s="18"/>
      <c r="J14" s="18"/>
      <c r="K14" s="18"/>
    </row>
    <row r="15" spans="2:3" ht="18">
      <c r="B15" s="26" t="s">
        <v>2</v>
      </c>
      <c r="C15" s="27">
        <f>SUM(C8:C14)</f>
        <v>9970045.18</v>
      </c>
    </row>
    <row r="17" spans="2:10" ht="15">
      <c r="B17" s="49"/>
      <c r="C17" s="49"/>
      <c r="D17" s="49"/>
      <c r="E17" s="49"/>
      <c r="F17" s="49"/>
      <c r="G17" s="49"/>
      <c r="H17" s="49"/>
      <c r="I17" s="49"/>
      <c r="J17" s="49"/>
    </row>
    <row r="18" spans="2:10" ht="15">
      <c r="B18" s="49"/>
      <c r="C18" s="49"/>
      <c r="D18" s="49"/>
      <c r="E18" s="49"/>
      <c r="F18" s="49"/>
      <c r="G18" s="49"/>
      <c r="H18" s="49"/>
      <c r="I18" s="49"/>
      <c r="J18" s="49"/>
    </row>
    <row r="19" spans="2:10" ht="15">
      <c r="B19" s="10"/>
      <c r="C19" s="20"/>
      <c r="D19"/>
      <c r="E19" s="11"/>
      <c r="F19" s="11"/>
      <c r="G19" s="11"/>
      <c r="H19" s="11"/>
      <c r="I19" s="11"/>
      <c r="J19" s="11"/>
    </row>
    <row r="20" spans="2:10" ht="15">
      <c r="B20" s="12"/>
      <c r="C20" s="20"/>
      <c r="D20"/>
      <c r="E20" s="11"/>
      <c r="F20" s="13"/>
      <c r="G20" s="11"/>
      <c r="H20" s="14"/>
      <c r="I20" s="11"/>
      <c r="J20" s="11"/>
    </row>
  </sheetData>
  <sheetProtection/>
  <mergeCells count="6">
    <mergeCell ref="B1:C1"/>
    <mergeCell ref="B2:C2"/>
    <mergeCell ref="B3:C3"/>
    <mergeCell ref="B6:C6"/>
    <mergeCell ref="B17:J17"/>
    <mergeCell ref="B18:J18"/>
  </mergeCells>
  <printOptions horizontalCentered="1"/>
  <pageMargins left="0.31496062992125984" right="0.31496062992125984" top="0.9448818897637796" bottom="0.7480314960629921" header="0.31496062992125984" footer="0.31496062992125984"/>
  <pageSetup fitToHeight="0" fitToWidth="1" horizontalDpi="300" verticalDpi="300" orientation="portrait" scale="67" r:id="rId2"/>
  <colBreaks count="5" manualBreakCount="5">
    <brk id="3" max="65535" man="1"/>
    <brk id="10" max="65535" man="1"/>
    <brk id="27" max="65535" man="1"/>
    <brk id="29" max="65535" man="1"/>
    <brk id="44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96" zoomScaleNormal="96" zoomScalePageLayoutView="0" workbookViewId="0" topLeftCell="B4">
      <selection activeCell="B10" sqref="B10"/>
    </sheetView>
  </sheetViews>
  <sheetFormatPr defaultColWidth="11.421875" defaultRowHeight="12.75"/>
  <cols>
    <col min="1" max="1" width="4.140625" style="2" customWidth="1"/>
    <col min="2" max="2" width="102.140625" style="2" customWidth="1"/>
    <col min="3" max="3" width="28.421875" style="21" customWidth="1"/>
    <col min="4" max="4" width="18.7109375" style="2" bestFit="1" customWidth="1"/>
    <col min="5" max="5" width="15.421875" style="2" customWidth="1"/>
    <col min="6" max="6" width="20.28125" style="2" bestFit="1" customWidth="1"/>
    <col min="7" max="16384" width="11.421875" style="2" customWidth="1"/>
  </cols>
  <sheetData>
    <row r="1" spans="2:4" s="1" customFormat="1" ht="32.25" customHeight="1">
      <c r="B1" s="45" t="s">
        <v>7</v>
      </c>
      <c r="C1" s="45"/>
      <c r="D1" s="3"/>
    </row>
    <row r="2" spans="2:4" s="1" customFormat="1" ht="30" customHeight="1">
      <c r="B2" s="45" t="s">
        <v>0</v>
      </c>
      <c r="C2" s="45"/>
      <c r="D2" s="3"/>
    </row>
    <row r="3" spans="2:4" s="1" customFormat="1" ht="27.75" customHeight="1">
      <c r="B3" s="45" t="s">
        <v>305</v>
      </c>
      <c r="C3" s="45"/>
      <c r="D3" s="3"/>
    </row>
    <row r="4" spans="2:3" s="1" customFormat="1" ht="12.75">
      <c r="B4" s="4"/>
      <c r="C4" s="19"/>
    </row>
    <row r="5" ht="26.25" customHeight="1"/>
    <row r="6" spans="2:3" ht="20.25">
      <c r="B6" s="50" t="s">
        <v>306</v>
      </c>
      <c r="C6" s="51"/>
    </row>
    <row r="7" spans="1:11" ht="18">
      <c r="A7" s="18"/>
      <c r="B7" s="22" t="s">
        <v>3</v>
      </c>
      <c r="C7" s="23" t="s">
        <v>4</v>
      </c>
      <c r="D7" s="18"/>
      <c r="E7" s="18"/>
      <c r="F7" s="18"/>
      <c r="G7" s="18"/>
      <c r="H7" s="18"/>
      <c r="I7" s="18"/>
      <c r="J7" s="18"/>
      <c r="K7" s="18"/>
    </row>
    <row r="8" spans="1:11" s="17" customFormat="1" ht="39" customHeight="1">
      <c r="A8" s="18"/>
      <c r="B8" s="24" t="s">
        <v>292</v>
      </c>
      <c r="C8" s="28">
        <v>2038062</v>
      </c>
      <c r="D8" s="18"/>
      <c r="E8" s="18"/>
      <c r="F8" s="18"/>
      <c r="G8" s="18"/>
      <c r="H8" s="18"/>
      <c r="I8" s="18"/>
      <c r="J8" s="18"/>
      <c r="K8" s="18"/>
    </row>
    <row r="9" spans="1:11" s="17" customFormat="1" ht="54" customHeight="1">
      <c r="A9" s="18"/>
      <c r="B9" s="24" t="s">
        <v>293</v>
      </c>
      <c r="C9" s="25">
        <v>1660970.76</v>
      </c>
      <c r="D9" s="18"/>
      <c r="E9" s="18"/>
      <c r="F9" s="18"/>
      <c r="G9" s="18"/>
      <c r="H9" s="18"/>
      <c r="I9" s="18"/>
      <c r="J9" s="18"/>
      <c r="K9" s="18"/>
    </row>
    <row r="10" spans="1:11" s="17" customFormat="1" ht="68.25" customHeight="1">
      <c r="A10" s="18"/>
      <c r="B10" s="24" t="s">
        <v>294</v>
      </c>
      <c r="C10" s="25">
        <v>1655797.27</v>
      </c>
      <c r="D10" s="18"/>
      <c r="E10" s="18"/>
      <c r="F10" s="18"/>
      <c r="G10" s="18"/>
      <c r="H10" s="18"/>
      <c r="I10" s="18"/>
      <c r="J10" s="18"/>
      <c r="K10" s="18"/>
    </row>
    <row r="11" spans="1:11" s="17" customFormat="1" ht="72" customHeight="1">
      <c r="A11" s="18"/>
      <c r="B11" s="24" t="s">
        <v>295</v>
      </c>
      <c r="C11" s="25">
        <v>206640.13</v>
      </c>
      <c r="D11" s="18"/>
      <c r="E11" s="18"/>
      <c r="F11" s="18"/>
      <c r="G11" s="18"/>
      <c r="H11" s="18"/>
      <c r="I11" s="18"/>
      <c r="J11" s="18"/>
      <c r="K11" s="18"/>
    </row>
    <row r="12" spans="1:11" s="17" customFormat="1" ht="18">
      <c r="A12" s="18"/>
      <c r="B12" s="24"/>
      <c r="C12" s="25"/>
      <c r="D12" s="18"/>
      <c r="E12" s="18"/>
      <c r="F12" s="18"/>
      <c r="G12" s="18"/>
      <c r="H12" s="18"/>
      <c r="I12" s="18"/>
      <c r="J12" s="18"/>
      <c r="K12" s="18"/>
    </row>
    <row r="13" spans="2:3" ht="18">
      <c r="B13" s="26" t="s">
        <v>2</v>
      </c>
      <c r="C13" s="27">
        <f>SUM(C8:C12)</f>
        <v>5561470.159999999</v>
      </c>
    </row>
    <row r="15" spans="2:10" ht="15">
      <c r="B15" s="10"/>
      <c r="C15" s="20"/>
      <c r="D15"/>
      <c r="E15" s="11"/>
      <c r="F15" s="11"/>
      <c r="G15" s="11"/>
      <c r="H15" s="11"/>
      <c r="I15" s="11"/>
      <c r="J15" s="11"/>
    </row>
    <row r="16" spans="2:10" ht="15">
      <c r="B16" s="12"/>
      <c r="C16" s="20"/>
      <c r="D16"/>
      <c r="E16" s="11"/>
      <c r="F16" s="13"/>
      <c r="G16" s="11"/>
      <c r="H16" s="14"/>
      <c r="I16" s="11"/>
      <c r="J16" s="11"/>
    </row>
  </sheetData>
  <sheetProtection/>
  <mergeCells count="4">
    <mergeCell ref="B1:C1"/>
    <mergeCell ref="B2:C2"/>
    <mergeCell ref="B3:C3"/>
    <mergeCell ref="B6:C6"/>
  </mergeCells>
  <printOptions/>
  <pageMargins left="0.31496062992125984" right="0.31496062992125984" top="0.9448818897637796" bottom="0.7480314960629921" header="0.31496062992125984" footer="0.31496062992125984"/>
  <pageSetup fitToHeight="0" fitToWidth="1" horizontalDpi="300" verticalDpi="300" orientation="portrait" scale="76" r:id="rId2"/>
  <colBreaks count="5" manualBreakCount="5">
    <brk id="3" max="65535" man="1"/>
    <brk id="10" max="65535" man="1"/>
    <brk id="27" max="65535" man="1"/>
    <brk id="29" max="65535" man="1"/>
    <brk id="4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="112" zoomScaleNormal="112" zoomScalePageLayoutView="0" workbookViewId="0" topLeftCell="B1">
      <selection activeCell="B7" sqref="B7"/>
    </sheetView>
  </sheetViews>
  <sheetFormatPr defaultColWidth="11.421875" defaultRowHeight="12.75"/>
  <cols>
    <col min="1" max="1" width="8.8515625" style="2" customWidth="1"/>
    <col min="2" max="2" width="101.7109375" style="2" customWidth="1"/>
    <col min="3" max="3" width="29.00390625" style="21" customWidth="1"/>
    <col min="4" max="4" width="18.7109375" style="2" bestFit="1" customWidth="1"/>
    <col min="5" max="5" width="15.421875" style="2" customWidth="1"/>
    <col min="6" max="6" width="20.28125" style="2" bestFit="1" customWidth="1"/>
    <col min="7" max="16384" width="11.421875" style="2" customWidth="1"/>
  </cols>
  <sheetData>
    <row r="1" spans="2:4" s="1" customFormat="1" ht="32.25" customHeight="1">
      <c r="B1" s="45" t="s">
        <v>7</v>
      </c>
      <c r="C1" s="45"/>
      <c r="D1" s="3"/>
    </row>
    <row r="2" spans="2:4" s="1" customFormat="1" ht="30" customHeight="1">
      <c r="B2" s="45" t="s">
        <v>0</v>
      </c>
      <c r="C2" s="45"/>
      <c r="D2" s="3"/>
    </row>
    <row r="3" spans="2:4" s="1" customFormat="1" ht="27.75" customHeight="1">
      <c r="B3" s="45" t="s">
        <v>1</v>
      </c>
      <c r="C3" s="45"/>
      <c r="D3" s="3"/>
    </row>
    <row r="4" spans="2:3" s="1" customFormat="1" ht="12.75">
      <c r="B4" s="4"/>
      <c r="C4" s="19"/>
    </row>
    <row r="5" ht="12" customHeight="1"/>
    <row r="6" spans="2:3" ht="20.25">
      <c r="B6" s="50" t="s">
        <v>322</v>
      </c>
      <c r="C6" s="51"/>
    </row>
    <row r="7" spans="1:11" ht="18">
      <c r="A7" s="18"/>
      <c r="B7" s="22" t="s">
        <v>3</v>
      </c>
      <c r="C7" s="23" t="s">
        <v>4</v>
      </c>
      <c r="D7" s="18"/>
      <c r="E7" s="18"/>
      <c r="F7" s="18"/>
      <c r="G7" s="18"/>
      <c r="H7" s="18"/>
      <c r="I7" s="18"/>
      <c r="J7" s="18"/>
      <c r="K7" s="18"/>
    </row>
    <row r="8" spans="1:11" s="17" customFormat="1" ht="55.5" customHeight="1">
      <c r="A8" s="18"/>
      <c r="B8" s="24" t="s">
        <v>310</v>
      </c>
      <c r="C8" s="28">
        <v>2030739.19</v>
      </c>
      <c r="D8" s="18"/>
      <c r="E8" s="18"/>
      <c r="F8" s="18"/>
      <c r="G8" s="18"/>
      <c r="H8" s="18"/>
      <c r="I8" s="18"/>
      <c r="J8" s="18"/>
      <c r="K8" s="18"/>
    </row>
    <row r="9" spans="1:11" s="17" customFormat="1" ht="54" customHeight="1">
      <c r="A9" s="18"/>
      <c r="B9" s="24" t="s">
        <v>311</v>
      </c>
      <c r="C9" s="25">
        <v>1630554.67</v>
      </c>
      <c r="D9" s="18"/>
      <c r="E9" s="18"/>
      <c r="F9" s="18"/>
      <c r="G9" s="18"/>
      <c r="H9" s="18"/>
      <c r="I9" s="18"/>
      <c r="J9" s="18"/>
      <c r="K9" s="18"/>
    </row>
    <row r="10" spans="1:11" s="17" customFormat="1" ht="18">
      <c r="A10" s="18"/>
      <c r="B10" s="24"/>
      <c r="C10" s="25"/>
      <c r="D10" s="18"/>
      <c r="E10" s="18"/>
      <c r="F10" s="18"/>
      <c r="G10" s="18"/>
      <c r="H10" s="18"/>
      <c r="I10" s="18"/>
      <c r="J10" s="18"/>
      <c r="K10" s="18"/>
    </row>
    <row r="11" spans="2:3" ht="18">
      <c r="B11" s="26" t="s">
        <v>2</v>
      </c>
      <c r="C11" s="27">
        <f>SUM(C8:C10)</f>
        <v>3661293.86</v>
      </c>
    </row>
    <row r="13" spans="2:10" ht="15">
      <c r="B13" s="49"/>
      <c r="C13" s="49"/>
      <c r="D13" s="49"/>
      <c r="E13" s="49"/>
      <c r="F13" s="49"/>
      <c r="G13" s="49"/>
      <c r="H13" s="49"/>
      <c r="I13" s="49"/>
      <c r="J13" s="49"/>
    </row>
    <row r="14" spans="2:10" ht="15">
      <c r="B14" s="49"/>
      <c r="C14" s="49"/>
      <c r="D14" s="49"/>
      <c r="E14" s="49"/>
      <c r="F14" s="49"/>
      <c r="G14" s="49"/>
      <c r="H14" s="49"/>
      <c r="I14" s="49"/>
      <c r="J14" s="49"/>
    </row>
    <row r="15" spans="2:10" ht="15">
      <c r="B15" s="10"/>
      <c r="C15" s="20"/>
      <c r="D15"/>
      <c r="E15" s="11"/>
      <c r="F15" s="11"/>
      <c r="G15" s="11"/>
      <c r="H15" s="11"/>
      <c r="I15" s="11"/>
      <c r="J15" s="11"/>
    </row>
    <row r="16" spans="2:10" ht="15">
      <c r="B16" s="12"/>
      <c r="C16" s="20"/>
      <c r="D16"/>
      <c r="E16" s="11"/>
      <c r="F16" s="13"/>
      <c r="G16" s="11"/>
      <c r="H16" s="14"/>
      <c r="I16" s="11"/>
      <c r="J16" s="11"/>
    </row>
  </sheetData>
  <sheetProtection/>
  <mergeCells count="6">
    <mergeCell ref="B1:C1"/>
    <mergeCell ref="B2:C2"/>
    <mergeCell ref="B3:C3"/>
    <mergeCell ref="B6:C6"/>
    <mergeCell ref="B13:J13"/>
    <mergeCell ref="B14:J14"/>
  </mergeCells>
  <printOptions horizontalCentered="1"/>
  <pageMargins left="0.31496062992125984" right="0.31496062992125984" top="0.9448818897637796" bottom="0.7480314960629921" header="0.31496062992125984" footer="0.31496062992125984"/>
  <pageSetup fitToHeight="0" horizontalDpi="300" verticalDpi="300" orientation="portrait" scale="73" r:id="rId2"/>
  <colBreaks count="5" manualBreakCount="5">
    <brk id="3" max="65535" man="1"/>
    <brk id="10" max="65535" man="1"/>
    <brk id="27" max="65535" man="1"/>
    <brk id="29" max="65535" man="1"/>
    <brk id="4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Usuario</cp:lastModifiedBy>
  <cp:lastPrinted>2018-08-30T18:32:16Z</cp:lastPrinted>
  <dcterms:created xsi:type="dcterms:W3CDTF">2015-07-22T23:37:08Z</dcterms:created>
  <dcterms:modified xsi:type="dcterms:W3CDTF">2018-08-30T18:35:52Z</dcterms:modified>
  <cp:category/>
  <cp:version/>
  <cp:contentType/>
  <cp:contentStatus/>
</cp:coreProperties>
</file>