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ycarmen\Desktop\Municipio de Veracruz 18\11. CAJA CHICA_KARLITA\INFORMACION FISCAL\SUBIDA EL 12-08-19\"/>
    </mc:Choice>
  </mc:AlternateContent>
  <bookViews>
    <workbookView xWindow="0" yWindow="0" windowWidth="24000" windowHeight="8775" tabRatio="500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definedNames>
    <definedName name="_xlnm._FilterDatabase" localSheetId="0" hidden="1">'2015'!$B$10:$T$1671</definedName>
    <definedName name="_xlnm._FilterDatabase" localSheetId="1" hidden="1">'2016'!$B$10:$S$1893</definedName>
    <definedName name="_xlnm._FilterDatabase" localSheetId="2" hidden="1">'2017'!$B$10:$Q$1584</definedName>
    <definedName name="_xlnm._FilterDatabase" localSheetId="3" hidden="1">'2018'!$B$7:$S$688</definedName>
    <definedName name="_xlnm._FilterDatabase" localSheetId="4" hidden="1">'2019'!$B$7:$L$688</definedName>
    <definedName name="__xlnm__FilterDatabase" localSheetId="0">'2015'!$B$10:$S$47</definedName>
    <definedName name="__xlnm__FilterDatabase" localSheetId="1">'2016'!$B$10:$S$47</definedName>
    <definedName name="__xlnm__FilterDatabase" localSheetId="2">'2017'!$B$10:$S$47</definedName>
    <definedName name="__xlnm__FilterDatabase" localSheetId="3">'2018'!$B$7:$S$44</definedName>
    <definedName name="__xlnm__FilterDatabase" localSheetId="4">'2019'!$B$7:$L$44</definedName>
    <definedName name="Excel_BuiltIn__FilterDatabase" localSheetId="0">'2015'!$B$10:$S$984</definedName>
    <definedName name="Excel_BuiltIn__FilterDatabase" localSheetId="1">'2016'!$B$10:$S$984</definedName>
    <definedName name="Excel_BuiltIn__FilterDatabase" localSheetId="2">'2017'!$B$10:$S$984</definedName>
    <definedName name="_xlnm.Print_Titles" localSheetId="0">'2015'!$1:$12</definedName>
    <definedName name="_xlnm.Print_Titles" localSheetId="1">'2016'!$1:$12</definedName>
    <definedName name="_xlnm.Print_Titles" localSheetId="2">'2017'!$1:$12</definedName>
    <definedName name="_xlnm.Print_Titles" localSheetId="3">'2018'!$1:$9</definedName>
    <definedName name="_xlnm.Print_Titles" localSheetId="4">'2019'!$1:$9</definedName>
  </definedNames>
  <calcPr calcId="162913" fullCalcOnLoad="1"/>
</workbook>
</file>

<file path=xl/calcChain.xml><?xml version="1.0" encoding="utf-8"?>
<calcChain xmlns="http://schemas.openxmlformats.org/spreadsheetml/2006/main">
  <c r="T17" i="1" l="1"/>
  <c r="T18" i="1"/>
  <c r="T89" i="1"/>
  <c r="T232" i="1"/>
  <c r="T245" i="1"/>
  <c r="T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T870" i="1"/>
  <c r="T875" i="1"/>
  <c r="T935" i="1"/>
  <c r="T950" i="1"/>
  <c r="T986" i="1"/>
  <c r="T1064" i="1"/>
  <c r="T1074" i="1"/>
  <c r="E1075" i="1"/>
  <c r="E1076" i="1"/>
  <c r="E1077" i="1"/>
  <c r="E1078" i="1"/>
  <c r="T1078" i="1"/>
  <c r="E1079" i="1"/>
  <c r="E1080" i="1"/>
  <c r="E1081" i="1"/>
  <c r="E1082" i="1"/>
  <c r="T1082" i="1"/>
  <c r="E1083" i="1"/>
  <c r="E1084" i="1"/>
  <c r="E1085" i="1"/>
  <c r="T1085" i="1"/>
  <c r="E1086" i="1"/>
  <c r="T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T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T1260" i="1"/>
  <c r="E1261" i="1"/>
  <c r="T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T1278" i="1"/>
  <c r="E1279" i="1"/>
  <c r="E1280" i="1"/>
  <c r="T1280" i="1"/>
  <c r="E1281" i="1"/>
  <c r="E1282" i="1"/>
  <c r="E1283" i="1"/>
  <c r="T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T1368" i="1"/>
  <c r="E1369" i="1"/>
  <c r="E1370" i="1"/>
  <c r="E1371" i="1"/>
  <c r="E1372" i="1"/>
  <c r="E1373" i="1"/>
  <c r="E1374" i="1"/>
  <c r="E1375" i="1"/>
  <c r="E1376" i="1"/>
  <c r="E1377" i="1"/>
  <c r="T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T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T1446" i="1"/>
  <c r="E1447" i="1"/>
  <c r="E1448" i="1"/>
  <c r="E1449" i="1"/>
  <c r="E1450" i="1"/>
  <c r="E1451" i="1"/>
  <c r="E1452" i="1"/>
  <c r="T1452" i="1"/>
  <c r="E1453" i="1"/>
  <c r="E1454" i="1"/>
  <c r="E1455" i="1"/>
  <c r="E1456" i="1"/>
  <c r="T1456" i="1"/>
  <c r="E1457" i="1"/>
  <c r="E1458" i="1"/>
  <c r="E1459" i="1"/>
  <c r="E1460" i="1"/>
  <c r="E1461" i="1"/>
  <c r="E1462" i="1"/>
  <c r="E1463" i="1"/>
  <c r="E1464" i="1"/>
  <c r="E1465" i="1"/>
  <c r="E1466" i="1"/>
  <c r="T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T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T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T1671" i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C27" i="2"/>
  <c r="E27" i="2"/>
  <c r="T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C149" i="2"/>
  <c r="E149" i="2"/>
  <c r="K149" i="2"/>
  <c r="C150" i="2"/>
  <c r="E150" i="2"/>
  <c r="K150" i="2"/>
  <c r="C151" i="2"/>
  <c r="E151" i="2"/>
  <c r="C152" i="2"/>
  <c r="E152" i="2"/>
  <c r="K152" i="2"/>
  <c r="C153" i="2"/>
  <c r="E153" i="2"/>
  <c r="C154" i="2"/>
  <c r="E154" i="2"/>
  <c r="K154" i="2"/>
  <c r="C155" i="2"/>
  <c r="E155" i="2"/>
  <c r="C156" i="2"/>
  <c r="E156" i="2"/>
  <c r="C157" i="2"/>
  <c r="E157" i="2"/>
  <c r="K157" i="2"/>
  <c r="C158" i="2"/>
  <c r="E158" i="2"/>
  <c r="C159" i="2"/>
  <c r="E159" i="2"/>
  <c r="K159" i="2"/>
  <c r="C160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T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C419" i="2"/>
  <c r="E419" i="2"/>
  <c r="C420" i="2"/>
  <c r="E420" i="2"/>
  <c r="K420" i="2"/>
  <c r="C421" i="2"/>
  <c r="E421" i="2"/>
  <c r="K421" i="2"/>
  <c r="C422" i="2"/>
  <c r="E422" i="2"/>
  <c r="K422" i="2"/>
  <c r="E423" i="2"/>
  <c r="K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T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T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T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C931" i="2"/>
  <c r="E931" i="2"/>
  <c r="K931" i="2"/>
  <c r="C932" i="2"/>
  <c r="E932" i="2"/>
  <c r="K932" i="2"/>
  <c r="C933" i="2"/>
  <c r="E933" i="2"/>
  <c r="K933" i="2"/>
  <c r="C934" i="2"/>
  <c r="E934" i="2"/>
  <c r="K934" i="2"/>
  <c r="E935" i="2"/>
  <c r="K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T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C976" i="2"/>
  <c r="E976" i="2"/>
  <c r="C977" i="2"/>
  <c r="E977" i="2"/>
  <c r="E978" i="2"/>
  <c r="E979" i="2"/>
  <c r="E980" i="2"/>
  <c r="T980" i="2"/>
  <c r="E981" i="2"/>
  <c r="E982" i="2"/>
  <c r="E983" i="2"/>
  <c r="E984" i="2"/>
  <c r="E985" i="2"/>
  <c r="E986" i="2"/>
  <c r="T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C1138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T1154" i="2"/>
  <c r="E1155" i="2"/>
  <c r="E1156" i="2"/>
  <c r="E1157" i="2"/>
  <c r="E1158" i="2"/>
  <c r="E1159" i="2"/>
  <c r="E1160" i="2"/>
  <c r="E1161" i="2"/>
  <c r="E1162" i="2"/>
  <c r="E1163" i="2"/>
  <c r="C1164" i="2"/>
  <c r="E1164" i="2"/>
  <c r="T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T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T1255" i="2"/>
  <c r="E1256" i="2"/>
  <c r="E1257" i="2"/>
  <c r="E1258" i="2"/>
  <c r="E1259" i="2"/>
  <c r="E1260" i="2"/>
  <c r="E1261" i="2"/>
  <c r="E1262" i="2"/>
  <c r="E1263" i="2"/>
  <c r="E1264" i="2"/>
  <c r="C1265" i="2"/>
  <c r="E1265" i="2"/>
  <c r="E1266" i="2"/>
  <c r="E1267" i="2"/>
  <c r="T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C1398" i="2"/>
  <c r="E1398" i="2"/>
  <c r="K1398" i="2"/>
  <c r="C1399" i="2"/>
  <c r="E1399" i="2"/>
  <c r="C1400" i="2"/>
  <c r="E1400" i="2"/>
  <c r="C1401" i="2"/>
  <c r="E1401" i="2"/>
  <c r="K1401" i="2"/>
  <c r="C1402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T1416" i="2"/>
  <c r="E1417" i="2"/>
  <c r="E1418" i="2"/>
  <c r="E1419" i="2"/>
  <c r="E1420" i="2"/>
  <c r="E1421" i="2"/>
  <c r="T1421" i="2"/>
  <c r="E1422" i="2"/>
  <c r="E1423" i="2"/>
  <c r="T1423" i="2"/>
  <c r="E1424" i="2"/>
  <c r="E1425" i="2"/>
  <c r="T1425" i="2"/>
  <c r="E1426" i="2"/>
  <c r="E1427" i="2"/>
  <c r="E1428" i="2"/>
  <c r="E1429" i="2"/>
  <c r="T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T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C1469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T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T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C1516" i="2"/>
  <c r="E1516" i="2"/>
  <c r="C1517" i="2"/>
  <c r="E1517" i="2"/>
  <c r="C1518" i="2"/>
  <c r="E1518" i="2"/>
  <c r="C1519" i="2"/>
  <c r="E1519" i="2"/>
  <c r="C1520" i="2"/>
  <c r="E1520" i="2"/>
  <c r="C1521" i="2"/>
  <c r="E1521" i="2"/>
  <c r="C1522" i="2"/>
  <c r="E1522" i="2"/>
  <c r="C1523" i="2"/>
  <c r="E1523" i="2"/>
  <c r="C1524" i="2"/>
  <c r="E1524" i="2"/>
  <c r="C1525" i="2"/>
  <c r="E1525" i="2"/>
  <c r="C1526" i="2"/>
  <c r="E1526" i="2"/>
  <c r="C1527" i="2"/>
  <c r="E1527" i="2"/>
  <c r="C1528" i="2"/>
  <c r="E1528" i="2"/>
  <c r="T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C1542" i="2"/>
  <c r="E1542" i="2"/>
  <c r="E1543" i="2"/>
  <c r="E1544" i="2"/>
  <c r="T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T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T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T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T1695" i="2"/>
  <c r="E1696" i="2"/>
  <c r="E1697" i="2"/>
  <c r="T1697" i="2"/>
  <c r="E1698" i="2"/>
  <c r="E1699" i="2"/>
  <c r="E1700" i="2"/>
  <c r="T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T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T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C1806" i="2"/>
  <c r="E1806" i="2"/>
  <c r="E1807" i="2"/>
  <c r="E1808" i="2"/>
  <c r="E1809" i="2"/>
  <c r="E1810" i="2"/>
  <c r="E1811" i="2"/>
  <c r="E1812" i="2"/>
  <c r="E1813" i="2"/>
  <c r="E1814" i="2"/>
  <c r="E1815" i="2"/>
  <c r="E1816" i="2"/>
  <c r="T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T1893" i="2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T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T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T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T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T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T747" i="3"/>
  <c r="E748" i="3"/>
  <c r="E749" i="3"/>
  <c r="E750" i="3"/>
  <c r="E751" i="3"/>
  <c r="T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T822" i="3"/>
  <c r="E823" i="3"/>
  <c r="E824" i="3"/>
  <c r="E825" i="3"/>
  <c r="E826" i="3"/>
  <c r="E827" i="3"/>
  <c r="E828" i="3"/>
  <c r="E829" i="3"/>
  <c r="E830" i="3"/>
  <c r="T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T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T868" i="3"/>
  <c r="E869" i="3"/>
  <c r="E870" i="3"/>
  <c r="E871" i="3"/>
  <c r="E872" i="3"/>
  <c r="E873" i="3"/>
  <c r="T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T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T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T1086" i="3"/>
  <c r="E1087" i="3"/>
  <c r="E1088" i="3"/>
  <c r="E1089" i="3"/>
  <c r="E1090" i="3"/>
  <c r="E1091" i="3"/>
  <c r="E1092" i="3"/>
  <c r="E1093" i="3"/>
  <c r="E1094" i="3"/>
  <c r="T1094" i="3"/>
  <c r="E1095" i="3"/>
  <c r="E1096" i="3"/>
  <c r="T1096" i="3"/>
  <c r="E1097" i="3"/>
  <c r="E1098" i="3"/>
  <c r="E1099" i="3"/>
  <c r="E1100" i="3"/>
  <c r="E1101" i="3"/>
  <c r="E1102" i="3"/>
  <c r="E1103" i="3"/>
  <c r="E1104" i="3"/>
  <c r="E1105" i="3"/>
  <c r="E1106" i="3"/>
  <c r="T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T1149" i="3"/>
  <c r="E1150" i="3"/>
  <c r="E1151" i="3"/>
  <c r="E1152" i="3"/>
  <c r="E1153" i="3"/>
  <c r="E1154" i="3"/>
  <c r="E1155" i="3"/>
  <c r="T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T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T1325" i="3"/>
  <c r="E1326" i="3"/>
  <c r="E1327" i="3"/>
  <c r="E1328" i="3"/>
  <c r="E1329" i="3"/>
  <c r="E1330" i="3"/>
  <c r="E1331" i="3"/>
  <c r="E1332" i="3"/>
  <c r="E1333" i="3"/>
  <c r="T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T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T1381" i="3"/>
  <c r="E1382" i="3"/>
  <c r="E1383" i="3"/>
  <c r="E1384" i="3"/>
  <c r="T1384" i="3"/>
  <c r="E1385" i="3"/>
  <c r="T1385" i="3"/>
  <c r="E1386" i="3"/>
  <c r="E1387" i="3"/>
  <c r="E1388" i="3"/>
  <c r="E1389" i="3"/>
  <c r="E1390" i="3"/>
  <c r="E1391" i="3"/>
  <c r="E1392" i="3"/>
  <c r="E1393" i="3"/>
  <c r="E1394" i="3"/>
  <c r="T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T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T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T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T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T1584" i="3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T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T178" i="4"/>
  <c r="E179" i="4"/>
  <c r="E180" i="4"/>
  <c r="T180" i="4"/>
  <c r="E181" i="4"/>
  <c r="T181" i="4"/>
  <c r="E182" i="4"/>
  <c r="E183" i="4"/>
  <c r="T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T240" i="4"/>
  <c r="E241" i="4"/>
  <c r="E242" i="4"/>
  <c r="T242" i="4"/>
  <c r="E243" i="4"/>
  <c r="E244" i="4"/>
  <c r="E245" i="4"/>
  <c r="E246" i="4"/>
  <c r="E247" i="4"/>
  <c r="T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T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T362" i="4"/>
  <c r="E363" i="4"/>
  <c r="E364" i="4"/>
  <c r="T364" i="4"/>
  <c r="E365" i="4"/>
  <c r="E366" i="4"/>
  <c r="E367" i="4"/>
  <c r="T367" i="4"/>
  <c r="E368" i="4"/>
  <c r="E369" i="4"/>
  <c r="T369" i="4"/>
  <c r="E370" i="4"/>
  <c r="E371" i="4"/>
  <c r="T371" i="4"/>
  <c r="E372" i="4"/>
  <c r="E373" i="4"/>
  <c r="E374" i="4"/>
  <c r="E375" i="4"/>
  <c r="T375" i="4"/>
  <c r="E376" i="4"/>
  <c r="E377" i="4"/>
  <c r="T377" i="4"/>
  <c r="E378" i="4"/>
  <c r="E379" i="4"/>
  <c r="E380" i="4"/>
  <c r="E381" i="4"/>
  <c r="E382" i="4"/>
  <c r="E383" i="4"/>
  <c r="E384" i="4"/>
  <c r="E385" i="4"/>
  <c r="E386" i="4"/>
  <c r="T386" i="4"/>
  <c r="E387" i="4"/>
  <c r="E388" i="4"/>
  <c r="E389" i="4"/>
  <c r="T389" i="4"/>
  <c r="E390" i="4"/>
  <c r="E391" i="4"/>
  <c r="E392" i="4"/>
  <c r="E393" i="4"/>
  <c r="E394" i="4"/>
  <c r="E395" i="4"/>
  <c r="E396" i="4"/>
  <c r="T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T413" i="4"/>
  <c r="E414" i="4"/>
  <c r="E415" i="4"/>
  <c r="E416" i="4"/>
  <c r="E417" i="4"/>
  <c r="E418" i="4"/>
  <c r="E419" i="4"/>
  <c r="E420" i="4"/>
  <c r="E421" i="4"/>
  <c r="E422" i="4"/>
  <c r="E423" i="4"/>
  <c r="E424" i="4"/>
  <c r="T424" i="4"/>
  <c r="E425" i="4"/>
  <c r="E426" i="4"/>
  <c r="E427" i="4"/>
  <c r="E428" i="4"/>
  <c r="E429" i="4"/>
  <c r="E430" i="4"/>
  <c r="E431" i="4"/>
  <c r="E432" i="4"/>
  <c r="E433" i="4"/>
  <c r="E434" i="4"/>
  <c r="E435" i="4"/>
  <c r="T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T474" i="4"/>
  <c r="E475" i="4"/>
  <c r="E476" i="4"/>
  <c r="T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T531" i="4"/>
  <c r="E532" i="4"/>
  <c r="E533" i="4"/>
  <c r="E534" i="4"/>
  <c r="E535" i="4"/>
  <c r="E536" i="4"/>
  <c r="E537" i="4"/>
  <c r="E538" i="4"/>
  <c r="T538" i="4"/>
  <c r="E539" i="4"/>
  <c r="E540" i="4"/>
  <c r="E541" i="4"/>
  <c r="T541" i="4"/>
  <c r="E542" i="4"/>
  <c r="E543" i="4"/>
  <c r="E544" i="4"/>
  <c r="E545" i="4"/>
  <c r="E546" i="4"/>
  <c r="E547" i="4"/>
  <c r="E548" i="4"/>
  <c r="E549" i="4"/>
  <c r="T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T586" i="4"/>
  <c r="E587" i="4"/>
  <c r="T587" i="4"/>
  <c r="E588" i="4"/>
  <c r="E589" i="4"/>
  <c r="T589" i="4"/>
  <c r="E590" i="4"/>
  <c r="E591" i="4"/>
  <c r="E592" i="4"/>
  <c r="E593" i="4"/>
  <c r="E594" i="4"/>
  <c r="E595" i="4"/>
  <c r="E596" i="4"/>
  <c r="E597" i="4"/>
  <c r="T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T626" i="4"/>
  <c r="E627" i="4"/>
  <c r="E628" i="4"/>
  <c r="E629" i="4"/>
  <c r="E630" i="4"/>
  <c r="T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T675" i="4"/>
  <c r="E676" i="4"/>
  <c r="E677" i="4"/>
  <c r="E678" i="4"/>
  <c r="E679" i="4"/>
  <c r="E680" i="4"/>
  <c r="E681" i="4"/>
  <c r="E682" i="4"/>
  <c r="T682" i="4"/>
  <c r="E683" i="4"/>
  <c r="E684" i="4"/>
  <c r="E685" i="4"/>
  <c r="E686" i="4"/>
  <c r="E687" i="4"/>
  <c r="E688" i="4"/>
  <c r="T688" i="4"/>
</calcChain>
</file>

<file path=xl/sharedStrings.xml><?xml version="1.0" encoding="utf-8"?>
<sst xmlns="http://schemas.openxmlformats.org/spreadsheetml/2006/main" count="24302" uniqueCount="2154">
  <si>
    <t xml:space="preserve">   </t>
  </si>
  <si>
    <t xml:space="preserve">                           H. AYUNTAMIENTO DE VERACRUZ</t>
  </si>
  <si>
    <t xml:space="preserve">    2014-2018</t>
  </si>
  <si>
    <t>GASTOS POR VIÁTICOS DEL 1° - 31 ENE. 2015</t>
  </si>
  <si>
    <t>AREA</t>
  </si>
  <si>
    <t>MOTIVO DE LA COMISION</t>
  </si>
  <si>
    <t>NUM DE SERVIDORES PUBLICOS COMISIONADOS</t>
  </si>
  <si>
    <t>LUGAR DE LA COMISION (NACIONAL E INTERNAIONAL)</t>
  </si>
  <si>
    <t>FECHA DE INICIO</t>
  </si>
  <si>
    <t>FECHA DE TERMINO</t>
  </si>
  <si>
    <t>ORIGEN DEL RECURSO</t>
  </si>
  <si>
    <t>IMPORTE DEL RECURSO</t>
  </si>
  <si>
    <t>RESPONSABLE QUE PROPORCIONA LA INFORMACION</t>
  </si>
  <si>
    <t>subtotales</t>
  </si>
  <si>
    <t>Reembolso de tesorería</t>
  </si>
  <si>
    <t>Centro Histórico, Mantenimiento Urbano y Ornato</t>
  </si>
  <si>
    <t>Trámites diversos en Depandencias Federales.</t>
  </si>
  <si>
    <t>México</t>
  </si>
  <si>
    <t>Arbitrios</t>
  </si>
  <si>
    <t>Traslados Locales por notificación de oficios y actividaes extraordinarias</t>
  </si>
  <si>
    <t>Veracruz</t>
  </si>
  <si>
    <t>Reembolso 1/2016</t>
  </si>
  <si>
    <t>Trámites diversos</t>
  </si>
  <si>
    <t>Comité de Carnaval</t>
  </si>
  <si>
    <t>Sesión de fotos y filmación de video-promocional edición 2016 Carnaval de Veracruz.</t>
  </si>
  <si>
    <t>Consejo Municipal de Protección Ciudadana y Vialidades</t>
  </si>
  <si>
    <t>Reunión preparatoría de la propuesta de inversión de Subsemún 2015</t>
  </si>
  <si>
    <t>Reunión de trabajo con personal del depto de Infraestructura del secretariado Ejecutico del SNSP.</t>
  </si>
  <si>
    <t>Reunión con personal de la Dirección General de Infraestructura y apoyo Técnico del Subsemún 2015</t>
  </si>
  <si>
    <t>entrega documentos</t>
  </si>
  <si>
    <t>D.F.</t>
  </si>
  <si>
    <t>Entregade documentación para adhesión SUBSEMUN 2015</t>
  </si>
  <si>
    <t>Entrega de forato de opinión técnica del SNISP y Red Nacional de Telecomunicaciones</t>
  </si>
  <si>
    <t>Entrega de documentos al Secretariado Ejecutivo del Sisstema Nacional de Seguridad Pública.</t>
  </si>
  <si>
    <t>Entrega Ficha validación en la Torre Central de Seguridad Pública</t>
  </si>
  <si>
    <t>Xalapa</t>
  </si>
  <si>
    <t>Entrega oficio SUBSEMUN Palacio de Gobierno y Consejo Estatal de SP.</t>
  </si>
  <si>
    <t>Curso de capacitación en la Secretaría Ejecutiva del Sistema y del Consejo Estatal de SP.</t>
  </si>
  <si>
    <t>Reunión de Trabajo de los Enlaces técnicos y Enlaces Subsemún en el Consejo Estatal de SP.</t>
  </si>
  <si>
    <t>Entrega del oficio de Descripción de 5 Predios para insfraestructura y acreditación original de 1 Predio en Geo los Pinos.</t>
  </si>
  <si>
    <t>Entrega del formato para el Desarrollo del Proyecto en material de Prevención Social del Delito con participación Ciudadana.</t>
  </si>
  <si>
    <t>Segunda Sesión Ordinaría PRONAPRED</t>
  </si>
  <si>
    <t>Reunión de trabajo SUBSEMÚN 2015</t>
  </si>
  <si>
    <t>Reunión de trabajo SUBSEMÚN 2016</t>
  </si>
  <si>
    <t>Entrega de oficios con  número de cuentas bancarías para  el manejo de Recursos Subsemún y Coparticipación del Ejercicio 2015.</t>
  </si>
  <si>
    <t>Reunión de Capacitación con la nueva Plataforma del Sistema Inrmativo para el Registro de la Información de Seguimiento para la seguridad (RISS)</t>
  </si>
  <si>
    <t>reembolso DIF</t>
  </si>
  <si>
    <t>Trámites Diversos</t>
  </si>
  <si>
    <t xml:space="preserve">Trámites ante Secretariado Ejecuti vo del Consejo Nacional de Seguridad Pública </t>
  </si>
  <si>
    <t>Segundo Taller elaboración de Diagnóstico y Planeación de Proyectos Fundación IDEA</t>
  </si>
  <si>
    <t>Campeche</t>
  </si>
  <si>
    <t>Reunión previa a la concertación del Subsidio para la Seguridad Pública de los Municipios y Dmercaciones Territoriales del Distrito Federal Subsemún 2015</t>
  </si>
  <si>
    <t>Reunión previa a la concertación del Subsidio para la Seguridad Pública de los Municipios y Dmercaciones Territoriales del Distrito Federal Subsemún 2016</t>
  </si>
  <si>
    <t>Reunión de Trabajo para Presentación del Enlace SUBSEMUN 2015 con SEGURIDAD PUBLICA</t>
  </si>
  <si>
    <t xml:space="preserve">Entrega de evidecia documental de los avances en la aplicación subsemún 2015 </t>
  </si>
  <si>
    <t>Gestionar validación para la entrega de 2 subcentros de Seguridad.</t>
  </si>
  <si>
    <t>Asistir a reunión de capacitación Nueva Plataforma del SISTEMA Informático y Seguimiento para Seguridad.</t>
  </si>
  <si>
    <t>Entrega de informes mensuales, trimestrales y revisión infraestructura Subcentro de Seguridad con Recursos SUSBSEMUN, así como Reunión de capacitación nueva Plataforma del Sistema Informatico para el Reg. De Información y Seguimiento para la seguridad RIS</t>
  </si>
  <si>
    <t>Asistir a la primera Sesión Ordinaria del Consejo Estatal de Seguridad Pública.</t>
  </si>
  <si>
    <t>Entregar Expedientes Técnicos SUBSEMUN 2015</t>
  </si>
  <si>
    <t>Entregar Evidencias documental de avances en la aplicación SUBSEMUN 2016</t>
  </si>
  <si>
    <t>Entregar Expedientes Técnicos SUBSEMUN 2016</t>
  </si>
  <si>
    <t>Entregar Evidencias documental de avances en la aplicación SUBSEMUN 2015</t>
  </si>
  <si>
    <t>Entregar Expedientes Técnicos SUBSEMUN 2017</t>
  </si>
  <si>
    <t>Entrega del Sistema Informático</t>
  </si>
  <si>
    <t>Reunión de Trabajo en las Instalaciones de C5</t>
  </si>
  <si>
    <t>Cuernavaca, Mor.</t>
  </si>
  <si>
    <t>Reunión de Trabajo en las Instalaciones de C6</t>
  </si>
  <si>
    <t>Pue.</t>
  </si>
  <si>
    <t>Puebla</t>
  </si>
  <si>
    <t>Entrega del Sistema Informático al Secretariado del Sistema Nacional de Seguridad Pública</t>
  </si>
  <si>
    <t>Entrega de oficio en Secretariado Ejecutivo del Sistema Nacional de Seguridad Pública</t>
  </si>
  <si>
    <t>Tratar tema de videocamaras de vigilancia en Congreso de la Unión</t>
  </si>
  <si>
    <t>Entrega de cumplimmiento de metas al Secretariado Ejecutivo de Seguridad Pública</t>
  </si>
  <si>
    <t>Asistir a Reunión para Proponer Convenio de Acciones en Matería de Tránsito y Seguridad Víal.</t>
  </si>
  <si>
    <t>Reunión con el Director General deñ Departamento Jurídico de SSP.</t>
  </si>
  <si>
    <t>Reunión para tratar temas SUBSEMÚN 2015.</t>
  </si>
  <si>
    <t>Entregar informe de Avances Físico-Financiero de Seguimiento de Obra SUBSEMUN 2015.</t>
  </si>
  <si>
    <t>Asistir a la octava Sesión Ordinariao PORNAPRED</t>
  </si>
  <si>
    <t>Asistir al Taller de Auditoría para la Seguridad Víal</t>
  </si>
  <si>
    <t>Villarhermosa, Tab.</t>
  </si>
  <si>
    <t>Entregar Formatos de Reprogramación SUBSEMUN 2015 al Secretario Ejecutivo de SNSP</t>
  </si>
  <si>
    <t>méxico</t>
  </si>
  <si>
    <t>Contraloría Municipal</t>
  </si>
  <si>
    <t>Traslados Locales por notificación de oficios y actividades extraordinarias</t>
  </si>
  <si>
    <t>Reunión de presupuesto basado en resultados</t>
  </si>
  <si>
    <t>Asesoria ORFIS</t>
  </si>
  <si>
    <t>Reunion Armonizacion contable</t>
  </si>
  <si>
    <t>Reunión Sefinver</t>
  </si>
  <si>
    <t>Capacitación en el manejo de Recursos del FISM DF 2015</t>
  </si>
  <si>
    <t>Entregar documentos e información Subsemún</t>
  </si>
  <si>
    <t>Seguimiento auditoria Ver/CONADE-Veracruz/14 ejercicio Presupuestal/12</t>
  </si>
  <si>
    <t>Solventación auditoría Ver/Turismo-Veracruz/12</t>
  </si>
  <si>
    <t>Asistir al Orfis para información de la Cuenta Pública</t>
  </si>
  <si>
    <t>Reunión y seguimiento Subsemún  2014</t>
  </si>
  <si>
    <t>Segunda Jornada de capacitación para la aplicación del Fism D.F.</t>
  </si>
  <si>
    <t>Reunión y seguimiento Subsemún  2015</t>
  </si>
  <si>
    <t>Reunión y Seguimiento de Revisiones cuenta pública Orfis</t>
  </si>
  <si>
    <t>Entrega de formtato de Declaración Patrimonial al Congreso del Estado.</t>
  </si>
  <si>
    <t>Entrega de formato de Declaración Patrimonial al Congreso del Estado.</t>
  </si>
  <si>
    <t>Entrega de notificaciones a Ciudadanos por quejas recibidas</t>
  </si>
  <si>
    <t>Seguimiento a las observaciones auditoría 2014</t>
  </si>
  <si>
    <t>Reunión auditoría de ASF a Contralorías Sociales Programa Habitat</t>
  </si>
  <si>
    <t>Entrega -recepción Declaración Patrimoníal Congreso del Estado.</t>
  </si>
  <si>
    <t>Revisión Cuenta Pública</t>
  </si>
  <si>
    <t>Auditoria Deuda Pública ORFIS</t>
  </si>
  <si>
    <t>Reunión con Contralor General y Contralores Municipales de la Región y de la cd de Xalapa.</t>
  </si>
  <si>
    <t>Seguimiento Auditoria FISM</t>
  </si>
  <si>
    <t>Seguimiento SIGMAVER en ORFIS.</t>
  </si>
  <si>
    <t>Seguimiento SIGMAVER-ORFIS</t>
  </si>
  <si>
    <t>Seguimeitno Deuda Pública CONGRESO DEL ESTADO</t>
  </si>
  <si>
    <t>Entrega de documentos en ORFIS</t>
  </si>
  <si>
    <t>Asistencia Reunión de Trabajo ORFIS</t>
  </si>
  <si>
    <t>Curso de manejo de COMPRANET en la Fiscalia del Estado.</t>
  </si>
  <si>
    <t>Capacitación sobre los Comités de Contraloría Social de Habitat</t>
  </si>
  <si>
    <t>Entrega de documentación</t>
  </si>
  <si>
    <t>Entrega documentacion en ORFIS</t>
  </si>
  <si>
    <t>Entrega de Declaraciones Patrimoniales</t>
  </si>
  <si>
    <t>Entrega de documentación requerida por Auditoria de la Federación</t>
  </si>
  <si>
    <t>Entrega de documentación al Orfis</t>
  </si>
  <si>
    <t>Asistir aOrfis para seguimiento a las observaciones auditoría 2014</t>
  </si>
  <si>
    <t>Asistir aOrfis para seguimiento a las observaciones auditoría 2015</t>
  </si>
  <si>
    <t>Reunión de Trabajo y entrega de documentoación al ORFIS</t>
  </si>
  <si>
    <t>Reunión Reparación de Información para emigrantes. Información a Sistema SIGMAVER</t>
  </si>
  <si>
    <t>Elaboiación de Proyecto Ley de Ingresos y Presupuestp 2016 Congreso del Estado.</t>
  </si>
  <si>
    <t>Primer ensayo de migración de informacion del Sistema SIGMAVER</t>
  </si>
  <si>
    <t>Asistir a la reunión de Trabajo en el despacho integra an s.c.</t>
  </si>
  <si>
    <t>Reunión primera Auditoría Social entre ORFIS del Estado y AUDITORÍA SUPERIOR DE LA FEDERACIÓN.</t>
  </si>
  <si>
    <t>Reunión de apartura del acta Auditoría Social a el Gasto Federado FISM.</t>
  </si>
  <si>
    <t>Entrega de documentación ORFIS</t>
  </si>
  <si>
    <t>Pliego de observaciones Cuenta Pública 2014 en ORFIS</t>
  </si>
  <si>
    <t>Curso Contratación de Obras Públicas y Servicios</t>
  </si>
  <si>
    <t>Entrega de documentación al Orfia</t>
  </si>
  <si>
    <t>Reunión con Auditores de la ASF para revisión de observaciones de FISM</t>
  </si>
  <si>
    <t>Córdoba, Ver.</t>
  </si>
  <si>
    <t>Entrega de documentación Auditores de la SESNSP</t>
  </si>
  <si>
    <t>Fortín de las Flores, Ver.</t>
  </si>
  <si>
    <t>Entrega de documentos a Contraloría General del Estado</t>
  </si>
  <si>
    <t>Firma de Acta de Proceso de Operación del Programa APAZU</t>
  </si>
  <si>
    <t>Revisión preliminar a los procesos del Programa APAZU</t>
  </si>
  <si>
    <t>Entrega de documentación de seguimiento a los acuerdoa Subsemún 2015</t>
  </si>
  <si>
    <t>Auditoría Superior de la Federación</t>
  </si>
  <si>
    <t>Firma Acta cierre FISM 2014</t>
  </si>
  <si>
    <t>Minatitlán, Ver-</t>
  </si>
  <si>
    <t>Asistencia Cierre de Acts de Auditoría</t>
  </si>
  <si>
    <t>Reunión en Auditoría Superior de la Federación</t>
  </si>
  <si>
    <t>Presentación de resultados finales y observaciones preliminares de auditoría superior de la federación.</t>
  </si>
  <si>
    <t>Curso "Integración de la Cuenta Pública"</t>
  </si>
  <si>
    <t>Presentación de resultados finales y observaciones prelimares a la Auditoría Superior de la Federación</t>
  </si>
  <si>
    <t>Entrega Declaración Patrimoníal</t>
  </si>
  <si>
    <t>Curso Organo de Fiscalización Siperior, Integración de Cuenta Pública</t>
  </si>
  <si>
    <t>Reunión en el Despacho Integra an A.C.para consultar criterior de cierre 2015</t>
  </si>
  <si>
    <t>Reunión en el Despacho Integra an A.C.</t>
  </si>
  <si>
    <t>Entrega de documentación en la Auditoría Superior de la Federación</t>
  </si>
  <si>
    <t>Entrega documentación Subsemún 2014 en la Coordinación de Seguridad Pública Zona Sur</t>
  </si>
  <si>
    <t>Coatzacoalcos, Ver.</t>
  </si>
  <si>
    <t>Reunión y entrega de documentación en Contraloría General del Estado</t>
  </si>
  <si>
    <t>Recepción de actas firmadas de la recivisión de APAZU</t>
  </si>
  <si>
    <t>Entrega de documentos ORFIS</t>
  </si>
  <si>
    <t>Asistir al ORFIS PARA REALIZAR Consulta sobre Control y Seguimieno de Programas Ejercidos por H. Ayuntamiento</t>
  </si>
  <si>
    <t>Observaciones de la Auditoría Pública VER-TURISMO 2012, VER-CONADE 2014</t>
  </si>
  <si>
    <t>Entrega documentación Solventación Cuenta Pública 2014</t>
  </si>
  <si>
    <t>Observaciones de la Auditoría Pública VER-TURISMO 2012, VER-CONADE 2015</t>
  </si>
  <si>
    <t>Envio de paruetería</t>
  </si>
  <si>
    <t>Coodinacion de Ejecución Fiscal</t>
  </si>
  <si>
    <t>varios</t>
  </si>
  <si>
    <t>DIF Municipal</t>
  </si>
  <si>
    <t>Audiencia Juicio oral en el Juzgado de responsabilidad Jovenil para el Estado de Veracruz.</t>
  </si>
  <si>
    <t>Palmasola, Alto Lucero, Ver.</t>
  </si>
  <si>
    <t>Informe de actividades de la Comisión Estatal de Derecos Humanos</t>
  </si>
  <si>
    <t>Traslado de una menor a la Procuraduría de la Defensa del Menor</t>
  </si>
  <si>
    <t>Reunión de Retroalimentación/Informativa de la Temática de Trabajo Social Infantil</t>
  </si>
  <si>
    <t>Entrega documentación DIF Estatal</t>
  </si>
  <si>
    <t>Recepción donativo sillas de reuedas</t>
  </si>
  <si>
    <t>Realizar traslado de menor en apoyo del DIF Estatal</t>
  </si>
  <si>
    <t>Capacitación e información de: Acoso escolar, ambarazo adolescente y adicciones</t>
  </si>
  <si>
    <t>Donación sillas de ruedas</t>
  </si>
  <si>
    <t>Traslado de un manor al DIF Estatal</t>
  </si>
  <si>
    <t>Localización de familiares de una menor albergada en Aldea de niños</t>
  </si>
  <si>
    <t>Rinconada, E. Zapata, Ver.</t>
  </si>
  <si>
    <t>Recoger materíal en INAPAM para cubrir las nececidades en la jefatura</t>
  </si>
  <si>
    <t>Asistir al dictamen clinico Pscicológico de la menor Daniela Samahí Vázquez Toral</t>
  </si>
  <si>
    <t>Palma Sola-Alto Lucero, Ver.</t>
  </si>
  <si>
    <t>Recepción de Gimnasio al Aire Libre</t>
  </si>
  <si>
    <t>Recoger mazteríal y creden cial del Programa</t>
  </si>
  <si>
    <t>Canalización de la menor Karen Avendaño Reyes al DIF Estatal</t>
  </si>
  <si>
    <t>Asistir con equipo de Basquetbol Halconcitos Rojos a la Copa Nacional de las Altas Montañas.</t>
  </si>
  <si>
    <t>Orizaba</t>
  </si>
  <si>
    <t xml:space="preserve">Traslado de dos menores a la Procuraduría de la Defensa del Menor </t>
  </si>
  <si>
    <t>Actividades de activación fisica con pequeños que asistieron al curso de verano en el Parque Miguel Angel de Quevedo</t>
  </si>
  <si>
    <t>Recoger material en INAPAM, en Xalapa, Ver. y Hacer entrega oficial de una menor de edad en su lugar de origen PEROTE, VER.</t>
  </si>
  <si>
    <t>Xalapa-Perote</t>
  </si>
  <si>
    <t>Asistir a Curso de Transversidad en INAPAM</t>
  </si>
  <si>
    <t>Asistir al Taller "Derechos de las Peronas Migrantes y sujetos  Protección Internacional.</t>
  </si>
  <si>
    <t>Recepción de Unidad Dental Movíl</t>
  </si>
  <si>
    <t>Entrega de Carteles al DIF Estatal con motivo del día Internacional de la Lucha contra el uso indebido y el trafico ilicito de las Drogas.</t>
  </si>
  <si>
    <t>Reunión con la Procuradora en Defensa del Menor de la Familia y del Indigena del Estado.</t>
  </si>
  <si>
    <t>Asistir a las oficinas de INAPAM por materíal para la Jefatura</t>
  </si>
  <si>
    <t>Lenguaje de señas Mexicana</t>
  </si>
  <si>
    <t>Acudir a la presentación del Programa IVEA PARA CAPACITACIÓN A PERSONAL CON Discapacidad Auditiva.</t>
  </si>
  <si>
    <t>Junta relacionada a trabajos con la escuela Socio-Deportivas Real Madrid y Beisbol "Agilitas DIF".</t>
  </si>
  <si>
    <t>Entrega de documentos al DIF Estatal para campamento recreativo de DIF Nacional</t>
  </si>
  <si>
    <t>Capacitación a Procuradores Auxiliares Municipales de los Sistemas de DIF</t>
  </si>
  <si>
    <t>Asistir a quinta de las Rosas a las Oficinas deINAPAM por Credenciales para equipo Digital.</t>
  </si>
  <si>
    <t>Asistir al Primer Foro Regional Zona Centro de Derecho de Niños, Niñas y Adolescentes, Veracruz, 2015</t>
  </si>
  <si>
    <t>Entrega de oficios</t>
  </si>
  <si>
    <t>Tralsdo y entrega oficial de una menor albergada al DIF Estatal</t>
  </si>
  <si>
    <t>Asistencia de tres menores a la Convención sobre el Derecho de los Niños.</t>
  </si>
  <si>
    <t>Reintegrar a un menor al DIF de Catemaco, Ver.</t>
  </si>
  <si>
    <t>Catemaco</t>
  </si>
  <si>
    <t>Sesión informativa Ley General 573 de los Derechos de los Niños.</t>
  </si>
  <si>
    <t>Acudir a las oficinas de los adultos mayores a trasladar a Francisco Javier Futierrez Castellanos a recibir su tarjeta.</t>
  </si>
  <si>
    <t>Asistir al Creever para entrega de apoyos por parte de la Procuraduría Estatal</t>
  </si>
  <si>
    <t>Recoger donaciones de colchonetas en las instalaciones del DIF Estatal</t>
  </si>
  <si>
    <t>Localización de familiares de una menos para convivencia</t>
  </si>
  <si>
    <t>Asistir a la entrega de aparatos funcionales al DIF Estatal</t>
  </si>
  <si>
    <t>Asuntos laborales, depedencias varias</t>
  </si>
  <si>
    <t>Atender asuntos laborales</t>
  </si>
  <si>
    <t>Entrega de invitación del informe de resultados DIF Municipal de Veracruz</t>
  </si>
  <si>
    <t>Asistir al DIF Estatal a Estrategía de becas académicas ejercicio 2015</t>
  </si>
  <si>
    <t>Entregar oficios en DIF Estatal</t>
  </si>
  <si>
    <t>Dirección de Asuntos Legales</t>
  </si>
  <si>
    <t>Atender Audiencia Expediente Laboral PJE</t>
  </si>
  <si>
    <t>Presentar documentación del Zoológico Miguel Angel de Quevedo a Sermanat y Profepa</t>
  </si>
  <si>
    <t>Audiencia Tribunal de Conciliación y Artbitraje.</t>
  </si>
  <si>
    <t>Asistir a comparecencia MP</t>
  </si>
  <si>
    <t>atender audiciencias en Tribunal Estatal de Conciliación y Arbitraje.</t>
  </si>
  <si>
    <t>asistir a comparecencia MP</t>
  </si>
  <si>
    <t>Atender audiciencia de expediente laboral. H. Tribunal Estatal de Conciliación y Arbitraje del PJE.</t>
  </si>
  <si>
    <t>Reunión de trabajo en Tribunal de Conciliación y Arbitraje</t>
  </si>
  <si>
    <t>Atender audiciencia laboral en Tribunal de Conciliación y Arbitraje del PJ del estado.</t>
  </si>
  <si>
    <t>Atender audiciencia expediente laboral en Tribunal de Conciliación y Arbitraje del PJ del estado.</t>
  </si>
  <si>
    <t>Capaciración en Orfis</t>
  </si>
  <si>
    <t>Presentar documentación en Sermanat Y Profepa sobre procedimiento administrativo relacionado al Parque ZOOLÓGICO Miguel Angel de Quevedo</t>
  </si>
  <si>
    <t>Atender audiencia expediente laboral ante Tribunal de Conciliación y Arbitraje de la PJE</t>
  </si>
  <si>
    <t>Presentar termino urgente expediente laboral Tribunal de Conciliación y Arbitraje de la PJE.</t>
  </si>
  <si>
    <t>Acudir a reunión de Trabajo con Presidente de la TECA Tribunal de Conciliación de Aritraje de la PJE.</t>
  </si>
  <si>
    <t>Presentar término urgente orimer Tribunal Colegiado en Mater´+ia del 7| Circuito</t>
  </si>
  <si>
    <t>Atender audiciencia expediente laboral en Tribunal de Conciliación y Arbitraje del Podel Judicial del Estado</t>
  </si>
  <si>
    <t>Presentar en IMPI el registro de marca de la publicación impresa y digital "Distintivo Legal"</t>
  </si>
  <si>
    <t>Invitación al C. Gobernador del Estado, para acudir a la sesión del día 21 de Julio de 2015</t>
  </si>
  <si>
    <t>Atender audiencia expediente laboral</t>
  </si>
  <si>
    <t>Curso de capacitación en el nuevo Sistema de Justicia Penal Acusatorio</t>
  </si>
  <si>
    <t>Entrega de oficio-Contrato de comodato del auditorio Bénito Juárez</t>
  </si>
  <si>
    <t>Atender Audiciencia expediente laboral. Tribunal de Conciliación y Arbitraje del PJE.</t>
  </si>
  <si>
    <t>Presentar termino urgente ante H. Tribunal Estatal de Conciliación y Arbitraje del Estado.</t>
  </si>
  <si>
    <t>Acudir a Curso del nuevo Sistema de Justicia Penal.</t>
  </si>
  <si>
    <t>Presenter Termino Urgente expediente amparo Segundo Tribunal Colegiado en Materia del Trabajo del séptimo Circuito.</t>
  </si>
  <si>
    <t xml:space="preserve">Presentar Juicio de Amparo de Expediente Laboral </t>
  </si>
  <si>
    <t>Presentar contestación de demanda espediente fiscal.</t>
  </si>
  <si>
    <t>Atender audiencia  expediente laboral en el Tribunal de Conciliación y Arbitraje del PJE.</t>
  </si>
  <si>
    <t>Dar seguimeitnosobre el Registro de Marca de la publicación impresa y Digital en el Instituto Méxicano de la Propiedad Intelectual</t>
  </si>
  <si>
    <t xml:space="preserve">Continuar con negociaciones de Juicio contra la Empresa PROACTIVA </t>
  </si>
  <si>
    <t>Presentar escrito en Congreso del estado</t>
  </si>
  <si>
    <t>Presentar Demanda Contenciosa Administrativa</t>
  </si>
  <si>
    <t>Presentar contestación de demanda  escrito en Congreso del estado</t>
  </si>
  <si>
    <t>Presentar registro de Fomento Económico para publicar en Gaceta oficial</t>
  </si>
  <si>
    <t>Checar lista de acuerdos en  Tribunal Superior de lo Contencioso</t>
  </si>
  <si>
    <t>Presentar escrito de desistimiento de Juicio</t>
  </si>
  <si>
    <t>Atender Audiencia expediente H. Tribunal de Conciliación y Arbitraje del Poder Judicial del Estado.</t>
  </si>
  <si>
    <t>Atender Audiencia expediente Laboral H. Tribunal de Conciliación y Arbitraje del Poder Judicial del Estado.</t>
  </si>
  <si>
    <t>Atender Audiencia Laboral H. Tribunal de Conciliación y Arbitraje del Poder Judicial del Estado.</t>
  </si>
  <si>
    <t>Atender audiencia expediente en la Segunda Sala del Tribunal de Justicia del Estado.</t>
  </si>
  <si>
    <t>Reunión para Lineamientos para el Proceso de Entrega-Recepción del Auditorio Benito Juárez.</t>
  </si>
  <si>
    <t>Presentar termino urgente expediente lagoral en el Tribunal de Conciliación y Arbitraje del Poder Judicienal del Estado.</t>
  </si>
  <si>
    <t>Atender Audiencia expediente laboral ante Tribunal de Conciliación y Arbitraje del PJE.</t>
  </si>
  <si>
    <t>Atender Audiencia Expediente Laboral ante H. Tribunal de Conciliación y Arbitraje de la PJE</t>
  </si>
  <si>
    <t>Presentar contestación a la amplia demanda de expediente</t>
  </si>
  <si>
    <t>Comparecer ante Fiscalia Primera Especializada en Delitos relacionados con Hechos de Corrupción.</t>
  </si>
  <si>
    <t>Junta de Avenencia en el Instituto Nacional de Derecho de Autor</t>
  </si>
  <si>
    <t>Presentar oficio en primer Tribunal Colegiado</t>
  </si>
  <si>
    <t>Presentar oficio e Congreso del Estado</t>
  </si>
  <si>
    <t>Atender Audiecia expediente laboral ante H. Tribunal de Conciliación y Arbitraje del PJE.</t>
  </si>
  <si>
    <t>Reunión para tratar Lineamientos de Instalación del Comité Municipal.</t>
  </si>
  <si>
    <t>Reunión para determinar los Lineamientos de Contrato de Comodato</t>
  </si>
  <si>
    <t>Atender Audiencia expediente Laboral</t>
  </si>
  <si>
    <t>Reunión de trabajo con elPresidente del TECA</t>
  </si>
  <si>
    <t>Acudir a la Dirección Ejecutiva de Capacitación Electoral del INCE.</t>
  </si>
  <si>
    <t>Presentar Denuncia en el Ministerio Público Especializado.</t>
  </si>
  <si>
    <t>Acudir a Dirección de Reservas de Derechos de la SEV</t>
  </si>
  <si>
    <t>Acudir al Instituto Nacional de Derecho del Autor a Junta de Aveniencia</t>
  </si>
  <si>
    <t>Atender audiencia en Tribunal de lo Contencionso Administrativo</t>
  </si>
  <si>
    <t>Presentar diferenter términos en Tribunal de Conciliación y Arbitraje del Poder Judicial</t>
  </si>
  <si>
    <t>Recoger auto de término en sala regional unitario zona centro de Tribunal de lo Contencioso</t>
  </si>
  <si>
    <t>Presentar 3 tantos del convenio de comodato del Auditorio Benito Juárez</t>
  </si>
  <si>
    <t>Presentar oficio a la 63 Legislatura del estado</t>
  </si>
  <si>
    <t>Presentar término urgente H. Tribunal de Conciliación y Arbitraje.</t>
  </si>
  <si>
    <t>Presentar escrito en la Comisión Estatal de Derechos Humanos</t>
  </si>
  <si>
    <t>Presentar ampliación de Demanda.</t>
  </si>
  <si>
    <t>Presentar oficio a la Sala Regional Unitario Zona Centro del Tribunal de lo Contencioso</t>
  </si>
  <si>
    <t>Presentar oficio a la Sala Contencioso Administrativo</t>
  </si>
  <si>
    <t>Presentar ampliación de demanda en la Sala Regional Unitario Zona Centro del Tribunal de lo Contencioso</t>
  </si>
  <si>
    <t>Requerimiento soporte software Microsoft</t>
  </si>
  <si>
    <t>Realizar trámites en Profepa e Instituto Nacional de Derechos de Autor</t>
  </si>
  <si>
    <t>Recibir notificaciones de juicio</t>
  </si>
  <si>
    <t>Curso "integración de la cuenta pública Municipal" en el Congreso del Estado</t>
  </si>
  <si>
    <t>Atender Audiencia expeiente laboral</t>
  </si>
  <si>
    <t>Presentar escrifo en la Fiscalía General del Estado</t>
  </si>
  <si>
    <t>Trámitar Término urgente ante H. Tribunal de lo contencioso administrativo</t>
  </si>
  <si>
    <t>Atender Audiencia de Expediente Laboral</t>
  </si>
  <si>
    <t>Recoger Contrato de Comodato de 2 Unidades Dentales DIF Estatal.</t>
  </si>
  <si>
    <t>Reunión para determinar Lineamientos de Contrato de Comodato.</t>
  </si>
  <si>
    <t>Revisión deLineamientos Jurídicos de 2 Unidades Dentales</t>
  </si>
  <si>
    <t>Reunión para determinar Lineamientos de Entrega-Recepción de Auditorio Benito Juárez</t>
  </si>
  <si>
    <t>Reunión para determinar Lineamientos de Donación de Bienes Muebles.</t>
  </si>
  <si>
    <t>Reunión de Trabajo con el Presidente del TECA</t>
  </si>
  <si>
    <t>Barranco</t>
  </si>
  <si>
    <t>Dirección de Comunicación e Imagen</t>
  </si>
  <si>
    <t>Asistir al Seminario de Marketing Gubernamental</t>
  </si>
  <si>
    <t>Dirección de Fomento Agropecuario, Medio Ambiente y Desarrollo Sustentable</t>
  </si>
  <si>
    <t>Recoger acuse del aviso de uso de Razón Social</t>
  </si>
  <si>
    <t>Reunion de trabajo Plan Agricola 2015</t>
  </si>
  <si>
    <t>Reunion de trabajo reglas de operación 2015</t>
  </si>
  <si>
    <t>Reunion de trabajo plan de trabajo programa agricola 2015</t>
  </si>
  <si>
    <t>entrega de nombramientos PROFEPA Y SEMARNAT</t>
  </si>
  <si>
    <t>reunión de trabajo sedesol</t>
  </si>
  <si>
    <t>Mesa de trabajo SEDEMA</t>
  </si>
  <si>
    <t>entrega de expediente a la subdelegación de agricultura programa IDETEC.</t>
  </si>
  <si>
    <t xml:space="preserve">Recoger autorización de Razón Social en Sría. De Economía, para Cooperativa Sta Elena, Ver. </t>
  </si>
  <si>
    <t>Reunión con la Coordinadora de Proyectos Productivos SAGARPA.</t>
  </si>
  <si>
    <t>Entrega de Proyectos de Opciones Productivas en SEDESOL.</t>
  </si>
  <si>
    <t>aviso de uso de Razón Social Sría. de Economía.</t>
  </si>
  <si>
    <t>Entrega de dcumentación PROFEPA</t>
  </si>
  <si>
    <t>Solicitud de nombre para Razón Social SRIA. DE ECONOMÍA.</t>
  </si>
  <si>
    <t>Entrega de plan de manejo actualizado TIMVA</t>
  </si>
  <si>
    <t>Entrega expedientes en SAGARPA</t>
  </si>
  <si>
    <t>Taller "Construcción de Baños Secos"</t>
  </si>
  <si>
    <t>Reunión con Secretario Técnico de SAGARPA</t>
  </si>
  <si>
    <t>Reunión de Trabajo con SEDENA</t>
  </si>
  <si>
    <t>entrega de reporte queja ciudadana</t>
  </si>
  <si>
    <t>Reunión de Campaña Nacional de Reforestación CONAFOR</t>
  </si>
  <si>
    <t>Aviso Razón Social de la Cooperativa "Porcicultores Jarochos"</t>
  </si>
  <si>
    <t>Entrega de apoyo del Proyecto Productivo de Granja Agricola Porcina de la Localidad de Santa Rita.</t>
  </si>
  <si>
    <t>Recoger acuse de aviso de uso de Razón Social Porcicultores Jarochos.</t>
  </si>
  <si>
    <t>Entrega oficios varios</t>
  </si>
  <si>
    <t>Reunión Cámara de Diputados</t>
  </si>
  <si>
    <t>Trámites de permiso para Pozo de Agua de la Localidad de Vargas.</t>
  </si>
  <si>
    <t>Dirección de Fomento Deportivo</t>
  </si>
  <si>
    <t>Reunión de trabajo en la Cámara de Diputados</t>
  </si>
  <si>
    <t>Realizar Trámites Diversos</t>
  </si>
  <si>
    <t>Trámites diversos en Dependencias Federales</t>
  </si>
  <si>
    <t>Realizar trámites diversos</t>
  </si>
  <si>
    <t>Trámites Diversos ante la Secretaría de Desarrollo Social Fedral y la Cámara Federal de Diputados</t>
  </si>
  <si>
    <t>Dirección de Fomento Económico</t>
  </si>
  <si>
    <t>Evento IMPULSANDO FRONTERAS, con representantes Diplomaticos de paises Nordicos</t>
  </si>
  <si>
    <t>Taller de Capacitación del Sistema Informático del Programa de Competitividad en Logística y Centrales de Abasto en el ejercicio fiscal 2014</t>
  </si>
  <si>
    <t>Asistir a la Semana del Emprendendor, convocada por la Secretaría de Economía</t>
  </si>
  <si>
    <t>Participar en la Semana del Emprendedor</t>
  </si>
  <si>
    <t>Dirección de Gobernación</t>
  </si>
  <si>
    <t>Acudir a SEDATU para trabajar sobre observaciones hechas al PAI, GV y SIG. Indispensable para la propuesta Habitat 2015</t>
  </si>
  <si>
    <t>Capacitación al personal coordinación Habitat de Municipios Ejecutores</t>
  </si>
  <si>
    <t>capacitación CICS</t>
  </si>
  <si>
    <t>última visita termino cierreejerciciofiscal 2014</t>
  </si>
  <si>
    <t>Curso para llenado nuevos formatos cartilla Servicio Militar</t>
  </si>
  <si>
    <t>Lencero, Ver.</t>
  </si>
  <si>
    <t>Entrega solicitud de cartillas del SMN</t>
  </si>
  <si>
    <t>Recoger cartillas SMN</t>
  </si>
  <si>
    <t>Curso de inducción y entrega de cartillas del SNM</t>
  </si>
  <si>
    <t>Asistencia de la II reunión de Vinculación sobre Protección y Atención a Migrantes.</t>
  </si>
  <si>
    <t>Entrega informa mensual en 26a Zona Militar</t>
  </si>
  <si>
    <t>Recoger Cartillas en 26a Zona Militar</t>
  </si>
  <si>
    <t>Asistir a las oficinas de S.R.E. a Evaluación interna a Jefes de oficinas municipales</t>
  </si>
  <si>
    <t>Entrega de informe mensual a la 26a Zona Militar</t>
  </si>
  <si>
    <t>Capacitación en la Delegación de la S.R.E. para expedición de pasaportes</t>
  </si>
  <si>
    <t>Entrega de apoyos de programa seguro de vida para jefas de familia en el CREEVER</t>
  </si>
  <si>
    <t>Visita de supervisión a la oficina de enlace de la S.R.E. en Veracruz</t>
  </si>
  <si>
    <t>Tula, Hgo.</t>
  </si>
  <si>
    <t>Firma ENTREGA-RECEPCION DOCUMENTOS sedatu</t>
  </si>
  <si>
    <t>Entrega 180 polizas del Programa Seguro de VIDA PARA Jefas de Familia.</t>
  </si>
  <si>
    <t>Entrega de carpetas con información a 5 comités Programa Habitat 2015 en SEDATU.</t>
  </si>
  <si>
    <t xml:space="preserve">Asistir a capacitación de Alcaldes, en oficinas centrales </t>
  </si>
  <si>
    <t>Documentación comprobatoría del Programa Seguro de Vida para Jefas de Familia SEDESOL</t>
  </si>
  <si>
    <t>Cierre de Actas de la Supervisión fisica documental por el UPAIS</t>
  </si>
  <si>
    <t>Reunión de Acta de la Supervisión Fisica Documental por el UPAIS</t>
  </si>
  <si>
    <t>Integrar evidencias de Acciones del Programa Hábitat ejercicio 2016</t>
  </si>
  <si>
    <t>Integrar evidencias de Acciones del Programa Hábitat ejercicio 2015</t>
  </si>
  <si>
    <t>Capacitación del nuevo sistema de Emisión de Pasaportes en las oficinas de enlace de la S.R.E.</t>
  </si>
  <si>
    <t>Asistir a Teleconferencia con representantes Municipales en oficinas municipales de enlace de la S.R.E.</t>
  </si>
  <si>
    <t>Dirección de Innovacion y Gobierno Electronico.</t>
  </si>
  <si>
    <t>asistencia al Congreso de Armonización Contable.</t>
  </si>
  <si>
    <t>Asistir al Seminario de Innovación Pública</t>
  </si>
  <si>
    <t>Seminario de Innovación Pública en el Centro Cultural Digital.</t>
  </si>
  <si>
    <t>Asistir a la Cumbre Mundial de la Alianza para el Gobierno Abierto</t>
  </si>
  <si>
    <t>Asistir a la Cumbre Global de la Alianza para el Gobierno Abierto</t>
  </si>
  <si>
    <t>Capacitación sobre la Plataforma de Doing Business</t>
  </si>
  <si>
    <t>Dirección de Obras e Infraestructura</t>
  </si>
  <si>
    <t>Reunión de Trabajo con Conagua</t>
  </si>
  <si>
    <t>Dirección de Planeación Catastral</t>
  </si>
  <si>
    <t>reunion de trabajo relativa a la estructura de la base de datos.</t>
  </si>
  <si>
    <t>xalapa</t>
  </si>
  <si>
    <t>Entre tabla de valorres 2016 Congreso del Estado.</t>
  </si>
  <si>
    <t>Dirección de Protección Civil</t>
  </si>
  <si>
    <t>Segunda Convenc ión de Protección Civíl 2015</t>
  </si>
  <si>
    <t>II Convención Expo Bancomer Santa Fe</t>
  </si>
  <si>
    <t>Dirección de Servicios Generales, Equipamiento y Abastecimiento</t>
  </si>
  <si>
    <t>Revisión correspondiente a los adornos adquiridos para el 15 de septiembre</t>
  </si>
  <si>
    <t>Guadalajara, Jal.</t>
  </si>
  <si>
    <t>Dirección de Trámites y Licencias</t>
  </si>
  <si>
    <t>Reunion de trabajo SEFIPLAN</t>
  </si>
  <si>
    <t>Reunion de Trabajo estudio Doing Bussines</t>
  </si>
  <si>
    <t>Reunion de trabajo Autorizacion de Obras Bienales</t>
  </si>
  <si>
    <t>Recepcion de documentos obras bienales</t>
  </si>
  <si>
    <t>Entrega cierre de obra publica</t>
  </si>
  <si>
    <t>Conferencia "Mejores Prácticas en implementación de lña Digitalización de Trámites"</t>
  </si>
  <si>
    <t>Entrega de documentos al Orfis, Congreso del Estado y Sedesol</t>
  </si>
  <si>
    <t>Reunión de trabajo CONAGUA</t>
  </si>
  <si>
    <t>Entregar expediente en CONAGUA</t>
  </si>
  <si>
    <t>Reunión de trabajo Een CONAGUA</t>
  </si>
  <si>
    <t>Entrega reporte mensual en CONGRESO DEL ESTADO</t>
  </si>
  <si>
    <t>Entrega de Nota Técnica en SEFIPLAN</t>
  </si>
  <si>
    <t>Reunión de trabajo Conagua</t>
  </si>
  <si>
    <t>Recoger y entregar Cierre Ejercicio 2014 al Orfis y Congreso del estado</t>
  </si>
  <si>
    <t>Entrega reporte mensual Febrero 2015</t>
  </si>
  <si>
    <t>Entrega primer reporte trimestral y mensual ORFIS,CONGRESO DEL ESTADO Y SEDESOL.</t>
  </si>
  <si>
    <t>Asesoría con el coord. Del Bco. de Información Social ORFIS, CONGRESO DEL ESTADO Y SEDESOL</t>
  </si>
  <si>
    <t>Entrega de Modificaciones ABRIL 2015, ORFIS, CONGRESO DEL ESTADO Y SEDESOL.</t>
  </si>
  <si>
    <t>Reunión de Trabajo CONAGUA</t>
  </si>
  <si>
    <t>Pedro Escobedo Queretaro</t>
  </si>
  <si>
    <t>Entrega reporte mensual Febrero 2016</t>
  </si>
  <si>
    <t>Pago de publicación concurso federal</t>
  </si>
  <si>
    <t>Reunión de trabajajo en Conagua</t>
  </si>
  <si>
    <t>Entrega modificación Orfis, Congreso del estado y Sedesol</t>
  </si>
  <si>
    <t>Curso de capacitación en Orfis</t>
  </si>
  <si>
    <t>entrega de documentos requeridos por el despacho de auditoría</t>
  </si>
  <si>
    <t>Entrega de oficios al Orfis</t>
  </si>
  <si>
    <t>Entrega de expediente requerido por despacho de auditoría</t>
  </si>
  <si>
    <t>Capacitación en el fortalecimiento de equipo de bacheo</t>
  </si>
  <si>
    <t>Monterrey,N.L.</t>
  </si>
  <si>
    <t>Reunión de Trabajo en CONAGUA</t>
  </si>
  <si>
    <t>Entrega oficio-invitación CONAGUA</t>
  </si>
  <si>
    <t>Capacitación en Orfis para la captura del portal aplicativo SHCP (Formato único)</t>
  </si>
  <si>
    <t xml:space="preserve">Entrega expediente solicitados por Despacho de auditoría </t>
  </si>
  <si>
    <t>Entrega estado mensual al Orfis, Congreso del Estado y Documentación solicitada por Despacho de Auditoría</t>
  </si>
  <si>
    <t>Entrega reporte mensual Coord. Admtva de Fondos y Programas Fedrales.</t>
  </si>
  <si>
    <t>Reunión de trabajo con CONAGUA</t>
  </si>
  <si>
    <t>Pago publicación de concursos federales en la Coordinación Licitación y Contratos.</t>
  </si>
  <si>
    <t>Entrega reporte mensual Congreso del Estado</t>
  </si>
  <si>
    <t>Asistencia Tercer Taller para la Gestón Local de Vivienda Sustentable Secretaría de Medio Ambiente.</t>
  </si>
  <si>
    <t>Entrega de expedientes en ORFIS</t>
  </si>
  <si>
    <t>Reunión de Trabajo con CONAGUA</t>
  </si>
  <si>
    <t>Visita hecha por LA Lic. Elizabeth Pérez Quiroz, Directora General de Innovación del Estado de México</t>
  </si>
  <si>
    <t>Solventar observaciones fisicamente expedientes entregados al departamento de auditoría para el Orfis</t>
  </si>
  <si>
    <t>Entrega oficio de enlace auditoría 2014</t>
  </si>
  <si>
    <t>Entrega de invitación para licitación a Conagua</t>
  </si>
  <si>
    <t>Entrega oficio de enlace auditoría 2015</t>
  </si>
  <si>
    <t>Entrega de oficio en las oficinas de la SEV</t>
  </si>
  <si>
    <t>Pago publicación de concursos federales</t>
  </si>
  <si>
    <t>Entregar convenio Contingencias Económicas 2015</t>
  </si>
  <si>
    <t>Entregar convenio Contingencias Económicas 2016</t>
  </si>
  <si>
    <t>Entrega reporte mensual y formatos al Orfis, Sedesol y Congreso del Estado</t>
  </si>
  <si>
    <t>Solventar observaciones de expedientes entregados al despacho de auditoría al Orfis</t>
  </si>
  <si>
    <t>Entrega reporte mensual y modificaciones en ORFIS</t>
  </si>
  <si>
    <t>Entrega reporte mensual ORFIS y Congreso del Estado.</t>
  </si>
  <si>
    <t>35va   Conferencia Nacional de Mejora Regulatoría</t>
  </si>
  <si>
    <t>Entrega de información del Programa FONMETROV a la SEFIPLAN</t>
  </si>
  <si>
    <t>Observaciones Al Programa General de Obras</t>
  </si>
  <si>
    <t>Entrega de Oficio de validación Escuelas SEC</t>
  </si>
  <si>
    <t>Reunión para Auditoría 2014/2015 de los Recursos SEDATU</t>
  </si>
  <si>
    <t>Entrega de Modificación al Programa General de Obra al ORFIS</t>
  </si>
  <si>
    <t>Recoger modificación del Programa de Obras al ORFIS, y entrega de documentos a SEDESOL y Congreso del Estado.</t>
  </si>
  <si>
    <t>Curso de capacitación Técnica de Trámites en Línea</t>
  </si>
  <si>
    <t>Realizar actividades ante la Secretaría de Economía</t>
  </si>
  <si>
    <t>35 Conferencia Nacional de Mejora Regulatoría</t>
  </si>
  <si>
    <t>Valle de Bravo, Méx.</t>
  </si>
  <si>
    <t>Trámites diversos ante la Cámara de Diputados</t>
  </si>
  <si>
    <t>Entrega de reporte mensual de Obras Públicas</t>
  </si>
  <si>
    <t>Consulta y entrega de documentación en el Congreso del Estado y Secretaría de Finanzas</t>
  </si>
  <si>
    <t>Reunión Area Técnica Administrativa en oficinas de Conagua</t>
  </si>
  <si>
    <t>Curso de Capacitación de Trámites en Línea</t>
  </si>
  <si>
    <t>Curso de Capacitación Técnica Plataforma de Trámites y Servicios.</t>
  </si>
  <si>
    <t>Recoger reportes y entrega de documentos al ORFIS, SEDESOL Y Congreso del Estado.</t>
  </si>
  <si>
    <t>Entrega Oficio SEFIPLAN-SIOP</t>
  </si>
  <si>
    <t>Entrega reporte mensual ORFIS y Congreso del Estado</t>
  </si>
  <si>
    <t>Entrega de modificaciones, reportes a ORFIS, SEDESOL Y Congreso del Estado.</t>
  </si>
  <si>
    <t>Dirección de Turismo y Cultura</t>
  </si>
  <si>
    <t>Asistir al segundo Seminario Internacional Marketing Gubernamental</t>
  </si>
  <si>
    <t>Asistir en Representación del Municipio de Veracruz, al Tianguis Turistico México-Acapulco 2015</t>
  </si>
  <si>
    <t>Acapulco, Gro.</t>
  </si>
  <si>
    <t>Asistir al evento Tianguis Turístico</t>
  </si>
  <si>
    <t>Dirección de Turismo, Cultura y Espectaculos</t>
  </si>
  <si>
    <t>Reunión con Registro Público de la Propiedad</t>
  </si>
  <si>
    <t>Trámites diversos SEFIPLAN</t>
  </si>
  <si>
    <t>Dirección Municipal de la Juventud</t>
  </si>
  <si>
    <t>Reunión Nacional de Municipio y Poder Joven 2015.</t>
  </si>
  <si>
    <t>Instituto Municipal de la Vivienda</t>
  </si>
  <si>
    <t>Presentación del Evento, Programa Nacional de Vivivienda para las Fuerzas Armadas, en Residencia Oficial Los Pinos</t>
  </si>
  <si>
    <t>Reunión de trabajo para recursos para la construcción de la vivienda</t>
  </si>
  <si>
    <t>Entrega de documentos en IMUVI</t>
  </si>
  <si>
    <t>Asistir a la segunda sesión de mesa de vivienda de 2015</t>
  </si>
  <si>
    <t>acudir a Mesa de trabajo con la Sria. De Desarrollo Social.</t>
  </si>
  <si>
    <t>Tercera sesión de Mesa de la Vivienda de 2015</t>
  </si>
  <si>
    <t>Tercer Taller para Gestión Local de Vivienda</t>
  </si>
  <si>
    <t>Reunión de Trabajo sobre Ejido las Bajadas con la CAEV</t>
  </si>
  <si>
    <t>Entrega de documentos</t>
  </si>
  <si>
    <t>Entrega de documentos en el Instituto Veracruzano de la Vivienda</t>
  </si>
  <si>
    <t>Taller "Vivienda sustentable"</t>
  </si>
  <si>
    <t>Entrega de Documentos</t>
  </si>
  <si>
    <t>Instituto Municipal de las Mujeres de Veracruz</t>
  </si>
  <si>
    <t>Asistir al Foro "REPARACIONES CON PERSPECTIVA DE GÉNERO"</t>
  </si>
  <si>
    <t>Planeación Catastral</t>
  </si>
  <si>
    <t>reunión de trabajo reunión de trabajo con el mtro. Fernando Aguilera de Hombre.</t>
  </si>
  <si>
    <t>Presidencia Municipal</t>
  </si>
  <si>
    <t>Asistir a Inauguración Juegos Centroamericanos y del Caribe Veracrúz 2014</t>
  </si>
  <si>
    <t>Asistir a Evento IFAI + COMAIP + Estados Gobierno Abierto</t>
  </si>
  <si>
    <t>Mesa de Analisis en el marco del dia internacional de proteccion de datos</t>
  </si>
  <si>
    <t>Reunion de trabajo direccion del sistema de datos personales</t>
  </si>
  <si>
    <t>Conferencia "Politicas de datos abiertos"</t>
  </si>
  <si>
    <t>Asistencia a la mesa de analisisdia internacional de protección de  datos personales</t>
  </si>
  <si>
    <t>Reunión de trabajo con el consejero</t>
  </si>
  <si>
    <t>Curso de Inducción</t>
  </si>
  <si>
    <t>Asistencia a reunión de capacitación convocada por INEGI</t>
  </si>
  <si>
    <t>Reunión para la concertación del subsidio 2015 para Seguridad Pública</t>
  </si>
  <si>
    <t>Asistir al evento Tianguis Tusrrístico</t>
  </si>
  <si>
    <t>Reunión de Trabajo y Foro Iberoamericano</t>
  </si>
  <si>
    <t>Sesión de fotos y video promocional para edición 2016 de Carnaval de Veracruz</t>
  </si>
  <si>
    <t xml:space="preserve">Diversos Trámites Depedencias </t>
  </si>
  <si>
    <t>Entrega de Invitación a Sesión Solemne de la Dra. Lilia Caritina Berthely.</t>
  </si>
  <si>
    <t>Tlacotalpan</t>
  </si>
  <si>
    <t>Entrega de Documentos en SEFIPLAN</t>
  </si>
  <si>
    <t>Trámites Diversos.</t>
  </si>
  <si>
    <t>Realizar trámites diverssos ante Camara de Diputados</t>
  </si>
  <si>
    <t>Realizar trámites diversos ante Cámara de Diputados</t>
  </si>
  <si>
    <t>Segunda Sesión Ordinaria Estatal de Infraestructura, Estadística y Geográfica.</t>
  </si>
  <si>
    <t>Regiduria</t>
  </si>
  <si>
    <t>Actividades propias a la comisión de Turismo y Cultura</t>
  </si>
  <si>
    <t>Hermanamiento de las Ciudadaes de Fozhou-Fujián con el Municipio de Veracruz</t>
  </si>
  <si>
    <t>Reunión Nacional de la Red Mexicana de Municipios por la Salud</t>
  </si>
  <si>
    <t>Culiacán</t>
  </si>
  <si>
    <t>5a  Sesión ordinaría del Consejo Nacional de Participación Social en la Educación</t>
  </si>
  <si>
    <t>6a  Sesión ordinaría del Consejo Nacional de Participación Social en la Educación</t>
  </si>
  <si>
    <t>Realizar actividades de Turismo y Cultura con objetivo de realizar Hermanamiento entre Veracruz-Fpzhiu Fujión, China.</t>
  </si>
  <si>
    <t>Fozhiu Fujián, China.</t>
  </si>
  <si>
    <t>Realizar actividades de Turismo y Cultura con objetivo derefrendar hermanamiento entre Veracruz-Tampa, Florida</t>
  </si>
  <si>
    <t>Tampa, Florida</t>
  </si>
  <si>
    <t>Segunda Convenc ión de Protección Civíl 2016</t>
  </si>
  <si>
    <t>Registro Civil</t>
  </si>
  <si>
    <t>Entrega de documentos oficiales</t>
  </si>
  <si>
    <t>entrega de documentos oficiales en la Dirección General de Registrto Civil.</t>
  </si>
  <si>
    <t>Declaración por asunto demanda notario</t>
  </si>
  <si>
    <t>Junta mensual oficiales mayor del estado y entrega de papelería oficial</t>
  </si>
  <si>
    <t>Recoger formatos oficiales en la Dirección General de Registro Civil.</t>
  </si>
  <si>
    <t>Junta mensual de oficiales de Registro Civil del Estado.</t>
  </si>
  <si>
    <t>Junta mensual de Oficiales de Registro Civil del Estado yRecoger formatos oficiales en la Dirección General de Registro Civil</t>
  </si>
  <si>
    <t>Junta mensuales de los Registro Civil del Estado</t>
  </si>
  <si>
    <t>Entrega de documentos oficiales y Junta mensual de Oficiales de Registro Civil del Estado.</t>
  </si>
  <si>
    <t>Adquición de Papelería oficial para elaboración de Actas.</t>
  </si>
  <si>
    <t>Junta mensual de Oficiales de los Registro Civil del Estado y entrega de papelería oficial en la Dirección General de Registro Civil.</t>
  </si>
  <si>
    <t>Recoger Formatos Oficiales en la Dirección General de Registro Civil</t>
  </si>
  <si>
    <t>Adquisición de Papelería Oficial.</t>
  </si>
  <si>
    <t>Junta mensual de oficiales de Registro civil y entrega de documentos</t>
  </si>
  <si>
    <t>Entrega de documentos oficiales a la DGRCy Junta mensual de Oficiales del Registro Civil del Estado.</t>
  </si>
  <si>
    <t>Secretaria del Ayuntamiento</t>
  </si>
  <si>
    <t>Reunión en Congreso del Estado</t>
  </si>
  <si>
    <t>Entrega de oficio en Congreso del Estado</t>
  </si>
  <si>
    <t>Recoger oficio entregado al Congreso del Estado</t>
  </si>
  <si>
    <t>Reunión en Congreso del Estado con Comisión de Hacienda Municipal</t>
  </si>
  <si>
    <t>Entrega de documentos en Congreso del Estado</t>
  </si>
  <si>
    <t>Entrega de oficio a Congreso del Estado</t>
  </si>
  <si>
    <t>Reunión en Congreso del Estado con Comisión de Hacienda</t>
  </si>
  <si>
    <t>Reunión en Congreso del Estado con la Comisión de Comunicaciones</t>
  </si>
  <si>
    <t>Reunión en Congreso del Estado con Comisión de Desarrollo y Fortalecimiento Municipal</t>
  </si>
  <si>
    <t>Entregar oficio en Congreso del Estado</t>
  </si>
  <si>
    <t>Entregar documentos en la Universidad de Xalapa</t>
  </si>
  <si>
    <t>Entregar documentos en el Consejo Estatal de Seguridad Pública</t>
  </si>
  <si>
    <t>Asistir a reunión al Congreso del Estado</t>
  </si>
  <si>
    <t>asistir a videoconferencia en las oficinas de la Secretaría de Relaciones Exteriores</t>
  </si>
  <si>
    <t>Entregar oficios en la Gaceta oficial del estado</t>
  </si>
  <si>
    <t>Entregar documentación en el Consejo de Seguridad Pública</t>
  </si>
  <si>
    <t>Asistir al  Foro "EL PAPEL DE LOS ÓRGANOS GARANTES EN TORNO AL SISTEMA NORMAL DE TRANSPARENCIA"</t>
  </si>
  <si>
    <t>Tlacotalpa, Ver.</t>
  </si>
  <si>
    <t>Asistir a Reunión en Congreso del Estado</t>
  </si>
  <si>
    <t>Secretaria Tecnica</t>
  </si>
  <si>
    <t>Asistir a curso 2Agende para el Desarrollo Municipal2 en INVEDEM.</t>
  </si>
  <si>
    <t>Presentación resultados Censos Económicos 2015</t>
  </si>
  <si>
    <t>Firma de conveniencia UV-Smart Knowledge en la Recotoría de la U.V.</t>
  </si>
  <si>
    <t>Presentación resultados Censos Económicos 2016</t>
  </si>
  <si>
    <t>Sindicatura</t>
  </si>
  <si>
    <t>Seguimiento a diversos trámites</t>
  </si>
  <si>
    <t>Seguimientos Diversos Trámites</t>
  </si>
  <si>
    <t>Subdireción de  Egresos</t>
  </si>
  <si>
    <t>Entrega de oficios de solicitud de traslado y vigilancia</t>
  </si>
  <si>
    <t>Entregar oficios a Efectivales e Inspección de Policia</t>
  </si>
  <si>
    <t>Trabajos extraordinarios por cierre mensual de Agosto en la subdirección</t>
  </si>
  <si>
    <t>Trabajos extraordinarios por cierre mensual de Septiembre en la subdirección</t>
  </si>
  <si>
    <t xml:space="preserve">Subdireción de Ingresos </t>
  </si>
  <si>
    <t>Tesoreria Municipal</t>
  </si>
  <si>
    <t>reunión  con la SHCP</t>
  </si>
  <si>
    <t>Reunión convocada por SCHP -</t>
  </si>
  <si>
    <t>Taller: Armonización contable</t>
  </si>
  <si>
    <t>entrega de documentación a congreso del estado</t>
  </si>
  <si>
    <t>Programa de armonización contable y entrega de documentación</t>
  </si>
  <si>
    <t>Segundo programa de Armonización Contable</t>
  </si>
  <si>
    <t>Entrega de documentos a CONAGUA</t>
  </si>
  <si>
    <t>Entrega de Documentación</t>
  </si>
  <si>
    <t>Entrega de documentos Sefiplan u Orfis</t>
  </si>
  <si>
    <t>Presentación de la Plataforma del RISS</t>
  </si>
  <si>
    <t>Entrega documentos Orfis y Congreso del Estado</t>
  </si>
  <si>
    <t>Entregar documentos Sefiplán, Sedatu y Conagua.</t>
  </si>
  <si>
    <t>Entrega documentación</t>
  </si>
  <si>
    <t>Entrega documentación Sefiplan y Congreso del estado</t>
  </si>
  <si>
    <t>Entrega de documentos en Sefiplán y Catastro del estado</t>
  </si>
  <si>
    <t>Entrega de documentación en SEFIPLAN y Estados Financieros en Tesorería.</t>
  </si>
  <si>
    <t>Entrega de documentos en l Secretaría de Finanzas y Congreso.</t>
  </si>
  <si>
    <t>Entrega de documentos a la Secretaría de Finanzas y Catastro del Estado.</t>
  </si>
  <si>
    <t xml:space="preserve">Entrega de documentos a la Secretaría de Finanzas </t>
  </si>
  <si>
    <t>Entrega de documentos al Congreso del Estado</t>
  </si>
  <si>
    <t>Atender diversos asuntos en la Secretaría de Finanzas</t>
  </si>
  <si>
    <t>Entrega de documentación en Sefiplán</t>
  </si>
  <si>
    <t>Entrega de documentación en Congreso del Estado y Orfis</t>
  </si>
  <si>
    <t>Entrega de documentos al Congreso del Estado y ORFIS</t>
  </si>
  <si>
    <t>Reunión de resultados finales de la Auditoría Superior de la Federación, Firma de Acta Cierre Auditoría SUBSEMÚN.</t>
  </si>
  <si>
    <t>Entrega de documentación SEFIPLAN</t>
  </si>
  <si>
    <t>Entrega de documentación ORFIS Y Congreso del Estado</t>
  </si>
  <si>
    <t>Tesorería Municipal</t>
  </si>
  <si>
    <t>Curso de Armonizacón contable</t>
  </si>
  <si>
    <t>Trabajos de Armonización Contable y Proyecto de Sistema</t>
  </si>
  <si>
    <t>Curso "Entero y Participación del ISR a las Entidades Federativas"</t>
  </si>
  <si>
    <t>Curso Armonización Contable 2015</t>
  </si>
  <si>
    <t>Curso Taller de migración de los Sistemas actuales SIGMA ver</t>
  </si>
  <si>
    <t>Capación Proyecto Ley de Ingresos y Presupuestp de Egresos en el Congreso del Estado.</t>
  </si>
  <si>
    <t>Taller de Armonización Contable en e ORFIS</t>
  </si>
  <si>
    <t>Anteproyecto Ley de Ingresos y Presupuestp de Egresos 2016</t>
  </si>
  <si>
    <t>Taller para Migración de los Sistemas actuales al SIGMAVer.</t>
  </si>
  <si>
    <t>Anteproyecto Ley de Ingresos y Presupuestp de Egresos 2017</t>
  </si>
  <si>
    <t>Taller para la migración de Sistemas Actuales SIGMAver</t>
  </si>
  <si>
    <t>Entregar Estados Financieros a Orfis y a Congreso del Estado</t>
  </si>
  <si>
    <t>Carga de Información SIGMAVer en ORFIS</t>
  </si>
  <si>
    <t>Asistir al Tallar para Migración de los Sistemas Actuales al SIGMAVer</t>
  </si>
  <si>
    <t>Trabajos de Colaboración entre ORFIS  y Municipio, Taller de Migración de los Sistemas Actuales al SIGMAVer.</t>
  </si>
  <si>
    <t>Unidad de Acceso a la Información Publica</t>
  </si>
  <si>
    <t>Plática de sensibilización sobre el tema Gobierno Abierto</t>
  </si>
  <si>
    <t>Curso de Taller de obligaciones e instrucciones de Protección de Datos Personales</t>
  </si>
  <si>
    <t>Sesión Ordinaria del Secretariado Técnico Local</t>
  </si>
  <si>
    <t>Firma de Acta Constitutiva del Secretariado Técnico LOCAL.</t>
  </si>
  <si>
    <t>Taller de oblicaciones de transparencia</t>
  </si>
  <si>
    <t>Mesa de diálogo sobre Gobierno Abierto COLEGIO DE NOTARIOS</t>
  </si>
  <si>
    <t>Reunión con el Consejero Fernando AGUILERA DE hombre-Tema Gobierno Abierto IVAI</t>
  </si>
  <si>
    <t>Reunión Gobierno Abierto. Instituto Veracruzano de Acceso a la Información.</t>
  </si>
  <si>
    <t>Entrega reporte mensual IVAI</t>
  </si>
  <si>
    <t>Armonización de la Ley Gral. De Trransparencia Congreso del Estado.</t>
  </si>
  <si>
    <t>Reunión previa de trabajo sobre Secretariado Técnico Local y Asesoría enMatería de Datos Personales IVAI</t>
  </si>
  <si>
    <t>Conferencia "Criterios Internacionales de Protección de Datos"</t>
  </si>
  <si>
    <t>Reunión de trabajo con el Mtro. Fernando Aguilera de Hombre IVAI</t>
  </si>
  <si>
    <t>Reunión de trabajo IVAI</t>
  </si>
  <si>
    <t>Taller de Infomex</t>
  </si>
  <si>
    <t>Asistir al Ejercicio Local de Gobierno abierto</t>
  </si>
  <si>
    <t>Foro "El Papel de los Órganos Garantes en torno al Sistema Nacional de Transparencia"</t>
  </si>
  <si>
    <t>Conferencia "Criterios Internacionales de Protección de Datos- en el Colegio de Notarios.</t>
  </si>
  <si>
    <t>Taller de INFOMEX</t>
  </si>
  <si>
    <t>Reunión de trabajo en el IVAI</t>
  </si>
  <si>
    <t>Asistir a la Semana Nacional de Transparencia 2015</t>
  </si>
  <si>
    <t>Asistir a la Semana Nacional de Transparencia</t>
  </si>
  <si>
    <t>Foro Iberoamericano de Defensorias Sociales</t>
  </si>
  <si>
    <t>Seminario Internacional de Transparencia</t>
  </si>
  <si>
    <t>GASTOS POR VIÁTICOS DEL 1° - 31 ENE. 2016</t>
  </si>
  <si>
    <t>Presentación del proyecto Rescate de Centro Historico Veracruz.</t>
  </si>
  <si>
    <t>ARBITRIOS</t>
  </si>
  <si>
    <t>Entrega de proyecto de la Biblioteca MUNICIPAL A LA Secretaría de Cultura</t>
  </si>
  <si>
    <t>Entrega de Proyecto de Rehabilidación de la Bibilioteca Venustiano Carranza</t>
  </si>
  <si>
    <t>Taller "Analisis y seguimiento de observaciones a Proyectos Culturale"</t>
  </si>
  <si>
    <t>Entrega de documentos a diversas areas</t>
  </si>
  <si>
    <t>Entregar documento para firma</t>
  </si>
  <si>
    <r>
      <rPr>
        <sz val="11"/>
        <color indexed="8"/>
        <rFont val="Calibri"/>
        <family val="2"/>
        <charset val="1"/>
      </rPr>
      <t xml:space="preserve">Presentación del </t>
    </r>
    <r>
      <rPr>
        <b/>
        <sz val="11"/>
        <color indexed="8"/>
        <rFont val="Calibri"/>
        <family val="2"/>
      </rPr>
      <t>Proyecto Rescate al Centro Histórico Veracruz 500 años</t>
    </r>
  </si>
  <si>
    <t>Cierre SUBSEMÚN 2015</t>
  </si>
  <si>
    <t>Asistir Capacitación relativa de la concertación para el subsidio en matería de SEGURIDAD Pública</t>
  </si>
  <si>
    <t>Reunión de estrategías 2016</t>
  </si>
  <si>
    <t>Asistir a la Concertación Fortaseg 2016</t>
  </si>
  <si>
    <t>Capacitación relativa al proceso de concertaciónpara subsidioen matería de SEGURIDAD Pública</t>
  </si>
  <si>
    <t>Capacitación en materia de Seguridad Pública</t>
  </si>
  <si>
    <t>Entrega de oficio al Secretariado ejecutivo del Sistema y del Consejo Estatal de S.P.</t>
  </si>
  <si>
    <t>Entrega de informe Subsemún 2015. el el Secretaríado Ejecutivo del Sistema Nacional de Seguridad Pública</t>
  </si>
  <si>
    <t>Asistir a reunión de carácter técnico informativo para los enlaces Fortaseg.</t>
  </si>
  <si>
    <t>Entrega modificación de convenio en la Secretaría de Seguridad Pública</t>
  </si>
  <si>
    <t>Capacitación relativa al proceso de concertación para subsidio en matería de Seguridad Pública</t>
  </si>
  <si>
    <t>Entregar oficio de asignación de nomnbre de funcionarios que suscriben el Convenio y Anexo Técnico FORTASEG 2016.</t>
  </si>
  <si>
    <t>Asistir a Capacitación "Proceso de Concertación para el Subsidio en Matería de Seguridad Pública</t>
  </si>
  <si>
    <t>Asistir a la Concertación de Fortaseg 2017</t>
  </si>
  <si>
    <t>Instalación de primer Sesión Ordinario Comisión Institucional para la Prevención Social de l Violencia Social y la Delincuencia.</t>
  </si>
  <si>
    <t>Cierre SUBSEMUN</t>
  </si>
  <si>
    <t>Asistir a la Concertación de Fortaseg 2016</t>
  </si>
  <si>
    <t>Reunión de Inducción 2016 PRONAPRED</t>
  </si>
  <si>
    <t>Entrega de oficio a solicitud de auditoria</t>
  </si>
  <si>
    <t>Entrega de documentos para enlace Fortaseg</t>
  </si>
  <si>
    <t>Entrega de informa anual Subsemún 2015</t>
  </si>
  <si>
    <t>Entrega nforme Subsemún 2015</t>
  </si>
  <si>
    <t>Entrega convenio a la SSP</t>
  </si>
  <si>
    <t>Entrega de recibo Energía Electrica y oficios SSP</t>
  </si>
  <si>
    <t>Entrega Documentación Fortaseg 2016</t>
  </si>
  <si>
    <t>Entrega Anexo Técnico de convenio para otorgamiento de Fortaseg</t>
  </si>
  <si>
    <t>Entrega modificaciones de anexo técnico de FORTASEG</t>
  </si>
  <si>
    <t>Revisión Convenio</t>
  </si>
  <si>
    <t>Reunión de Trabajo Fortaseg 2017</t>
  </si>
  <si>
    <t>Entrega de documentación Fortaseg 2016</t>
  </si>
  <si>
    <t>Reunión de Trabajo Fortaseg 2016</t>
  </si>
  <si>
    <t>Segunda Reunión del Observatorio Estatal de Sesiones</t>
  </si>
  <si>
    <t>Reunión de trabajos en Fortaseg 21016</t>
  </si>
  <si>
    <t>Entrega del informe Cumplimiento de Metas Fortaseg.</t>
  </si>
  <si>
    <t>Asistir a la segunda sesión extraordinaria y segunda sesión ordinaria Pornapred 2016.</t>
  </si>
  <si>
    <t>Asistir a reunión Pronapred 2016</t>
  </si>
  <si>
    <t>Reunión  en Fortasec 2016</t>
  </si>
  <si>
    <t>Solicitud de la segunda ministración Fortasec 2016</t>
  </si>
  <si>
    <t>Entrega de documentos al Secretariado Ejecutivo del Sistema Nacional de Seguridad Pública</t>
  </si>
  <si>
    <t>Entrega de documentación FORTASEG 2016</t>
  </si>
  <si>
    <t>Asistir a la tercera Sesión Ordinaria Pronapred 2016</t>
  </si>
  <si>
    <t>Entrega de documentación FORTASEG 2017</t>
  </si>
  <si>
    <t>Entrega de documentos al Secretaríado Ejecutivo del Sistema Nacional de Seguridad Pública</t>
  </si>
  <si>
    <t>Acciones 2015 Subsemún y Fortaseg 2016</t>
  </si>
  <si>
    <t>Acciones 2015 Subsemún y Fortaseg 2017</t>
  </si>
  <si>
    <t>Acciones 2015 Subsemún y Fortaseg 2018</t>
  </si>
  <si>
    <t>Reunión Avances Fortaseg 2016</t>
  </si>
  <si>
    <t>Revisión de cumplimientos de la segunda ministración Fortaseg 2016</t>
  </si>
  <si>
    <t>Asistir a la cuarta Sesión ordinaria Pronapred 2016</t>
  </si>
  <si>
    <t>Asistir a la reunión de cumplimiento segunda ministración Fortaseg 2016</t>
  </si>
  <si>
    <t>Cierre de acta auditoría Subsemún 2015</t>
  </si>
  <si>
    <t>Recorrido para validación de punto de video cámara KM 3.5 San Julián-La Antigua</t>
  </si>
  <si>
    <t>La Antigua,Ver.</t>
  </si>
  <si>
    <t>Entrega de documentación al Secretariado Ejecutivop del Sistema Nacional de Seguridad Pública</t>
  </si>
  <si>
    <t>Asistir a la cuarta Sesión ordinaria Pronapred 2017</t>
  </si>
  <si>
    <t>Cierre de acta auditoría Subsemún 2016</t>
  </si>
  <si>
    <t>Asistir a reunión de Fortaseg 2016</t>
  </si>
  <si>
    <t>Entrega de documentación y Material Fortaseg 2016</t>
  </si>
  <si>
    <t>Reunión de trabajo Fortaseg 2016</t>
  </si>
  <si>
    <t>Entrega de documentación al Secr4etariado Ejecutivo Nacional de Seguridad Pública</t>
  </si>
  <si>
    <t>Entrega materíal Didáctico al CEIS</t>
  </si>
  <si>
    <t>Entrega mensual RISS (agosto) en el Secretariado Ejecutivo del Sistema Nacional de Seguridad Pública</t>
  </si>
  <si>
    <t>Reunión de trabajo PRONAPRED 2016</t>
  </si>
  <si>
    <t>Asistir a la quinta sesión ordinaría y tercera extraordinaría Pronapred 2016</t>
  </si>
  <si>
    <t>Asistir a la premiación de estructuras y carácteristicas de sistemas de video vigilancia Fortaseg 2016</t>
  </si>
  <si>
    <t>Asistir a la quinta sesión ordinaría y tercera extraordinaría Pronapred 2017</t>
  </si>
  <si>
    <t>Reunión del observatorio estatal de lesiones</t>
  </si>
  <si>
    <t>Asistir a la presentación de estructura y caracteristicas de los sistemas de video vigilancia Fortasec 2016</t>
  </si>
  <si>
    <t>Asistir al taller Planeación de estrategias de integracion de espacios públicos masivo  movilidad y densificación sostenible</t>
  </si>
  <si>
    <t>Reunión de Trabajo Pronapred 2016</t>
  </si>
  <si>
    <t>Recolección de documentos Fortaseg 2016</t>
  </si>
  <si>
    <t>Entrega de ficha de validación</t>
  </si>
  <si>
    <t>Asistir a la presentación de estructuras y características de los sistemas de video vigilancia y Taller en SEDATU</t>
  </si>
  <si>
    <t>REALIZAR TRAMITES DIVERSOS</t>
  </si>
  <si>
    <t>Recolectar documentación a la Acádemia Regional de Seguridad Pública del Sureste</t>
  </si>
  <si>
    <t>Asistir a la séptima sesión ordinaria Pronapred 2016</t>
  </si>
  <si>
    <t xml:space="preserve">Entrega de RISS mensual </t>
  </si>
  <si>
    <t>Reunión con el Secretario adjunto de la Secretaría de Seguridad Pública</t>
  </si>
  <si>
    <t>Reunión de Subprogramas Sistemas de Video Vigilancia</t>
  </si>
  <si>
    <t>Foro Tendencias Tecnológicas en Radiocomunicación y LTE de misión criticc</t>
  </si>
  <si>
    <t>Entrega de documentación a Congreso del Estado e IVAI</t>
  </si>
  <si>
    <t>Proyecto de reconversión del Mercado Hidalgo</t>
  </si>
  <si>
    <t>Presentar oficio y Guia de la Ley General de Contabilidad Gubernamental en ORFIS Y Congreso del Estado</t>
  </si>
  <si>
    <t>Entregar documentación Auditoría Superior de la Federación y SFP.</t>
  </si>
  <si>
    <t>Entrega documentación ORFIS</t>
  </si>
  <si>
    <t>Entrega de documentos en Orfis</t>
  </si>
  <si>
    <t>Entrega de documentación financiera y reunión de trabajo</t>
  </si>
  <si>
    <t>Reunión de trabajo en el Instituto Veracruzano de acceso a la información</t>
  </si>
  <si>
    <t>Reunión de trabajo en IVAI</t>
  </si>
  <si>
    <t>Atender asuntos oficiales en la Auditoría Superior de la Federación y Secretaría de Economía</t>
  </si>
  <si>
    <t>Reunión de trabajo en Orfis</t>
  </si>
  <si>
    <t>Reunión de trabajo en el Instituto Nacional del Emprendedor en seguimiento al Proyecto de Reconversión del Mercado Hidalgo</t>
  </si>
  <si>
    <t>Visita a la Contraloróa General</t>
  </si>
  <si>
    <t>Entrega de documentación en Congreso del Estado E IVAI</t>
  </si>
  <si>
    <t>Reunión de trabajo en el Despacho Integra an S.A.</t>
  </si>
  <si>
    <t>Entrega de documentos en Congreso del Estado y Orfis</t>
  </si>
  <si>
    <t>Reunión de Trabajoy Entrega de documentos al ORFIS y Congreso del Estado</t>
  </si>
  <si>
    <t>Entrega de documentación al ORFIS</t>
  </si>
  <si>
    <t>Taller Criterios y Lineamientos, en el Colegio de Notarios del Estado de Veracruz</t>
  </si>
  <si>
    <t>Curso "Procedimiento Disciplinario Administrativo en el Servicio Público Municipal"</t>
  </si>
  <si>
    <t>Entrega de documentos al ORFIS</t>
  </si>
  <si>
    <t>Reunión del grupo experto en contraloría municipal en el INAFED</t>
  </si>
  <si>
    <t>Reunión de trabajo sobre proyecto de reconversión del mercado Hidalgo</t>
  </si>
  <si>
    <t>Reunión del grupo de expertos en contraloría municipal</t>
  </si>
  <si>
    <t>Curso Red de Orientación de la Contraloría Social para los gobiernos locales ROCSGL y entrega de documentos al Orfis</t>
  </si>
  <si>
    <t>Entrega de documentación relativa a la auditoría 2014 recursos Subsemún</t>
  </si>
  <si>
    <t>Entrega de documentación Fism-Fortamún 2015</t>
  </si>
  <si>
    <t>Reunión del grupo experto en contraloría municipal.</t>
  </si>
  <si>
    <t>Atención de Auditoría</t>
  </si>
  <si>
    <t>Asesoría de Administración de Riesgo</t>
  </si>
  <si>
    <t>Reunión de Grupo de Expertos en Contraloría Municipal</t>
  </si>
  <si>
    <t>Reunión de trabajo Congreso del Estado</t>
  </si>
  <si>
    <t>Apertura de Auditoría FISM, FORTAMUN en Orfis.</t>
  </si>
  <si>
    <t>Reunión poara revisión de actas y entrega de Declaraciones Patrimoniales</t>
  </si>
  <si>
    <t>Entrega oficios</t>
  </si>
  <si>
    <t>Entrega de oficio-circular</t>
  </si>
  <si>
    <t>Entrega Declaración Patrimonial</t>
  </si>
  <si>
    <t>Entrega de oficios varios</t>
  </si>
  <si>
    <t>Entrega de documentación Orfis, Sefiplan y Congreso del Estado</t>
  </si>
  <si>
    <t>Entregar documentos Continver</t>
  </si>
  <si>
    <t>Entrega de Expedientes Continver, Apazu</t>
  </si>
  <si>
    <t>Reunión  con Integrapara consulta de auditoría Fism-Fortamún</t>
  </si>
  <si>
    <t xml:space="preserve">Entrega de documentoación en Tesorería de la Federación </t>
  </si>
  <si>
    <t>Entrega Declaraciones Patromoniales</t>
  </si>
  <si>
    <t>Pliego de Observacones Cuenta Pública 2015 Orfis</t>
  </si>
  <si>
    <t>Reunión con expertos en Contraloría Municipal en las oficinas de Inafed</t>
  </si>
  <si>
    <t>Entrega de inforación de auditoría CONTINVER</t>
  </si>
  <si>
    <t>Seguimiento al Programa de Agua Potable, Alcantarillado y Saneamiento en zonas Urbanas.</t>
  </si>
  <si>
    <t>Reunión para aclaraciones sobre el programa APAZU</t>
  </si>
  <si>
    <t>Entrega de documentación auditoría Continver</t>
  </si>
  <si>
    <t>Entrega documentación Congreso del Estado</t>
  </si>
  <si>
    <t>Entrega Declaraciones Patrimoniales, visita IVAI, Curso Nacional "Plataforma Nacional de Transparencia"  y Palacio de Gobierno.</t>
  </si>
  <si>
    <t>Entrega Declaraciones Patrimoniale</t>
  </si>
  <si>
    <t>Entrega Declaracionanes Patrimoniales Congreso del Estado y Aal IVAI</t>
  </si>
  <si>
    <t xml:space="preserve">Entrega de documentación en PEMEX y Secretaría </t>
  </si>
  <si>
    <t>Entrega Declaraciones Patrimoniale Congreso del Estado</t>
  </si>
  <si>
    <t>Asistencia al Cuero sobre el Sisstema de Control Internacional</t>
  </si>
  <si>
    <t>Cierre de auditoría de APAZU</t>
  </si>
  <si>
    <t>Solventación Cuenta Pública 2015</t>
  </si>
  <si>
    <t>Cierre auditoría Continver en Contraloría General del Estado</t>
  </si>
  <si>
    <t>Entrega de información en Secretaríado Ejecutivo Subsemún de la Secretaría de Gobernación</t>
  </si>
  <si>
    <t>Notificación de informe en el H. Congreso del Estado y Secretaría de Planeación</t>
  </si>
  <si>
    <t>Entrega de documentos en las oficina de Auditoría Superior de la Federación</t>
  </si>
  <si>
    <t>Visito realizadas a distintas areas del Ayuntamiento</t>
  </si>
  <si>
    <t>Dar seguimiento a los reportes del SIRC</t>
  </si>
  <si>
    <t xml:space="preserve">Entrega de oficios </t>
  </si>
  <si>
    <t>Acudir a reuniones relativas con quejas SIRC</t>
  </si>
  <si>
    <t>Reunión de trabajo con contralores internos</t>
  </si>
  <si>
    <t>Taller Sistema formato único en ORFIS</t>
  </si>
  <si>
    <t>Sesión Ejecutiva de indicadores de Gestón Gubernamental IVEDEM</t>
  </si>
  <si>
    <t>Reunión de Trabajos en Orfis</t>
  </si>
  <si>
    <t>Solventación de Obrservaciones cuenta pública Orfis</t>
  </si>
  <si>
    <t>Reunión de trabajo con Secretariado Ejecutivp de la S.S.P.</t>
  </si>
  <si>
    <t>Reunión con Apazu</t>
  </si>
  <si>
    <t>Asistencia a la  Reunión Implementación de esquemas Programas Federalizados Conagua</t>
  </si>
  <si>
    <t>Entrega de documentación en la Contraloría General del Estado</t>
  </si>
  <si>
    <t>Asesoría Programa Apazu</t>
  </si>
  <si>
    <t>Entrega Solventación de auditoría H Congreso del Estado</t>
  </si>
  <si>
    <t>Notificación del Actga cirrre preliminar Subsemún 2015 ASF</t>
  </si>
  <si>
    <t>Notificación del acta de cierre preliminar Subsemún 2016 en ASP</t>
  </si>
  <si>
    <t>Taller para la construcción de indicadores de Gestión Gubernamental en Orfis</t>
  </si>
  <si>
    <t>Seguimiento a la solventación actas de auditoría realizada por la Auditoría Superior de la Federación con motivo de la revisión de la Cuenta Pública</t>
  </si>
  <si>
    <t>Entrega RISS mes de julio</t>
  </si>
  <si>
    <t>Entrega de documentación al Orfis y a Congreso del Estado</t>
  </si>
  <si>
    <t>Asistir a Reunión para seguimiento Subsemún 2015</t>
  </si>
  <si>
    <t>Solventación Apazu</t>
  </si>
  <si>
    <t>Seguimiento Apazu-Contingencia</t>
  </si>
  <si>
    <t>Curso, Integración del Proyecto de Ley de Ingresos y Presupuesto de Egresos 2017</t>
  </si>
  <si>
    <t>tercer curso informe municipal de Gobierno</t>
  </si>
  <si>
    <t>Visitas realizadas a la Dirección de Infraestructura y Obras Públicas</t>
  </si>
  <si>
    <t>Visita realizada a empresa Grupo Mas, ára remitir queja ciudadana</t>
  </si>
  <si>
    <t>Visita a Instituto Municipal de la Mujer a entrega de documentos</t>
  </si>
  <si>
    <t>Visita realizada a Obras Públicas para llevar a cavo el operativo USUARIO SIMULADO</t>
  </si>
  <si>
    <t>Visita realizada a la Dirección de Servicios Publicos Municipales</t>
  </si>
  <si>
    <t>Visita realizada a Obras Públicas y a fraccionamientos para entrega de notificacion a ciudadano</t>
  </si>
  <si>
    <t>Entrega de oficio-circular y verificación de cartel informativo para difundir valores del Código de ética</t>
  </si>
  <si>
    <t>Entrega de oficio-circular a diferentes áreas del ayuntamiento</t>
  </si>
  <si>
    <t>Visita realizada a la Dirección de Trámites y Licencias para llevar a cabo el Operativo USUARIO SIMULADO</t>
  </si>
  <si>
    <t>Visita a Instituto Municipal de la Mujer y a algunas áreas del ayuntamiento</t>
  </si>
  <si>
    <t>Visita realizada a algunas aáreas del ayuntamiento y entrega de acta de Operativo de USUARIO SIMULADO</t>
  </si>
  <si>
    <t>Entrega de oficio-circular a algunas áreas del Ayuntamiento</t>
  </si>
  <si>
    <t>Visita realizada a algunas áreas del Ayuntamiento para colocar carteles acerca de los valores de código de ética</t>
  </si>
  <si>
    <t>Entrega de oficios a algunas áres del ayuntamiento</t>
  </si>
  <si>
    <t>Verificar avance solventación de observaciones VER/TURISMO-VERACRUZ/12 OBS 01</t>
  </si>
  <si>
    <t>Taller de capacitación para cargar información en portales IVAI-INAI</t>
  </si>
  <si>
    <t>Reunión de trabajo en Secretariado Eejecutivo del Servicio de Seguridad Pública</t>
  </si>
  <si>
    <t>Seguimiento solventación auditoría al recursos Subsemún</t>
  </si>
  <si>
    <t>Entrega solventación FISM-FORTAMUN 2015</t>
  </si>
  <si>
    <t>Inicio auditoría Fortaseg 2016 en Contraloría General del Estado</t>
  </si>
  <si>
    <t>Taller para construcción de indicadores de Gfestión Gubernamental Orfis.</t>
  </si>
  <si>
    <t xml:space="preserve">Taller para construcción de indicadores de Gfestión Gubernamental </t>
  </si>
  <si>
    <t>Seguimiento a la solventación APAZU-CONTINGENCIAS</t>
  </si>
  <si>
    <t>Recepción de documnentación programas APAZU y CONTINVER</t>
  </si>
  <si>
    <t>Entrega de documentos Programa APAZU</t>
  </si>
  <si>
    <t>Reunión para aclaraciones del Programa Apazu y Continver 2015</t>
  </si>
  <si>
    <t>Entrega de requerimiento para auditoría de Fortaseg 2016</t>
  </si>
  <si>
    <t>Entrega solventación Apazu-Contingencia</t>
  </si>
  <si>
    <t>Seguimiento solventación Fism, Fortamún-Auditoría Superior de la Federación</t>
  </si>
  <si>
    <t>Entrega constancia diplomado virtual en Contabilidad Gubernamental Orfis</t>
  </si>
  <si>
    <t>Seguimiento solventación FISM y SUBSEMUN</t>
  </si>
  <si>
    <t>Seguimiento cuenta pública 2016 en Orfis</t>
  </si>
  <si>
    <t>Entrega cuenta pública 2016 en auditoría superior de la federación</t>
  </si>
  <si>
    <t>Entrega de documentación a Auditoría Superior de la Federación</t>
  </si>
  <si>
    <t>Entrega de procedimientos de cuenta pública 2014 y cuenta pública SAS en Orfis</t>
  </si>
  <si>
    <t>Entrega de diplomas de la tercera generación del Diplomado en Contabilidad Gubernamental</t>
  </si>
  <si>
    <t>Reunión de trabajo en el secretariado Ejecutivo del Sistema de Seguridad Pública</t>
  </si>
  <si>
    <t>Entrega solventación Fortaseg</t>
  </si>
  <si>
    <t>Toma de protesta de Asociación de Contralores y Foro de Sistema Nacional Anticorrupción en el FENAMM</t>
  </si>
  <si>
    <t>Entrega de documentoa al Orfis</t>
  </si>
  <si>
    <t>Firma acta de resultados auditoría Fortaseg 2016 en Contraloróa del estado</t>
  </si>
  <si>
    <t>Entrega de documentos en la Subdirección de Obras Públicas</t>
  </si>
  <si>
    <t>Documentación despachos externos</t>
  </si>
  <si>
    <t>Entrega observaciones y recomendaciones Fiscalización Superior de cuenta pública 2015 ORFIS</t>
  </si>
  <si>
    <t>Asistir al DID Estastal a recoger juguetes para el evento el día del niño</t>
  </si>
  <si>
    <t>Acudir a las oficinas de INAPAM a recoger materíal y entregar documentación.</t>
  </si>
  <si>
    <t>Capacitación en DIF Estatal del Proyecto Productivo máquina tortilladora</t>
  </si>
  <si>
    <t>Consulta a menor albergara al Instituto Nacional de Cardiología Ignacio Chávez</t>
  </si>
  <si>
    <t>Trasladar a 2 menores a la Procuraduría Estatal de Protección de niñas, niños y Adolescentes</t>
  </si>
  <si>
    <t>Asistir a oficinas de Inapam por credenciales.</t>
  </si>
  <si>
    <t>Asistir a las oficinas de Inapam a curso, entrega de documentos y recepción de material</t>
  </si>
  <si>
    <t>Participación del menor albergado Cristián Jair Ramirez Rasgado</t>
  </si>
  <si>
    <t>Asistir a Encuentro Nacional de Centro Asistencial Social</t>
  </si>
  <si>
    <t>Traslado de dos menores que se encontraban en resguardo al Casa Hogar "Vida Nueva"</t>
  </si>
  <si>
    <t>Tuxtl Gutierrez, Chis.</t>
  </si>
  <si>
    <t>Renovación contrato Unidades de transporte adeptado para personas con discapacidad y Unidad Dental.</t>
  </si>
  <si>
    <t>Asistir a las oficinas de INAPAM a entregar impresora de credenciales para su reparación</t>
  </si>
  <si>
    <t>Asistir a las oficinas de INAPAM a recoger material y entrega de documentación</t>
  </si>
  <si>
    <t>Asistir a las oficinas de INAPAM a recoger material y a entregar documentación</t>
  </si>
  <si>
    <t>Asistencia al Encuentro Nacional de Centros de Asistencia Social</t>
  </si>
  <si>
    <t>Entrega de dos menores a la Procuraduría de la Defensa del menor Estatal</t>
  </si>
  <si>
    <t>Tratamiento en FUNCAM</t>
  </si>
  <si>
    <t>Traslado a su lugar de origen a la menor Elvira Monserrat Dominguez Calvillo</t>
  </si>
  <si>
    <t>Asistir a las oficinas de INAPAM a recoger material para cubrir las necesidades de la oficina</t>
  </si>
  <si>
    <t>Reunión de Lideres OXXO , ya que el Albergue tercera edad se vio beneficiado para entrar en el redondeo.</t>
  </si>
  <si>
    <t>Reunión con Grupo Oxxo</t>
  </si>
  <si>
    <t>Curso de capacitación para atención a población de emergencia.</t>
  </si>
  <si>
    <t>Asistir a la segunda reunión Regional de Municipios Zona Capital y Montañas</t>
  </si>
  <si>
    <t>Renovación de contrato comodato de dos Unidades de Transporte adaptado para personas discapacitadas y una unidad dental.</t>
  </si>
  <si>
    <t>Acompañar a menores con cardiopatía al Instituto Nacional de Cardiología</t>
  </si>
  <si>
    <t>Recibir mención honorifica de parte del DIF Nacional por Programa para Padres.</t>
  </si>
  <si>
    <t>Coahuila</t>
  </si>
  <si>
    <t>Taller sobre los derechos  de las personas con discapacidad</t>
  </si>
  <si>
    <t>Entrega de documentos de comodatode  unidad (autobus), verificación vehicular.</t>
  </si>
  <si>
    <t>Entrega equipo de cocina para reequipamiento del Programa Desayuno s Escolares Calientes.</t>
  </si>
  <si>
    <t>Entrega vale de equipo de cocina para reequipamiento</t>
  </si>
  <si>
    <t>Tralado de la menor Karla Beatriz González Pérez</t>
  </si>
  <si>
    <t>Asistir a oficinas de INAPAM a recoger equipo para adultos mayores</t>
  </si>
  <si>
    <t>Asistir a las oficinas de INAPAM a recoger material de cartón para cubrir necesidades de la oficin</t>
  </si>
  <si>
    <t>Traslado de menor de identidad reservada a casa hogar de Córdoba, Ver.</t>
  </si>
  <si>
    <t>Agraciado con el viaje Sindicato de Limpía Pública</t>
  </si>
  <si>
    <t>Llevar a menor albergada en casa hogar a consulta medica</t>
  </si>
  <si>
    <t>Reunión de trabajo de la Red Veracruzana de Municipios por la Salud</t>
  </si>
  <si>
    <t>Acuerdo con el Titular de la fiscalia, sobre denuncia por delitos ambientales</t>
  </si>
  <si>
    <t>Presentar escrito para publicar en gaceta oficial del estado</t>
  </si>
  <si>
    <t>Recibir notificación de juicio en Tribunal de lo Contencioso Administrativo, Sala Regional Centro</t>
  </si>
  <si>
    <t>Presentar recurso de reclamación en Tribunal de lo Contencioso del Poder Judicial del Estado</t>
  </si>
  <si>
    <t>Presentar diferentes terminos en Tribunal de Conciliación y Arbitraje</t>
  </si>
  <si>
    <t>Presentar olficio al Congreso del Estado firmado por Cabildo</t>
  </si>
  <si>
    <t>Presentar oficio del Comitéde Carnaval en el Tribunal de lo Contencioso Administrativo Sala Regional Centro</t>
  </si>
  <si>
    <t>Entregar escrito en la Secretaría de Finanzas y Planeación</t>
  </si>
  <si>
    <t>Presentar escrito en el Tribunal de lo Contencioso Administrativo Sala Regional Centro</t>
  </si>
  <si>
    <t>Presentar escrito en la Secretaría de Medio Ambiente del Estado</t>
  </si>
  <si>
    <t>Atender asunto laboral en Tribunal de lo Contencioso Administrativo Sala Regional Centro</t>
  </si>
  <si>
    <t>Presentar escrito en Fiscalia primera del Ministerio Público Investigador</t>
  </si>
  <si>
    <t>Notificación de juicio de expediente laboral en Tribunal de lo Contencioso administrativo Sala Regional Centro</t>
  </si>
  <si>
    <t>Asistir a Junta de Avenencia en el Instituto Nacional del Derecho de Autor</t>
  </si>
  <si>
    <t>Notificación expediente laboral en Tribunal de lo contencioso.</t>
  </si>
  <si>
    <t>Presentar escrito expediente laboral en Tribunal de Conciliación y Arbitraje del .J. del Estado</t>
  </si>
  <si>
    <t>Presentar amparo expediente laboral en Tribunal de Conciliación y Arbitraje del Podel Judicial del Estado</t>
  </si>
  <si>
    <t>Presentar escrito convenio expediente laboral en Tribunal de Conciliación y Arbitraje del Poder Judicial del Estado</t>
  </si>
  <si>
    <t>Estar presente en  la rendición del peritaje expediente laboral en Tribunal de Conciliación y Arbitraje del Poder Judicial del Estado</t>
  </si>
  <si>
    <t>Atender audiencia expediente laboral en el Tribunal de Conciliación y Arbitraje del Poder Judicial del Estado</t>
  </si>
  <si>
    <t>Presentar amparo directo expediente laboral en Tribunal de Conciliación y Arbitraje</t>
  </si>
  <si>
    <t>Presentar escrito en la Sala Regional Golfo del T.F. de J. F y A..</t>
  </si>
  <si>
    <t>Presentar demanta laboral en T. de C. y A. del P.J del estado.</t>
  </si>
  <si>
    <t>Presentar demanta directo expediente laboral en T. de C. y A. del P.J. del estado</t>
  </si>
  <si>
    <t>Atender audiencia expediente laboral ante la Junta de Conciliación y Arbitraje</t>
  </si>
  <si>
    <t>Presentar termino de expediente laboral ante el Tribunal de Conciliación y Arbitraje</t>
  </si>
  <si>
    <t>Presentar Amparo expediente laboral en Tribunal de Conciliación y Arbitraje</t>
  </si>
  <si>
    <t>Presentar escrito expediente laboral en Trinal de Conciliación y Arbitraje</t>
  </si>
  <si>
    <t>Atrender audiencia expediente laboral</t>
  </si>
  <si>
    <t>Presentar demanda amparo expediente laboral</t>
  </si>
  <si>
    <t>Presentar en Tribunal para notificación expediente laboral</t>
  </si>
  <si>
    <t>Presentar termino expediente laboral</t>
  </si>
  <si>
    <t>Presentar termino juificio contencioso en Tribunal de lo contencioso administrativo dep Poder Judicial</t>
  </si>
  <si>
    <t>Interponer juicio contencioso administrativo en Tribunal de lo contencioso administrativo, Sala Regional Centro.</t>
  </si>
  <si>
    <t>Atender audiciencia expediente Laboral H. Tribunal de Conciliación y Arbitraje de la PJE.</t>
  </si>
  <si>
    <t>Recibir Notificación de Sentencia H. Tribunal de lo Contencioso Administrativa Sala Regional Centro</t>
  </si>
  <si>
    <t>Asistir al curso "Procedimientos Asministrativos en Servicio Público Municipal"</t>
  </si>
  <si>
    <t>Recibir informe sobre el recurso de queja deinvestigación Ministerial en Instalaciones de Fiscalia 8.</t>
  </si>
  <si>
    <t>Presentar promoción de ampliación de demanda</t>
  </si>
  <si>
    <t>Presentar por escrito expediente laboral H. Junta de Conciliación y Arbitraje de la PJE</t>
  </si>
  <si>
    <t>Presentar escrito en Fiscalia segunda del Ministerio Público Investigador</t>
  </si>
  <si>
    <t>Presentar queja de Amparo. Juzgado segundo de Distrito Estado de Veracruz</t>
  </si>
  <si>
    <t>Presentar escrito expediente laboral</t>
  </si>
  <si>
    <t>Presentar oficio en Congreso del estado</t>
  </si>
  <si>
    <t>Presentar escrito juicio de amparo</t>
  </si>
  <si>
    <t>Presentar escrito de juicio laboral</t>
  </si>
  <si>
    <t>Recibir notificacióin expediente laboral</t>
  </si>
  <si>
    <t>Atender reunión wn instalación del Tribunal de Conciliación y Arbitraje</t>
  </si>
  <si>
    <t>Recibir notificación de sentencia de expediente laboral</t>
  </si>
  <si>
    <t>Atender comparencia de intigación ministerial en fiscalia primera especializada</t>
  </si>
  <si>
    <t>Asistir a la Fiscalía primera invistigadora a atender investigación ministeriales</t>
  </si>
  <si>
    <t>Atender audiencia levantada en auto del juicio contencioso</t>
  </si>
  <si>
    <t>Presentar escrito del juicio laboral</t>
  </si>
  <si>
    <t>Solicitar copiar certificadas ante Tribunal Unitario Agrario Distrito 31 del Estado.</t>
  </si>
  <si>
    <t>Presentar escrito solicitando copia certificada en Tribunal Superior de Justicia y Poder Judicial del Estado.</t>
  </si>
  <si>
    <t>Presentar escrito expediente laboral en Tribunal de Conciliación y Arbitraje del P.J.E.</t>
  </si>
  <si>
    <t>Presentar escrito de expediente laboral</t>
  </si>
  <si>
    <t>Presentar escrito de recurso de revocación en Secretaría de Finanzas</t>
  </si>
  <si>
    <t>Presentar escrito juicio laboral</t>
  </si>
  <si>
    <t>Presentar escrito recurso de revocacion</t>
  </si>
  <si>
    <t>Presentar escrito de Juicio Contencioso</t>
  </si>
  <si>
    <t>Presentar recurso de Revocación, radicado en Secretaría de Finanzas del Estado.</t>
  </si>
  <si>
    <t>Presentar recurso de Revocación, radicado en Secretaría de Finanzas y Planeación del Estado.</t>
  </si>
  <si>
    <t>Presentar oficio laboral ante Tribunal de Conciliación y Arbitraje del Poder Judicial del Estado.</t>
  </si>
  <si>
    <t>Presentar oficio de revocación en Secretaría de Finanzas y Planeación del Estado.</t>
  </si>
  <si>
    <t>Atender audiciencia en Tribunal de lo Contencioso Administrativo del Estado.</t>
  </si>
  <si>
    <t>Presentar oficio expediente laboral en Tribunal de Conciliación y Arbitraje del Poder Judicial del Estado</t>
  </si>
  <si>
    <t>Presentar escrito Juicio Laboral ante Tribunal de Conciliación y Arbitraje del Poder Judicial del Estado</t>
  </si>
  <si>
    <t>Presentarse para promoción expediente laboral</t>
  </si>
  <si>
    <t>Atender comparecencia en fiscalía primera especializada en delitos relacionada con hechos de corrupción</t>
  </si>
  <si>
    <t>Atender audiencia juicio laboral</t>
  </si>
  <si>
    <t>Presentar oficio en la Secretaría de Finanzas y Tribunal de Conciliación y arbitraje</t>
  </si>
  <si>
    <t>Presentar escrito de amparo en Juzgado primero de Distrito</t>
  </si>
  <si>
    <t>Presentar escrito oficio en jusgazo 18 de distrito</t>
  </si>
  <si>
    <t>Atender audiencia levantada en auto de juicio contencioso administrativo</t>
  </si>
  <si>
    <t>Desahogar diligencia relacionada con expediente laboral</t>
  </si>
  <si>
    <t>Desahogar diligencia relacionada con expediente laboral en Tribunal de Conciliación y arbitraje</t>
  </si>
  <si>
    <t>Desahogo diligencia relacionado a expediente laboral</t>
  </si>
  <si>
    <t>Presentar oficio juicio laboral</t>
  </si>
  <si>
    <t>Entrega de oficio en la Comisión Estatal de Derechos Humanos</t>
  </si>
  <si>
    <t>Presentar y exhibir cheques de laudos.</t>
  </si>
  <si>
    <t>Desahogar Diligencia relacionado con expediente laboral</t>
  </si>
  <si>
    <t>Desahogar Diligencias relacionado con Juicio laboral</t>
  </si>
  <si>
    <t xml:space="preserve">Desahogar Diligencias relacionado con recurso de revocación </t>
  </si>
  <si>
    <t>Desahogar Diligencia relacionado a juicio de amparo expediente laboral</t>
  </si>
  <si>
    <t>Desahogar Diligencia relacionada con expediente laboral</t>
  </si>
  <si>
    <t>Cobertura Informativa Digital, Fotográfica y Video de la firma del Plan de Acciones Local del Gobierno Abierto</t>
  </si>
  <si>
    <t>Seminario Internacional de estrategias electorales y politicas</t>
  </si>
  <si>
    <t>Asistir Seminario Curso de Actualisacion ITAM</t>
  </si>
  <si>
    <t>Asistencia del cambio de mando de la  Coordinación General de la policia naval en Veracruz-Boca del Rio</t>
  </si>
  <si>
    <t>Cobertura informativa, Digital, Fotográfica y Video de Conferencia Energética en Ciudades.</t>
  </si>
  <si>
    <t>Seminario curso de actualización</t>
  </si>
  <si>
    <t>Entrega del Premio por Innovación Tecnológica Municipal</t>
  </si>
  <si>
    <t>Cobertura informativa, digital, fotográfica y video del Programa " SEMANA DEL EMPRENDEDOR"</t>
  </si>
  <si>
    <t>Cobertura informativa y fotográfica VI Edición Estudio Doing Business Subnacional 2016</t>
  </si>
  <si>
    <t>Cobertura Informativa, Digital, Fotográfica y Video del Programa 1000 grandes empresas</t>
  </si>
  <si>
    <t>Entrega de invitaciones</t>
  </si>
  <si>
    <t>Segundo Taller de manejo de Crisis de Gobierno EN 24 HORAS</t>
  </si>
  <si>
    <t>Asistencia al segundo seminario Taller "MANEJO DE CRISIS DE GOBIERNO EN 48 HORAS"</t>
  </si>
  <si>
    <t>Cobertura a reunión del alcalde en Secretaría de Gobierno del Estado</t>
  </si>
  <si>
    <t>Uso de Taxi por reparación de 2 llantas al vehículo al servicio de Comunicación Social</t>
  </si>
  <si>
    <t>Direcciòn de Desarrollo Social y Humano</t>
  </si>
  <si>
    <t>Recolectar Acervo Bibliográfico donado por la Dirección General de Bibliotecas del Estado.</t>
  </si>
  <si>
    <t>Entrega de presupuesto de Inversión del Programa Habitat 2016</t>
  </si>
  <si>
    <t>Entrega de modificación presupuestal 2014 en las oficinas de SEDATU</t>
  </si>
  <si>
    <t>Entregar documentos y rercibir archivos Programa Habitat 2016</t>
  </si>
  <si>
    <t>Entrega de alifiliaciones comedor comunitario de Sedesol</t>
  </si>
  <si>
    <t>Enlace entre el H. Ayuntamiento y la S.H.C.P. para realizar trámites diversos</t>
  </si>
  <si>
    <t>Curso en Orfis Programa Sigma ver</t>
  </si>
  <si>
    <t>Entrega de estados financieros al Congreso del Estado y a al Orfis</t>
  </si>
  <si>
    <t>Acudír a la Empresa RG Soluciones Cibernéticas,a a respaldar información de una PC que se dañó</t>
  </si>
  <si>
    <t>Córdob, Ver.</t>
  </si>
  <si>
    <t>Curso de actualización del Sistema SIGMAVer en el ORFIS</t>
  </si>
  <si>
    <t>Entrega Estados Financieros</t>
  </si>
  <si>
    <t>Actualización del Programa SIGMAVer</t>
  </si>
  <si>
    <t>Asistir al Seminario "PbR-SED en Gobiernos Subnacionales"</t>
  </si>
  <si>
    <t>Entrega de Estados Financieros y Asistencia al Orfis para actualización del Programa SIGMAVer</t>
  </si>
  <si>
    <t>Actividades de SEFISVER en ORFIS</t>
  </si>
  <si>
    <t>Entrega de Estados Financieros al Congreso del Estado</t>
  </si>
  <si>
    <t>Entrega de estados financieros Junio de 2016</t>
  </si>
  <si>
    <t>Entrega de estados financieros Junio de 2017</t>
  </si>
  <si>
    <t>Curso integración del Proyecto de Ley de Ingresos y Presupuesto de Egresos 2017</t>
  </si>
  <si>
    <t>Entrega de estados financieros</t>
  </si>
  <si>
    <t>Entrega de documentos de Bursatilización y Participaciones Federales</t>
  </si>
  <si>
    <t>Comisiones dentro de la ciudad a diferentes  áreas del H. Ayuntamiento</t>
  </si>
  <si>
    <t>Entrega Ley de Ingresos y presupuesto de egresos 2017 al Congreso del estado</t>
  </si>
  <si>
    <t>Entrega Estados Financieros del mes de Agosto 2016</t>
  </si>
  <si>
    <t>Asistir a la ceremonía protocolaría de entrega de Constancias en Orfis</t>
  </si>
  <si>
    <t>Pago de taxis a personal de la dirección, por laborar tarde con motivo de la remodelación del área.</t>
  </si>
  <si>
    <t>Seguimiento de consultas y al Congreso del Estado y activ idades del Programa SigmaVer</t>
  </si>
  <si>
    <t>Direcciòn de Fomento Agropecuario, Medio Ambiente, Desarrollo Sustentable</t>
  </si>
  <si>
    <t>Asistir al Taller Fonda Programas de Acción Climática</t>
  </si>
  <si>
    <t>Reunión en Fundación para Gestión de Proyectos</t>
  </si>
  <si>
    <t>Reunión sobre la presentación del Instituto Nacional del Emprendedor</t>
  </si>
  <si>
    <t>Asistir al curso de operación del Programa de operacones productivas en oficinas federales de Sedesol</t>
  </si>
  <si>
    <t>Asistir a Talleres de energía e Innovación y la Energía del Futuro</t>
  </si>
  <si>
    <t>Reunión de Trabajo con la Camara de Diputados</t>
  </si>
  <si>
    <t>Reunión con SAGARPA</t>
  </si>
  <si>
    <t>Reunión sobre captura de Ventanilla en SAGARPA</t>
  </si>
  <si>
    <t>Reunión en las oficinas de Sedesol</t>
  </si>
  <si>
    <t>Reunión sobre presentación del Instituto Nacional del Emprendedor</t>
  </si>
  <si>
    <t>Reunión de Derecho de replica a la calificación preliminar</t>
  </si>
  <si>
    <t>Reunión en la Secretaría de Economía</t>
  </si>
  <si>
    <t>Solventar entrega de Proyectos en Sagarpa</t>
  </si>
  <si>
    <t>Entregar documentación de Programa Opciones Productivas</t>
  </si>
  <si>
    <t>Solicitar información para el ingreso de programas de fomento a la agricultura</t>
  </si>
  <si>
    <t>Reunión para entrega de Proyectos</t>
  </si>
  <si>
    <t>Entregar documentación de Programa Productivas Rural</t>
  </si>
  <si>
    <t>Solicitar información de Programa Fomento a la Agricultura</t>
  </si>
  <si>
    <t>solicitud de información para programas y apertura sw ventanillas para realizar ingreso de proyectos</t>
  </si>
  <si>
    <t>Asistir a la Secretaría de Desarrollo Social a ingresar el proyecto del Programa "OPCIONES PRODUCTIVAS". Y dar seguimiento de documentación en Sagarpa</t>
  </si>
  <si>
    <t>Entrega de documentos y apoyo a presidenta del grupo social Los Lara, de la congregación Ños Cabos. Beneficiada en el programa Opciones Productivas.</t>
  </si>
  <si>
    <t>Reunión con secretario técnico de Sagarpa</t>
  </si>
  <si>
    <t>Reunión de Derecho de Réplica para el Estudio Doing Business 2016</t>
  </si>
  <si>
    <t>Reunión en Sedesol para revisión de Proyectos de Opciones Productivas</t>
  </si>
  <si>
    <t>Solicitud de información para ingreso de Proyectos.</t>
  </si>
  <si>
    <t>Taller de Construcción de Estudas Ahorradoras de Leña</t>
  </si>
  <si>
    <t>Reunión en SAGARPA "Programas Agricultura Familiar"</t>
  </si>
  <si>
    <t>Reunión en SAGARPA "Propgrama de Juventud Rural"</t>
  </si>
  <si>
    <t>Gestionamiento Programa Fomento a la Economía Social para el Desarrollo de Iniciativas Productivas. SEDESOL</t>
  </si>
  <si>
    <t>Reunión en oficinas de la Delegación de Sedesol</t>
  </si>
  <si>
    <t>Gesteonamiento de solicitudes programa impulso productivo Sedesol.</t>
  </si>
  <si>
    <t xml:space="preserve">Recibir convocatoría en Sagarpa delPrograma agricultura familiar </t>
  </si>
  <si>
    <t>Captura de expedientes de solicitudes de ciudadanos en Sedesol</t>
  </si>
  <si>
    <t>Entrega de documentos del Programa Producción Rural en Sagarpa</t>
  </si>
  <si>
    <t>Entrega de documentación Programa Impulso Pruductivoen  Sedesol.</t>
  </si>
  <si>
    <t>Entrega de documentación Programa Impulso Pruductivo en  Sedesol.</t>
  </si>
  <si>
    <t>Conferencia sobre Geocycle Por un futuro sin residuos</t>
  </si>
  <si>
    <t>Reunión para entrega de expedientes para el programa PESA</t>
  </si>
  <si>
    <t>II Congreso Internacional de Derechos Animales 2016</t>
  </si>
  <si>
    <t>Foro microfinanzas y educación financiero</t>
  </si>
  <si>
    <t>Entrega de documentos y solventar observaciones de tercer proyecto a Sedesol</t>
  </si>
  <si>
    <t>Taller de Financiamiento y sectores clave de acciones de mitigación de gaces de efecto invernadero</t>
  </si>
  <si>
    <t>Entrega de expedientes en SAGARPA</t>
  </si>
  <si>
    <t>Seguimiento de apertura del Programa de PESA en Sagarpa</t>
  </si>
  <si>
    <t>Gestionamiento sobre empleo temporal SERMANAT</t>
  </si>
  <si>
    <t>Reunión para planeación de los proyectos de agricultura SAGARPA</t>
  </si>
  <si>
    <t>Organización para entrega de apoyos de Programas de Productividad Rural</t>
  </si>
  <si>
    <t>Entrega de documentos en Sedesol</t>
  </si>
  <si>
    <t>Traslado a oficinas de Sagarpa a entrega de expedientes del Programa Agricultura Familiar</t>
  </si>
  <si>
    <t>Taller de Socialización del Pronaire de Veracruz</t>
  </si>
  <si>
    <t>Gestionamiento de apertura y cierra ventanillas productivas</t>
  </si>
  <si>
    <t>Reunión operatividad de los programas Opciones Productivas en las oficinas de la Delegación Federal</t>
  </si>
  <si>
    <t>Reunión para el gestionamiento de las cuentas bancarías de los grupos beneficiados del Programa Opciones Productivas</t>
  </si>
  <si>
    <t>Orgenización para entrega de apoyos del Programa de Productividad Rural</t>
  </si>
  <si>
    <t>Reunión de planeación de Sagarpa</t>
  </si>
  <si>
    <t>Solventación de expediente prograpa Agricultura Familiar</t>
  </si>
  <si>
    <t>Reunión para dar seguimientgo al programa cuncurrencia 2016</t>
  </si>
  <si>
    <t>Reunión de Programa de Empleo Temporal</t>
  </si>
  <si>
    <t>Reunión para seguimiento del Programa Tecnificación de Riego 2016</t>
  </si>
  <si>
    <t>Gestionamiento del Programa Periurbano 2016</t>
  </si>
  <si>
    <t>Curso de Programa de Desarrollo Comercial de la Agricultura Familiar</t>
  </si>
  <si>
    <t>Asistir a las oficinas de Sedatu al cierre de Proyecto 2016</t>
  </si>
  <si>
    <t>Asistir a reunión en las oficinas de SEDATU</t>
  </si>
  <si>
    <t>Cierre de Proyectos Espacios Públicos</t>
  </si>
  <si>
    <t>Firma convenio SEDATU</t>
  </si>
  <si>
    <t>Capacitación en matería de Contraloría Social SEDATU</t>
  </si>
  <si>
    <t>Reunión de Trabajo ern el Instituto Nacional del Emprendedor</t>
  </si>
  <si>
    <t>Reunión de Trabajo ern el Instituto Nacional del Emp´rendedor</t>
  </si>
  <si>
    <t>Reunión de Derechos de Replica para el estudio Dping Business 2016</t>
  </si>
  <si>
    <t>Asistir a Talleres impartidos en IVAI</t>
  </si>
  <si>
    <t>Asistir a curso " Documentos probatorios y CURP" en la dirección y Coordinación Internacional</t>
  </si>
  <si>
    <t>Capacitación previa de los operadores de las juntas municipales de reclutamiento</t>
  </si>
  <si>
    <t>El Lenvero, Ver.</t>
  </si>
  <si>
    <t>Entrega de oficios de solicitud de cartillas para registro de Jovenes clase 1998 Anticipados y Remisos</t>
  </si>
  <si>
    <t>Asistir informe de listado clase 1998 Anticipados y Remisos</t>
  </si>
  <si>
    <t>Asistir a la Delegación Estatal de la S.R.E.</t>
  </si>
  <si>
    <t>Capacitación y Actualización Normativa y Operativa Delegación Estatal dela S.R.E.</t>
  </si>
  <si>
    <t>Asistir a la convocatoría para nuevo esquema de trámite de pasaportes.</t>
  </si>
  <si>
    <t>Informe de listado clase 1998 Zona Militar</t>
  </si>
  <si>
    <t>Revisión de avances nuevo formato para el registro de Jovenes clase 1998 anticipados y remisos</t>
  </si>
  <si>
    <t>Asistir al informe de efectivos alistados en la Junta Municipal de Reclutamiento</t>
  </si>
  <si>
    <t>El Lenver, Ver.</t>
  </si>
  <si>
    <t>Asistir para información sobre el llenado de Cartiullas de Identidad Militar</t>
  </si>
  <si>
    <t>Lencero,Ver.</t>
  </si>
  <si>
    <t>Informe de listado de la clase 1998 anticipados y remisos</t>
  </si>
  <si>
    <t>verificación constancias diversas colonias</t>
  </si>
  <si>
    <t>Asistir a la Zona Militar para informe de alistados clase 1998, anticipados y remisos</t>
  </si>
  <si>
    <t>El Lencero</t>
  </si>
  <si>
    <t>Semana Nacional de Transparencia "Información Pública para compabatir la Desigualdad".</t>
  </si>
  <si>
    <t>Realizar la verificación de constancias en diversas colonias del municipio</t>
  </si>
  <si>
    <t>Asistir a la 26 zona militar en el Lencero, para avances nuevos formatos para registrar a jovenes.</t>
  </si>
  <si>
    <t>Asistir a la 26 zona militar en el Lencero, para entregar informe de listado clace 1998 anticipados y remisos</t>
  </si>
  <si>
    <t xml:space="preserve">Asistencia a la Smart City Expo </t>
  </si>
  <si>
    <t>Púebla, Pue.</t>
  </si>
  <si>
    <t>Asistir a premio al Gobierno Digital U-GOB2015</t>
  </si>
  <si>
    <t>Asistir a los Pregmios al Gobierno Digital U-GOB 2015 e, en Startup México</t>
  </si>
  <si>
    <t>Hacer pruebas técnicas de piezas de tarjeta de comunicación para servidor AS-400</t>
  </si>
  <si>
    <t>Puebla, Pue.</t>
  </si>
  <si>
    <t>Recibir premio I + T Gob en categoria de Gobierno Municipal.</t>
  </si>
  <si>
    <t>Recibir premio en CIAPEM</t>
  </si>
  <si>
    <t>Gasto administrativo para proyecto para el premio Nacional al buen gobierno 2016</t>
  </si>
  <si>
    <t xml:space="preserve">Acudir a premiación a las más innovadoras del sector público de Innovatiónweek Magazine </t>
  </si>
  <si>
    <t>Reunión con la encargada del Programa Prologyca</t>
  </si>
  <si>
    <t>Recoger modificaciones y cierre 2015</t>
  </si>
  <si>
    <t>Entrega de documentos cierre 2015 SEDESOL y Congreso del Estado.</t>
  </si>
  <si>
    <t>Entrega de documentos y CD´S. de obra 2015. para auditoría realizada por Orfis.</t>
  </si>
  <si>
    <t>Entrega de copias certificadas solicitadas por Despacho de auditoría para entregar a Orfis</t>
  </si>
  <si>
    <t>Llevar expedientes originales para revisión solicitado por el despacho de auditoría de Orfis</t>
  </si>
  <si>
    <t>Entrega cartera de proyectos a oficinas de Sefiplán</t>
  </si>
  <si>
    <t>Entrega de oficios a SEFIPLAN y Formatos en ORFIS</t>
  </si>
  <si>
    <t>Junta en Despacho de Auditoría INTAGRA AN</t>
  </si>
  <si>
    <t>Entrega copias certificadas a Despacho de Auditoría para ORFIS</t>
  </si>
  <si>
    <t>Entrega de reporte mensual de Enero 2016 en ORFIS y Congreso del Estado.</t>
  </si>
  <si>
    <t>Entrega de expedientes originales solicitados por el Despacho de Auditoría del ORFIS</t>
  </si>
  <si>
    <t>Reunión de Derecho de Replica para Estudio Doing Bousiness</t>
  </si>
  <si>
    <t>Reunión de Trabajo en las oficinas de PROLOGYCA</t>
  </si>
  <si>
    <t>Reunión de trabajo en Pologyca, asunto relacionado co la obra del Mercado Hidalgo</t>
  </si>
  <si>
    <t>Gestión de Recursos en oficinas de Fondos y Programas Federales</t>
  </si>
  <si>
    <t>Entrega reporte mensual Orfis y Congreso del Estado</t>
  </si>
  <si>
    <t>Jornada de capacitación para aplcación Fism-df 2016 y entrega programa general de inversión</t>
  </si>
  <si>
    <t>Reunión de trabajo en Conagua</t>
  </si>
  <si>
    <t>Entrega de Documentos en las Oficinas de CONAGUA</t>
  </si>
  <si>
    <t>Entrega reportye mensual Marzo de 2016</t>
  </si>
  <si>
    <t>Recoger carpeta de expedientes para revisión por Auditoría</t>
  </si>
  <si>
    <t>Entrega reportye mensual Marzo de 2017</t>
  </si>
  <si>
    <t>Curso "Atención de Observaciones derivadas del proceso de Fiscalización Superior en el Orfis"</t>
  </si>
  <si>
    <t>Recibir notificaciones de auditoría de Obras.</t>
  </si>
  <si>
    <t>Entrega reporte mensual al Congreso del Estado</t>
  </si>
  <si>
    <t>Reunión de trabajo en la Secretaría de Desarrollo Urbano y Protección Civil del Estado.</t>
  </si>
  <si>
    <t>Reunión en las oficinas de Conagua</t>
  </si>
  <si>
    <t>Entrega reporte mensual</t>
  </si>
  <si>
    <t>Reunión en oficinas de Conagua</t>
  </si>
  <si>
    <t>Seguimiento solicitud de recursos ante Cámara de Diputados.</t>
  </si>
  <si>
    <t>Seguimiento solicitud de recursos ante Caámara de Diputados.</t>
  </si>
  <si>
    <t>Entrega de documentaciópn SEMARNAT</t>
  </si>
  <si>
    <t>Entrega de oficios en Sefiplán y Conagua.</t>
  </si>
  <si>
    <t>Entrega documentaciòn</t>
  </si>
  <si>
    <t>Asistir al Taller para  Registro de Informacion SFU</t>
  </si>
  <si>
    <t>Entrega de documentos y asesoría con la directora de Evaluación del Orfis</t>
  </si>
  <si>
    <t>Entrega de reporter mensual al Orfis y al Congreso del estado</t>
  </si>
  <si>
    <t>Entrega información en Orfis</t>
  </si>
  <si>
    <t>Entrega de oficios a Conagua</t>
  </si>
  <si>
    <t>Consulta a Sedesol a la MIDS</t>
  </si>
  <si>
    <t>Entrega reporte mensual agosto 2016</t>
  </si>
  <si>
    <t>Entrega CD al Despacho Integran</t>
  </si>
  <si>
    <t>Reunión Conagua</t>
  </si>
  <si>
    <t>Trámite en Conagua</t>
  </si>
  <si>
    <t>Trámite de Título de concesión y permiso de perforación de pozo</t>
  </si>
  <si>
    <t>Entrega de modificaciones del mes de Julio a Congreso del Estado y Sedesol</t>
  </si>
  <si>
    <t>Pago de publicaciones de concursos federales</t>
  </si>
  <si>
    <t>ENTREGA DE MODIFICACIONES AL ORFIS</t>
  </si>
  <si>
    <t>Entrega de oficios en Sefiplán</t>
  </si>
  <si>
    <t>Entrega modificaciones al PGI</t>
  </si>
  <si>
    <t>Asesoría para resolver puntos de la Auditoría Superior de la Federación</t>
  </si>
  <si>
    <t>Entrega reporte mensual septiembre 2016</t>
  </si>
  <si>
    <t>Entrega formatos F-5 al Orfis</t>
  </si>
  <si>
    <t>Entrega modificaciones agosto 2016 a Congreso del Estado y Sedesol</t>
  </si>
  <si>
    <t>Capacitación en materia de Protección Civil</t>
  </si>
  <si>
    <t>Recoger mercancias para evento del día de la Bandera</t>
  </si>
  <si>
    <t>Direcciòn de Servicios Pùblicos Municipales</t>
  </si>
  <si>
    <t>Reunión de Derecho de Replica para Estudios Doing Business 2016</t>
  </si>
  <si>
    <t>Asistir a la 11 Cumbre de Gobierno y Tecnología 2016 IDC-México</t>
  </si>
  <si>
    <t>Asistir a la Semana Nacional del Emprendedor 2016</t>
  </si>
  <si>
    <t>Asistir al informe de resultados DOING BUSINESS EN MEXICO 2016</t>
  </si>
  <si>
    <t>Informe de resultados Doing Business en México 21016</t>
  </si>
  <si>
    <t>Presentación del informe Doing Business 2016</t>
  </si>
  <si>
    <t>Ceremonia protocolaría de entrega de constancias Orfis</t>
  </si>
  <si>
    <t>Primera sesión de consejo estatal de mejora regulatoría 2016</t>
  </si>
  <si>
    <t>Semana nacional del emprendedor 2016</t>
  </si>
  <si>
    <t>Primera sesión de consejo estatal de mejora regulatoría 2017</t>
  </si>
  <si>
    <r>
      <rPr>
        <sz val="11"/>
        <color indexed="8"/>
        <rFont val="Calibri"/>
        <family val="2"/>
        <charset val="1"/>
      </rPr>
      <t>Asistir al informe de resultados</t>
    </r>
    <r>
      <rPr>
        <b/>
        <sz val="11"/>
        <color indexed="8"/>
        <rFont val="Calibri"/>
        <family val="2"/>
      </rPr>
      <t xml:space="preserve"> "Doing Business"</t>
    </r>
  </si>
  <si>
    <t>Asistir a la Semana Naconal del Emprendedor 2016</t>
  </si>
  <si>
    <t>Envio de mensajería foranea con motivo de tercer informe de Gobierno</t>
  </si>
  <si>
    <t>Envio servicio de mensajería a PGJ del D.F.</t>
  </si>
  <si>
    <t>Asistir a Caravana Tustica Veracruz Incomparable</t>
  </si>
  <si>
    <t>entrega de Proyectos Turisticos "Danza por Ti y Festival Cultural del Café"</t>
  </si>
  <si>
    <t>Asistir al Tianguis Turistico México 2016</t>
  </si>
  <si>
    <t>Asistencia a la Caravana Turística Veracruz Incomparable</t>
  </si>
  <si>
    <t>Asistir al Tianguis Turistico "México Guadalajara 2016".</t>
  </si>
  <si>
    <t>Guadalajara</t>
  </si>
  <si>
    <t>Atender gestiones sobre Proyecto "EL FESTIVAL DEL CAFÉ"</t>
  </si>
  <si>
    <t>Asistir para revisión del Proyecto Danzas para Ti</t>
  </si>
  <si>
    <t>Expo Café 2016</t>
  </si>
  <si>
    <t>Expo Café 2017</t>
  </si>
  <si>
    <t>Entrega de documentos a Instituto Veracruzano de la Vivienda</t>
  </si>
  <si>
    <t>Comitiva para repsentación del H. Ayuntamiento de Veracruz Evento Smart City Expo, Puebla. URBAN INNOVATION TOWARDS EQUITABLES CITIES.</t>
  </si>
  <si>
    <t>Comitiva para reunión de Derecho de Réplica Doing Business</t>
  </si>
  <si>
    <t>Entrega de documentos CFE</t>
  </si>
  <si>
    <t>Curso "Ordenamiento Territorial y Objetivos de Desarrollo Sustentable"</t>
  </si>
  <si>
    <t>Reunión con vecinos de Santa Fé en la Dirección Politica Regional del Palacio de Gobierno</t>
  </si>
  <si>
    <t>XXII encuentro de la Red Latinoamericana de Cátedras de vivienda</t>
  </si>
  <si>
    <t xml:space="preserve">Taller de Planeación de Estrategias de integración de especios públicos en instalaciones del Banco Mundial </t>
  </si>
  <si>
    <t>Primer Reunión de Estados para el otorgamiento del subsidio 2016 PRONAPRED</t>
  </si>
  <si>
    <t>Seguimiento del Programa Estatal Mujer Segura en el Transporte y Espacios Públicos</t>
  </si>
  <si>
    <t>Asistir a la Conferencia "Trabajo Digno"</t>
  </si>
  <si>
    <t>Asistir al Taller de Sensibilización en igualdad y Taller de Derechos Humanos de Personas Migrantes</t>
  </si>
  <si>
    <t>Presentación Programa Estatal Mujer Segura en Trnasporte y Espacios Públicos</t>
  </si>
  <si>
    <t>Foro Nacional Genero y Mascunalidad</t>
  </si>
  <si>
    <t>Conferencia Internacional sobre eficiencia energética</t>
  </si>
  <si>
    <t>Diversas Actividades</t>
  </si>
  <si>
    <t>Asistir a Taller importido en SEDATU</t>
  </si>
  <si>
    <t>Asistir a Taller importido en las oficinas del Banco Mundial</t>
  </si>
  <si>
    <t>Asistir a la Secretaría de Educación al Nuevo Plan "Escuelas al Centro"</t>
  </si>
  <si>
    <t>Reunión de Trabajo en el Instituto Nacional de Transparencia, Acceso a la Información y Protección de Datos Personales.</t>
  </si>
  <si>
    <t>Asistir al Foro de Cooperación Económica u Comercio Guanndong</t>
  </si>
  <si>
    <t>Entregar oficio en Trinal Estal de Conciliación y Arbitraje</t>
  </si>
  <si>
    <t>Encuentro anual y reunión de rirectivo de la FENAMM</t>
  </si>
  <si>
    <t xml:space="preserve">Asistir en representación del H. Ayuntamiento, al Seminario Internacional de Innovaciones en Movilidad y Desarrollo Urbano Mnunicipal </t>
  </si>
  <si>
    <t>Paris, Francia</t>
  </si>
  <si>
    <t>Encuentro anual y Reunión de Directivo FENAMM</t>
  </si>
  <si>
    <t>Pachuca</t>
  </si>
  <si>
    <t>Asamblea Legislativo del Distrito Federal</t>
  </si>
  <si>
    <t>Entrega de documentos a la DGRC y Junta mensual de oficiales Mayor de los Registro Civil del Estado.</t>
  </si>
  <si>
    <t>Junta mensual de oficiales de Registro civil y entrega de documentos oficiales</t>
  </si>
  <si>
    <t>Entrega de documentos oficiales a la Dirección Gfeneral de Registro Civil</t>
  </si>
  <si>
    <t>Recoger Formatos Oficiales en la Dirección General de Registro Civil.</t>
  </si>
  <si>
    <t xml:space="preserve">Junta mensual de oficiales de Registro Civil del estado, </t>
  </si>
  <si>
    <t>Entrega de documentos oficiales en la Dirección General de Registro Civil</t>
  </si>
  <si>
    <t>Recoger formatos oficiales en la Dirección GENERAL DE Registro Civil.</t>
  </si>
  <si>
    <t>Adquisición de Formatos Oificiales en la Dirección General de Registro Civil</t>
  </si>
  <si>
    <t>Adquirir formatos oficiales en la Dirección General de Registro Civil</t>
  </si>
  <si>
    <t>Entrega de documentos oficiales en la Dirección General de Registro Civil. Julio de 2016-</t>
  </si>
  <si>
    <t>Entrega de documentos oficiales en la Dirección General de Registro Civil. Julio de 2016</t>
  </si>
  <si>
    <t>Entrega de papepería oficial</t>
  </si>
  <si>
    <t xml:space="preserve">Recoger formatos oficiales </t>
  </si>
  <si>
    <t>Entregar documentos oficiales</t>
  </si>
  <si>
    <t>Entrega de documentación en la Gaceta oficial del Estado</t>
  </si>
  <si>
    <t>Llevar informe alusivo al Carnaval de Veracruz</t>
  </si>
  <si>
    <t>Entregar documentos y realizar pago para publicación en gaceta oficial</t>
  </si>
  <si>
    <t>Entregar documentación en Palacio de gobierno</t>
  </si>
  <si>
    <t>Entrega de documentación H. Congreso del Estado</t>
  </si>
  <si>
    <t>Reunión en el Congreso del Estado</t>
  </si>
  <si>
    <t>Entrega de documentos en Gaceta oficial del Estado</t>
  </si>
  <si>
    <t>Reunión en Consejo Estatal de Seguridad Pública</t>
  </si>
  <si>
    <t>Reunión de trabajo en el Congreso del Estado</t>
  </si>
  <si>
    <t>Entrega de oficios al Congreso del Estado</t>
  </si>
  <si>
    <t>Asistir a reunión de presentación al Congreso del Estado</t>
  </si>
  <si>
    <t>Asistir a reunión en Congreso del Estado en la Comisión de Desarrollo Municipal</t>
  </si>
  <si>
    <t>Asistir a reunión a Congreso del Estado</t>
  </si>
  <si>
    <t>Asistir a reunión  en Congreso del Estado</t>
  </si>
  <si>
    <t>Asuntos diversos</t>
  </si>
  <si>
    <t>Reunión de trabajo</t>
  </si>
  <si>
    <t>Reunión de trabajo y entrega documentos en Congreso del estado</t>
  </si>
  <si>
    <t>Internacional sobre eficiencia Energética en ciudades, integrado por SENER</t>
  </si>
  <si>
    <t xml:space="preserve">Conferencia </t>
  </si>
  <si>
    <t>Reunión de Trabajo SEDATU</t>
  </si>
  <si>
    <t>Taller para la Construcción de indicadores de Gestión Gubernamental en Orfis</t>
  </si>
  <si>
    <t>Curso integración del Proyecto de Ley de Ingresos y Presupuesto der Egresos 2017</t>
  </si>
  <si>
    <t>Avances, retos y perspectiva para el desarrollo bajo en emisiones en México</t>
  </si>
  <si>
    <t>Asistencia a distintas áreas del Municipio</t>
  </si>
  <si>
    <t>Taller de Planeación de  integración de especios Públicos</t>
  </si>
  <si>
    <t>Realizar diversos trámites</t>
  </si>
  <si>
    <t>Dar seguimiento a diversos trámites</t>
  </si>
  <si>
    <t>Informe de actividades Universidad Veracruzana</t>
  </si>
  <si>
    <t>Dar seguimiento a diversos trámites de la sindicatura</t>
  </si>
  <si>
    <t>Taller de competencia de los municipipos de la Ley de Victimas del Estado de Veracruz</t>
  </si>
  <si>
    <t>Seguimiento a Diversos Trámites</t>
  </si>
  <si>
    <t>Subdirecciòn de Limpia Publica</t>
  </si>
  <si>
    <t>Subdirecciòn de Patrimonio Municipal</t>
  </si>
  <si>
    <t>Recoger acuse de recibo de inventario general y avalúo de Bienes e Inmuebles municipales 2015 en Congreso del Estado.</t>
  </si>
  <si>
    <t>Reunión de Trabajo en Congreso del Estado</t>
  </si>
  <si>
    <t>Reunión de trabajop Doing Bussines 2016</t>
  </si>
  <si>
    <t>Entrega de documentación al ORFIS y Congreso del Estado</t>
  </si>
  <si>
    <t>Reunión SEFIPLAN y entrega de documentación</t>
  </si>
  <si>
    <t>Reunión de derecho de replica  para el estudio Business 2016</t>
  </si>
  <si>
    <t>Entregar Documentos a SEFIPLAN y Congreso del Estado</t>
  </si>
  <si>
    <t>Entrega de documentación en la dirección de Obras Públicas</t>
  </si>
  <si>
    <t>Entrega primer Ley de Ingresos y Presupuesto de Egresos 2016</t>
  </si>
  <si>
    <t>Entrega de documentos en Obras Públicas</t>
  </si>
  <si>
    <t>Entrega de documentación en Orfis</t>
  </si>
  <si>
    <t>Entrega documentos Sefiplan y Catastro del Estado</t>
  </si>
  <si>
    <t>Entrega de documentacion en Congreso del Estado y Orfis</t>
  </si>
  <si>
    <t>Participart en el Seminario El PbR SED en Gobiernoz Subnacionales.</t>
  </si>
  <si>
    <t>Entrega de documentación en el Congreso del Estado y Orfis</t>
  </si>
  <si>
    <t>Reunión de Trabajo, tratar asuntos propios a la Tesorería</t>
  </si>
  <si>
    <t>Curso de atención de observaciones del Proceso de Fiscalización Superior</t>
  </si>
  <si>
    <t>Curso de aplicación del FISMDF 2016 y Programa general de Inversión</t>
  </si>
  <si>
    <t>Entrega CD, complemento documentación en el Congreso del Estado.</t>
  </si>
  <si>
    <t>Entrega de documen tos al Orfis, Sefiplán y Conagua</t>
  </si>
  <si>
    <t>Entrega de documentos al Congreso y al Orti</t>
  </si>
  <si>
    <t>Entrega de oficios en la Subdirección de Presupuesto</t>
  </si>
  <si>
    <t>Entrega de documetos a Sefiplán y Congreso del Estado</t>
  </si>
  <si>
    <t>entrega de documentación a Sefiplán y a Congreso del Estado</t>
  </si>
  <si>
    <t>Recabar firma en contratos en la Coordinación Administrativa de Fondos y Programas Federales</t>
  </si>
  <si>
    <t>Firma Plan Acción Local de Gobierno Abierto del Estado.</t>
  </si>
  <si>
    <t>Asistir al Evento delDía Internacional de la Protección de Datos</t>
  </si>
  <si>
    <t>Entrega de documentación al IVAI</t>
  </si>
  <si>
    <t>Reunión de Trabajo con Comisionada Presidenta de Xalapa,Ver.</t>
  </si>
  <si>
    <t>Open Data Night en Museo Interactivo de Xalapa.</t>
  </si>
  <si>
    <t>Raunión de Trabajo en Matería de Datos Personales</t>
  </si>
  <si>
    <t>Mesa de Diálogo sobre Ley 3 de 3</t>
  </si>
  <si>
    <t>Red Local por una Cultura de Transparencia en el Estado de Veracrúz</t>
  </si>
  <si>
    <t>Reunión de Trabajo en matería de Ley 581</t>
  </si>
  <si>
    <t>Cursos Básicos "Taller de Obligaciones de Transparencia"</t>
  </si>
  <si>
    <t>Presentación de Plataforma Nacional de Trnaparencia</t>
  </si>
  <si>
    <t>Curso Básico Taller de Obligaciones de Transparencia</t>
  </si>
  <si>
    <t>Asistir al Foro Seguridad  Informática</t>
  </si>
  <si>
    <t>Foro Seguridad Informática</t>
  </si>
  <si>
    <t>Entrega de documentos y reunión en materia de datos personales</t>
  </si>
  <si>
    <t>Conferencia Día Internacional de los Archivos</t>
  </si>
  <si>
    <t>Asistir a la Conferencia Mgsitral IVAI</t>
  </si>
  <si>
    <t>Taller de capacitación para cargar información SIPOT</t>
  </si>
  <si>
    <t>Reunión de Trabajo IVEA</t>
  </si>
  <si>
    <t>Asesoría en matería de Datos personales</t>
  </si>
  <si>
    <t>Semana Nacional de Transparencia 2016</t>
  </si>
  <si>
    <t>Curso Introducción a la Ley Federal de Transparencia y Acceso a la Información.</t>
  </si>
  <si>
    <t>Reunión de trabajo del Secretaríado Técnico Local en IVAI</t>
  </si>
  <si>
    <t>Reunión de trabajo con comisionada Presidenta IVAI</t>
  </si>
  <si>
    <t>GASTOS POR VIÁTICOS DEL 1° - 31 ENE. 2017</t>
  </si>
  <si>
    <t xml:space="preserve">Entrega de documentaciòn Fortaseg 2016 </t>
  </si>
  <si>
    <t>Entrega Reporte Fortaseg 2016</t>
  </si>
  <si>
    <t>Mèxico</t>
  </si>
  <si>
    <t>Entrega documentos para validaciòn</t>
  </si>
  <si>
    <t>Reuniòn de trabajo Fortaseg 2017</t>
  </si>
  <si>
    <t>Concertación Fortaseg 2017</t>
  </si>
  <si>
    <t>Concertaciòn Fortaseg 2017</t>
  </si>
  <si>
    <t>Entrega Acta de cierre Fortaseg 2017</t>
  </si>
  <si>
    <t>Entrega de documentaciòn Sefiplan</t>
  </si>
  <si>
    <t xml:space="preserve">Xalapa </t>
  </si>
  <si>
    <t>Reunión de Trabajo Fortaseg</t>
  </si>
  <si>
    <t>Reunión de trabajo Fortaseg 2017</t>
  </si>
  <si>
    <t>Entrega de documentos seguridad pùblica</t>
  </si>
  <si>
    <t>Entrega de documentos Fortaseg 2017</t>
  </si>
  <si>
    <t>Entrega informe anual Fortaseg 2016</t>
  </si>
  <si>
    <t>Entrega de convenio en seguridad pìblica</t>
  </si>
  <si>
    <t>Entrega proyecto de prevenciòn</t>
  </si>
  <si>
    <t>Entrega convenio en Seguridad Pùblica</t>
  </si>
  <si>
    <t>Recibir convenio para firma</t>
  </si>
  <si>
    <t>Entrega de convenio</t>
  </si>
  <si>
    <t>Entrega de solicitud Seguridad Pùblica</t>
  </si>
  <si>
    <t>Entrega de documentación en Secretariado Ejecutivo de la S.N.S.P.</t>
  </si>
  <si>
    <t>Reunión de trabajo en Secrtariado Ejecutivo de la S.S.P.</t>
  </si>
  <si>
    <t>Entrega de oficio en S.S.P.</t>
  </si>
  <si>
    <t>Entregar informe al C.E.C.C.C.y C. C4</t>
  </si>
  <si>
    <t>Tratar asunto de Tránsito y Seguridad</t>
  </si>
  <si>
    <t>Entrega primer trimestre del RISS</t>
  </si>
  <si>
    <t>Entrega de oficio en el Secretariado Ejecutivo de la Secretaría de Seguridad Púclica</t>
  </si>
  <si>
    <t>Reunión de trabajo en el Secretariado Ejecutivo de la Secretaría Nacional de Seguridad Pública</t>
  </si>
  <si>
    <t>Reunión de Trabajo en el Secretariado Ejecutivo de la Secretaría de Seguridad Púclica</t>
  </si>
  <si>
    <t>Entrega de convenio S.S.P del Estado</t>
  </si>
  <si>
    <t>Reunión de trabajo En Secretaría de Infraestructura y Obras Públicas</t>
  </si>
  <si>
    <t>Entregar documentos en la Torre Central de la S.S.P. del Estado</t>
  </si>
  <si>
    <t>Entrega de validación de Curso en la Torre Central de la S.S.P. del Estado</t>
  </si>
  <si>
    <t>Entrega de firma de convenio de Capacitación Fortaseg 2017</t>
  </si>
  <si>
    <t>Córdoba</t>
  </si>
  <si>
    <t>Entregar documentación en S.E. del S.S.P.</t>
  </si>
  <si>
    <t>Entrega de documentaciòn FORTASEG</t>
  </si>
  <si>
    <t>Entregar oficio en el Sriado Ejecutivo del Sistema Nacional de Seguridad Pública</t>
  </si>
  <si>
    <t>Reunión de trabajo en el Sriado Ejecutivo del Sistema Nacional de Seguridad Pública</t>
  </si>
  <si>
    <t>Entrega documentaciòn FORTASEG</t>
  </si>
  <si>
    <t>Entregar informe en el Secretaríado Ejecutivo del S.N. de S.P.</t>
  </si>
  <si>
    <t>Reunión de Trabajo en el Colegio de Notarios</t>
  </si>
  <si>
    <t>En trega de documentación en el Saecretariado de Seguridad Pública del Estado</t>
  </si>
  <si>
    <t>Entrega de documentación en la Academía de Policia El Lencero</t>
  </si>
  <si>
    <t>Entregar documentación en el Secretariado Ejecutivo del Sistame Estatal de S.P. del Estado</t>
  </si>
  <si>
    <t>Entregar documentación en la Torre Central en le Secretaríía del Estado</t>
  </si>
  <si>
    <t>Entrega de ficha de validación de Curso Monotarista</t>
  </si>
  <si>
    <t>Firma de Proyecto de Cámaras de Videovigilancia</t>
  </si>
  <si>
    <t>Entregar documentación en la Acádemia El Lencero</t>
  </si>
  <si>
    <t>Entrega ficha de Verificación de Programa de Capacitación en Acádemia de Policía El Lencero</t>
  </si>
  <si>
    <t>Reunión de trabajo en Sriado Ejecutivo del Sistema del Consejo Estatal de S.P.</t>
  </si>
  <si>
    <t>Entrega documentación Sriado. Ejecutivo del Sistema del Consejo de S.P. Torre central.</t>
  </si>
  <si>
    <t>Entregar documentación en la Dirección de Tránsito Estatal</t>
  </si>
  <si>
    <t>Ficha de Validación en Acádemia de Policia El Lencero</t>
  </si>
  <si>
    <t>Entregar solicitud de reprogramación del Sistema de Videovigilancia Fortaseg 2017</t>
  </si>
  <si>
    <t>Entregar documentos en el Secretariado Ejecutivo del S.N. de S.P.</t>
  </si>
  <si>
    <t>Entregar documentación en el Secretariado Ejecutivo del S.N. del S.P.</t>
  </si>
  <si>
    <t>Entregar formatos de área  de Prevención SOCIAL DEL Delito Fortasec 2017</t>
  </si>
  <si>
    <t>Contralorìa Municipal</t>
  </si>
  <si>
    <t xml:space="preserve">Entrega de documentaciòn en ASF </t>
  </si>
  <si>
    <t>Curso entrega recepciòn en IVAI</t>
  </si>
  <si>
    <t>Reuniòn sobre Diagnostico 2017</t>
  </si>
  <si>
    <t>Entrega Cuenta Pùblica Orfis</t>
  </si>
  <si>
    <t>Congreso del Estado Orfis IVAI</t>
  </si>
  <si>
    <t>Atender Auditorìa de Recurso Fortaseg 2016</t>
  </si>
  <si>
    <t>Conferencia  en IVAI</t>
  </si>
  <si>
    <t>Entregar expediente a Fortaseg</t>
  </si>
  <si>
    <t>Seguimiento auditoría Fortaseg</t>
  </si>
  <si>
    <t>Entrega de documentaciòn Orfis</t>
  </si>
  <si>
    <t>Seguimiento a la auditoría APAZU 2015</t>
  </si>
  <si>
    <t>Firma de actas de auditoría</t>
  </si>
  <si>
    <t>Apertura de auditoria FISM, FORTAMUN-DF</t>
  </si>
  <si>
    <t>Entrega de documentación  al Orfis</t>
  </si>
  <si>
    <t>Reunión de Trabajo</t>
  </si>
  <si>
    <t>Entrega de oficios sobre validación del POA</t>
  </si>
  <si>
    <t>Notificaciòn de auditoria carnaval</t>
  </si>
  <si>
    <t>Reuniòn de tarabajo</t>
  </si>
  <si>
    <t>Traslado de auditor</t>
  </si>
  <si>
    <t>Firma de acta Fonmetrov</t>
  </si>
  <si>
    <t>Entrega de documentos Fonmetrov</t>
  </si>
  <si>
    <t>Entrega de documentos Gobierno Estado</t>
  </si>
  <si>
    <t>Reuniòn plenaria anual Sefisver</t>
  </si>
  <si>
    <t>Reuniòn de trabajo</t>
  </si>
  <si>
    <t>Asistir a Auditoría Superior de la Federación</t>
  </si>
  <si>
    <t>Entregar documentación en Orfis</t>
  </si>
  <si>
    <t>Firma acta cierre auditoría Fonmetrov</t>
  </si>
  <si>
    <t>Entregar documentos en el Congreso del Estado</t>
  </si>
  <si>
    <t>Visitar diferentes colonias para la constancia de comites de Contraloría Sociaal</t>
  </si>
  <si>
    <t>Entrega de documentación en el Congreso del Estado</t>
  </si>
  <si>
    <t>Reunión en Contraloría General del Estado</t>
  </si>
  <si>
    <t>Asistir a curso en Orfis</t>
  </si>
  <si>
    <t>Entregar documentación</t>
  </si>
  <si>
    <t>Entregar documentación en Auditoría Superior de la Federación</t>
  </si>
  <si>
    <t>Entregar documentación en Congreso del Estado</t>
  </si>
  <si>
    <t>Entrega de documentación: FISM, FORTAMUN</t>
  </si>
  <si>
    <t>Dar seguimiento y atención a auditorías realizadas</t>
  </si>
  <si>
    <t>Solventación Cuenta Pública al Orfia</t>
  </si>
  <si>
    <t>Entregar documentos a APAZU y CONTINVER</t>
  </si>
  <si>
    <t>Entrega de información y reunión de trabajo</t>
  </si>
  <si>
    <t>Entrega de documentación a la Contraloría General del Estado e IVAI</t>
  </si>
  <si>
    <t>Seguimiento de autoría en Orfis</t>
  </si>
  <si>
    <t>Seguimiento a auditorías adjuntas</t>
  </si>
  <si>
    <t>Entregar oficina al ORFIS</t>
  </si>
  <si>
    <t>Entrega de solventación a la Auditoría Superior de la Federación</t>
  </si>
  <si>
    <t>Entrega de documentaciòn IVAI</t>
  </si>
  <si>
    <t xml:space="preserve">NotificaciònAuditoria de carnaval </t>
  </si>
  <si>
    <t>Entrega de documentaciòn</t>
  </si>
  <si>
    <t>Entrega y aclaraciòn de documentaciòn</t>
  </si>
  <si>
    <t>Seguimientos y atenciòn a auditorìas</t>
  </si>
  <si>
    <t>Atenciòn auditorìa Fortalece</t>
  </si>
  <si>
    <t>Contestación auditoría Fortalece en Congreso del Estado</t>
  </si>
  <si>
    <t>Seguimiento auditoría en Congreso del Estado y Orfis</t>
  </si>
  <si>
    <t>Entregar documentación en la Contraloría General del Estado</t>
  </si>
  <si>
    <t>Dar seguimiento y atención auditorías al Ayuntamiento EN LA ASF.</t>
  </si>
  <si>
    <t>Entregar solventación contingencia 2016 a Contraloría del Estado</t>
  </si>
  <si>
    <t>Entregar solventación y seguimiento auditoría</t>
  </si>
  <si>
    <t>Entrega de documentqación al Orfis</t>
  </si>
  <si>
    <t>Dar seguimiento y atención auditoría en ASF</t>
  </si>
  <si>
    <t>Reunión de trabajo en Contraloría General del Estado</t>
  </si>
  <si>
    <t>Entregar documentación en Contraloría General del Estado</t>
  </si>
  <si>
    <t>Dar seguimiento auditoría en Contraloría General del Estado</t>
  </si>
  <si>
    <t>Entregar documentación al Orfis</t>
  </si>
  <si>
    <t>Curso en SEFIPLAN</t>
  </si>
  <si>
    <t>Cierre de auditoría FORTALECE</t>
  </si>
  <si>
    <t xml:space="preserve">Entrega de informaciòn </t>
  </si>
  <si>
    <t>Entrega de documentaciòn auditoria</t>
  </si>
  <si>
    <t>Entrega de documentaciòn  ORFIS</t>
  </si>
  <si>
    <t>Asistir a curso de Entrega-Recepción</t>
  </si>
  <si>
    <t>Asistir a sesión en la Secretaría de Finanzas y Planeación</t>
  </si>
  <si>
    <t>Entregar documentación en ORFIS</t>
  </si>
  <si>
    <t>Reunión de trabajo en Auditoría Superior de la Federación</t>
  </si>
  <si>
    <t>Direcciòn de Asuntos Legales</t>
  </si>
  <si>
    <t>Desahogar Diligencia en Conciliaciòn</t>
  </si>
  <si>
    <t>Recibir Notificaciòn Tribunal Contencioso</t>
  </si>
  <si>
    <t>Juicio Laboral Conciliaciòn y Arbitraje</t>
  </si>
  <si>
    <t>Desahogar Diligencia en Secretarìa de Finanzas y Planeaciòn</t>
  </si>
  <si>
    <t>Presentar escrito en Juzgado dècimo quinto</t>
  </si>
  <si>
    <t>Recibir notificaciòn Tribunal Contencioso</t>
  </si>
  <si>
    <t>Desahogar diligencia en Conciliaciòn y Arbitraje</t>
  </si>
  <si>
    <t>Asistir a la Fiscalia</t>
  </si>
  <si>
    <t>Desahogar diligencia en Tribunal</t>
  </si>
  <si>
    <t xml:space="preserve">Recibir notificaciòn </t>
  </si>
  <si>
    <t>Asistir a fiscalia general del estado</t>
  </si>
  <si>
    <t>Desahogar diligencia  conciliación y arbitraje</t>
  </si>
  <si>
    <t>Presentar escrito juicio laborla</t>
  </si>
  <si>
    <t>Asisitir a fiscalia 1ra. Investigadora</t>
  </si>
  <si>
    <t>Desahogar diligencia expediente laboral</t>
  </si>
  <si>
    <t>Desahogar diligencia juicio laboral</t>
  </si>
  <si>
    <t>Desahogar diligencia Jjuicio contencioso administrativo</t>
  </si>
  <si>
    <t>Desahogar diligencia relacionada expediente de multa</t>
  </si>
  <si>
    <t>Desahogar diligencia amparo directo</t>
  </si>
  <si>
    <t>Atender asunto expediente laboral en Conciliación y Arbitraje</t>
  </si>
  <si>
    <t xml:space="preserve">Atender Diligencia Juicio Laboral </t>
  </si>
  <si>
    <t>Desahogar Diligencia Expediente Laboral</t>
  </si>
  <si>
    <t>Desahogar Diligencia de expediente Laboral</t>
  </si>
  <si>
    <t>Desahogar</t>
  </si>
  <si>
    <t>Desahogar digiligencia expediente laboral</t>
  </si>
  <si>
    <t>Desahogar diligencia relacionado con juicio contencioso administrativo</t>
  </si>
  <si>
    <t>Desahogar diligencia relacionada controversía Constitucional en la Suprema Corte de Justicia de la Nación.</t>
  </si>
  <si>
    <t>Desahogar diligencia relacionada juicio laboral</t>
  </si>
  <si>
    <t>Desahogar diligencia relacionada a cotroversia en Suprema Corte de Justicia de la Nación</t>
  </si>
  <si>
    <t>Presentar actuaciones de la controversia Constitucional en la Suprema Corte de Justicia de la Nación</t>
  </si>
  <si>
    <t>Desahogar Diligencia expediente laboral</t>
  </si>
  <si>
    <t>Desahogar Diligencia expediente Recurso de Revocación</t>
  </si>
  <si>
    <t>Desahogar diligencia Suprema Corte</t>
  </si>
  <si>
    <t>Desahogar diligencia tribunal de conciliaciòn</t>
  </si>
  <si>
    <t>Desahogar diligencia de audiencia OPLE</t>
  </si>
  <si>
    <t>Presentar escrito en SEFIPLAN</t>
  </si>
  <si>
    <t>Presentar escrito en conciliaciòn yarbitraje</t>
  </si>
  <si>
    <t xml:space="preserve">Desahogar diligencia congreso del estado </t>
  </si>
  <si>
    <t>Desahogar diligencia</t>
  </si>
  <si>
    <t>Desahogar diligencia en conciliaciòn</t>
  </si>
  <si>
    <t>Recibir notificaciòn de juicio</t>
  </si>
  <si>
    <t>Entrega oficios SEMARNAT</t>
  </si>
  <si>
    <t>Entregar oficio de juicio</t>
  </si>
  <si>
    <t>Entrega de oficio en centro de justicia</t>
  </si>
  <si>
    <t>Captura de fichas en el Sistema de Evaluación en Sefiplán</t>
  </si>
  <si>
    <t>Direcciòn de Centro Historico</t>
  </si>
  <si>
    <t>Reuniòn de red mexicana  CIDEU</t>
  </si>
  <si>
    <t>Mérida</t>
  </si>
  <si>
    <t>Tràmites diversos</t>
  </si>
  <si>
    <t>Traslados oficiales a Palacio Municipal</t>
  </si>
  <si>
    <t>Traslados Oficiales a Palacio Municipal</t>
  </si>
  <si>
    <t>Direcciòn de Comercio y Espectaculos</t>
  </si>
  <si>
    <t>Premio u-GOB al Gobierno Dital</t>
  </si>
  <si>
    <t>Direcciòn de Contabilidad Gubernamental</t>
  </si>
  <si>
    <t>Entregar documentación al Congreso del Estado y al Orfis</t>
  </si>
  <si>
    <t>Entrega de estados financieros en Congreso del Estado</t>
  </si>
  <si>
    <t>Entrega de estados Financieros en Congreso del Estado</t>
  </si>
  <si>
    <t>Entrega de financieros Congreso Estado</t>
  </si>
  <si>
    <t>Entrega documentos Gobierno Estado</t>
  </si>
  <si>
    <t>Curso de Sigmaver en Orfis</t>
  </si>
  <si>
    <t>Tratar asunto sobre Fideicomiso en Orfis</t>
  </si>
  <si>
    <t>Curso en Sefiplan</t>
  </si>
  <si>
    <t>Curso en SEFIPLÁN</t>
  </si>
  <si>
    <t>Entrega de Estados Financieros en el Congreso del Estado</t>
  </si>
  <si>
    <t>Asistir al Orfis y al Congreso del Estado a dar seguimiento de Consultas Normativas pendientes.</t>
  </si>
  <si>
    <t>Entrega de respaldo Sigmaver</t>
  </si>
  <si>
    <t>Asistir a la Ceremonía Protocolaría de entrega de constancias en Orfis</t>
  </si>
  <si>
    <t>Entrega de Estados Financieros</t>
  </si>
  <si>
    <t>Evento entrega de constancias SIGMAVER</t>
  </si>
  <si>
    <t>Entrega resplando SIGMAVER</t>
  </si>
  <si>
    <t>Realizar trabajos del Programa SIGMAVER</t>
  </si>
  <si>
    <t>Entregar respaldo del Programa Sigmaver al ORFIS</t>
  </si>
  <si>
    <t>Direcciòn de Deporte</t>
  </si>
  <si>
    <t>Reuniòn en espacios pùblicos SEDATU</t>
  </si>
  <si>
    <t>Gestiones diversas</t>
  </si>
  <si>
    <t>Oficina de Sedatu</t>
  </si>
  <si>
    <t>Gestiones diversas en oficinas de SEDATU</t>
  </si>
  <si>
    <t>Reunión de trabajo en las oficinas de SEDATU</t>
  </si>
  <si>
    <t>Direcciòn de Desarrollo Social</t>
  </si>
  <si>
    <t>Entrega documentaciòn a Pemex</t>
  </si>
  <si>
    <t>Entregar documentación en oficinas de PEMEX MEXICO</t>
  </si>
  <si>
    <t>Entregar documentos en SEDESOL</t>
  </si>
  <si>
    <t>Entrega de documentacòn a SEDESOL</t>
  </si>
  <si>
    <t>Entregar documentación en Sedesol</t>
  </si>
  <si>
    <t>Entregar documentos en las oficinas de Sedesol</t>
  </si>
  <si>
    <t>Direcciòn de Desarrollo Sustentable</t>
  </si>
  <si>
    <t>Integración de Proyectos Productivos en SAGARPA</t>
  </si>
  <si>
    <t>Sesiòn Ordinaria en Congreso Estado</t>
  </si>
  <si>
    <t>Integraciòn de Proyectos  Sagarpa</t>
  </si>
  <si>
    <t>Reunión en Sagarpa</t>
  </si>
  <si>
    <t>Asistir a la convocatoría a la 9na Sesión de Consejo de Cuenca</t>
  </si>
  <si>
    <t>Seguimiento de expediente de Proyectos en Sagarpa</t>
  </si>
  <si>
    <t>Seguimiento  expedientes a Sagarpa</t>
  </si>
  <si>
    <t>Entrega de Expedientes Sagarpa</t>
  </si>
  <si>
    <t>Revisiòn de expedientes Sagarpa</t>
  </si>
  <si>
    <t>Curso SAGARPA</t>
  </si>
  <si>
    <t>Atender asuntos laborales en Fiscalía General del Estado</t>
  </si>
  <si>
    <t>Entregar proyecto "CAMPOS EN TUS Manos"</t>
  </si>
  <si>
    <t>Oficina de SEDECOP</t>
  </si>
  <si>
    <t>Direcciòn de Gobernaciòn</t>
  </si>
  <si>
    <t>Solicitud de cartillas en la 26a Zona Militar</t>
  </si>
  <si>
    <t>Revisiòn Cartillas Zona Militar</t>
  </si>
  <si>
    <t>Curso de inducciòn nuevos formatos</t>
  </si>
  <si>
    <t>Reuniòn de trabajo en CAEV</t>
  </si>
  <si>
    <t>Asistir a capacitaciòn de pasaportes</t>
  </si>
  <si>
    <t>Informe sobre listado en la 26a Zona Militar</t>
  </si>
  <si>
    <t>Asistir a la 26a Zona Militar</t>
  </si>
  <si>
    <t xml:space="preserve">Asistir reunión informativa,a la Delegación Estatal de Veracruz de la S.R.E. </t>
  </si>
  <si>
    <t>Asistir a conferencia en las instalaciones del Congreso del Estado</t>
  </si>
  <si>
    <t>Difusiòn y aplicaciòn  de pasaportes</t>
  </si>
  <si>
    <t>Asistir a la Zona Militar a entregar listado clase 1999 Anticipados y Remisos</t>
  </si>
  <si>
    <t>Entregas de informe listado servicio militar</t>
  </si>
  <si>
    <t>Curso Actualizaciòn Normativa</t>
  </si>
  <si>
    <t>Visita de supervisiòn</t>
  </si>
  <si>
    <t>Reunión de Trabajo CIGS</t>
  </si>
  <si>
    <t>Reunión de Trabajo en CIGS</t>
  </si>
  <si>
    <t>Asistir a premios UGOB</t>
  </si>
  <si>
    <t>Acudir a los premios UGOB</t>
  </si>
  <si>
    <t>Tramitar Visa</t>
  </si>
  <si>
    <t xml:space="preserve">Tràmite de visa </t>
  </si>
  <si>
    <t xml:space="preserve">Ceremonia de Premiación de Ciudades inteligentes y sostenibles. </t>
  </si>
  <si>
    <t>Ulyanovsk Región Rusia</t>
  </si>
  <si>
    <t>Participar en primera edición del Fest. Talent Executive Summit</t>
  </si>
  <si>
    <t>Asistir a reunión Regional Centro del CIAPEM en la Sría. De Ciencia y Tecnología</t>
  </si>
  <si>
    <t>Cuernavaca</t>
  </si>
  <si>
    <t>Recibir estatuilla de reconocimiento</t>
  </si>
  <si>
    <t>Recibir reconocimiento</t>
  </si>
  <si>
    <t>Direcciòn de Obras Pùblicas</t>
  </si>
  <si>
    <t>Entrega de Oficios Sefiplan</t>
  </si>
  <si>
    <t>Entrega de documentaciòn Conagua  y Profepa</t>
  </si>
  <si>
    <t>Entrega Cierre de Ejercicio 2016 Congreso Estado</t>
  </si>
  <si>
    <t>Entrega oficios en Sefiplan</t>
  </si>
  <si>
    <t>Recibir notificaciones auditorias de Obras</t>
  </si>
  <si>
    <t>Entregar documentación en Sefiplan</t>
  </si>
  <si>
    <t>Entrega de documentos al Despacho de Intagra an, A.C.</t>
  </si>
  <si>
    <t>Entrega de solventaciòn de Auditoria</t>
  </si>
  <si>
    <t>Curso de capacitaciòn Orfis</t>
  </si>
  <si>
    <t>Curso emitido por Sedesol</t>
  </si>
  <si>
    <t>Entrega Documentaciòn en Integra an</t>
  </si>
  <si>
    <t>entrega Documentaciòn en Integra an</t>
  </si>
  <si>
    <t>Curso bàsico de compranet</t>
  </si>
  <si>
    <t>Entrega publicaciòn en Gaceta</t>
  </si>
  <si>
    <t>Entrega de PGI al Congreso del Estado</t>
  </si>
  <si>
    <t>Entrega de formatos F-10 en Orfis</t>
  </si>
  <si>
    <t>Entregar información de Auditoría Superior de la Federación</t>
  </si>
  <si>
    <t>Entregar documentos en Sefuplan</t>
  </si>
  <si>
    <t>Recibir asesoría del portal aplicativo de la SHCP</t>
  </si>
  <si>
    <t>Entrega de reporte mensual en el Congreso del Estado</t>
  </si>
  <si>
    <t>Capacitación en Orfis para entrega Gestión Pública</t>
  </si>
  <si>
    <t>Asistir a asesoría del Orfis</t>
  </si>
  <si>
    <t>Entregar documentos en Sefiplán</t>
  </si>
  <si>
    <t>Entrega de reporte mensual</t>
  </si>
  <si>
    <t>Entrega de documentos oficiales SEFIPLAN</t>
  </si>
  <si>
    <t>Entrega de formatos</t>
  </si>
  <si>
    <t>Entrega de modificaciòn al congreso</t>
  </si>
  <si>
    <t>Entrega de Reporte mensual</t>
  </si>
  <si>
    <t>Pago publicación Dierio Oficial de la Federación</t>
  </si>
  <si>
    <t>Entrega de informe Estado de Obra</t>
  </si>
  <si>
    <t>Seguimiento de captura ficha técnica en Sefiplán</t>
  </si>
  <si>
    <t>Seguimiento captura de fichas SEFIR 23</t>
  </si>
  <si>
    <t>Oficinas de SEFIPLAN</t>
  </si>
  <si>
    <t>Entrega documentación SEFIPLAN</t>
  </si>
  <si>
    <t>Entrega de documentaciòn SEFIPLAN</t>
  </si>
  <si>
    <t>Seminario de buenas practicas SEDESOL</t>
  </si>
  <si>
    <t>Realizar pago de publicación el el Diario oficial de la Federación</t>
  </si>
  <si>
    <t>Entrega de documentación ennel Congreso del Estado</t>
  </si>
  <si>
    <t>Entrega de documentos oficiales en el Congreso del Estado</t>
  </si>
  <si>
    <t>Aclarar observaciones sobre Programa Fortalece</t>
  </si>
  <si>
    <t>Entregar reporte mensual al Congreso del Estado</t>
  </si>
  <si>
    <t>Entrega de reporte trimestral</t>
  </si>
  <si>
    <t>Entregar documentación oficial</t>
  </si>
  <si>
    <t>Entregar documentos en la Jefatura administrativa de la Dirección de Obras Públicas</t>
  </si>
  <si>
    <t>Entregar documen tación en la Coordinación Administrativa de Fondos y Programas Federales</t>
  </si>
  <si>
    <t>Direcciòn de Tramites y Liecencias</t>
  </si>
  <si>
    <t>Reuniòn de trabajo sedecop</t>
  </si>
  <si>
    <t>Reunión de trabajo en la Secretaría de Economía</t>
  </si>
  <si>
    <t>Metodología de Desarrollo de Proveedores con Banco Mundial</t>
  </si>
  <si>
    <t>Reunión de trabajo en Secretaría de Economía Mundíal</t>
  </si>
  <si>
    <t>Presentación "Programa a tres sectores Prioritarios en la Entidad"</t>
  </si>
  <si>
    <t>Direcciòn de Turismo y Cultura</t>
  </si>
  <si>
    <t>Asistir a Tianguis Turisticos</t>
  </si>
  <si>
    <t>Acapulco</t>
  </si>
  <si>
    <t>Tianguis turistico México 2017</t>
  </si>
  <si>
    <t>Asistir al Taller Regional en CMIC</t>
  </si>
  <si>
    <t>Mèrida</t>
  </si>
  <si>
    <t>Asistir a Taller Regional</t>
  </si>
  <si>
    <t xml:space="preserve">Toluca </t>
  </si>
  <si>
    <t>Toluca</t>
  </si>
  <si>
    <t>Asistir al VIII encuentro de la Red Mexicana de CIDEU transparencia y participación.</t>
  </si>
  <si>
    <t>Taller de arranque y planeaciòn</t>
  </si>
  <si>
    <t>Comparencia en la Fiscalia 10 Especializada</t>
  </si>
  <si>
    <t>Tràmites diversos congresos y eventos</t>
  </si>
  <si>
    <t>Reunión de trabajo de los C.C. Manuel Jimenez y Karen Flores,(de la cd de México), con el Alcalde de Veracrúz</t>
  </si>
  <si>
    <t>Atendió evento carnaval</t>
  </si>
  <si>
    <t>Tratar asuntos diversos</t>
  </si>
  <si>
    <t>Tramites diversos</t>
  </si>
  <si>
    <t>Regidurias</t>
  </si>
  <si>
    <t>Reunión de trabajo fortaseg</t>
  </si>
  <si>
    <t>Realizar Trámites diversos</t>
  </si>
  <si>
    <t>Congreso Nacional de Finanzas Públicas</t>
  </si>
  <si>
    <t>San Miguel de Allende</t>
  </si>
  <si>
    <t>Entrega de documentos Oficiales</t>
  </si>
  <si>
    <t>Asistir al IMSS de Tarimoya para registrar a recien nacido</t>
  </si>
  <si>
    <t>Reuniòn y recoger expedientes de rectificciòn</t>
  </si>
  <si>
    <t>Recoger Formato Oficiales en Direccòn General Registro Civil</t>
  </si>
  <si>
    <t>Adquisición de formatos oficiales</t>
  </si>
  <si>
    <t>Junta  mensual</t>
  </si>
  <si>
    <t>Junta mensual de oficiales</t>
  </si>
  <si>
    <t>Asistir al evento Estrategías Binacional del Programa "SOY MÉXICO"</t>
  </si>
  <si>
    <t>Cuitlahuac</t>
  </si>
  <si>
    <t>Juntamensual de oficiales y entrega de documentación</t>
  </si>
  <si>
    <t>Asistir a junta mensual de oficiales</t>
  </si>
  <si>
    <t>Asistir a Capacitación de Sistemas Integrados</t>
  </si>
  <si>
    <t>Junta mensual de oficiales y entrega de documentación</t>
  </si>
  <si>
    <t>Entregar documentacion y adquisición de formatos oficiale</t>
  </si>
  <si>
    <t>Curso inscripciòn de actas e inconsistencias presentadas</t>
  </si>
  <si>
    <t>Recibir formatos oficiales</t>
  </si>
  <si>
    <t>Entregar documentos</t>
  </si>
  <si>
    <t>Curso de capacitación</t>
  </si>
  <si>
    <t>Lectura del Plan de Evaluación para dar seguimiento al Programa de Fortalecimiento de Registro Civil</t>
  </si>
  <si>
    <t>Compra de formatos oficiales</t>
  </si>
  <si>
    <t>Ficha validación en Acádemia de Policia</t>
  </si>
  <si>
    <t>Reunión y entrega documentación Congreso del Estado</t>
  </si>
  <si>
    <t>Reuniòn de trabajo Congreso del Estado</t>
  </si>
  <si>
    <t>Reuniòn en oficinas Congreso del Estado</t>
  </si>
  <si>
    <t>Entrega de documentos Congreso del Estado</t>
  </si>
  <si>
    <t>Reuniòn en Oficinas del Estado</t>
  </si>
  <si>
    <t>Reuniòn de Trabajo Congreso Estado</t>
  </si>
  <si>
    <t>Realizar trámite Gaceta Oficial del Estado</t>
  </si>
  <si>
    <t>Reunión con personal de Congreso del Estado</t>
  </si>
  <si>
    <t>Reunión Regional en DIF Estatal</t>
  </si>
  <si>
    <t>Entregar documentos en Congreso del Estado</t>
  </si>
  <si>
    <t>Realizar trámites Gaceta oficial</t>
  </si>
  <si>
    <t>Reunión de trabajo en Congreso del Estado</t>
  </si>
  <si>
    <t>Reunión de trabajo con personal del Congreso del Estado</t>
  </si>
  <si>
    <t>Entregar documentación en la Gaseta oficial del Estado</t>
  </si>
  <si>
    <t>Asistir a reunión de trabajo al Congreso del Estado</t>
  </si>
  <si>
    <t>Entregar documentación en el Congreso del Estado</t>
  </si>
  <si>
    <t>Asistir a reunión de trabajo en el Congreso del Estado</t>
  </si>
  <si>
    <t>Entregar documentoa a Congreso del Estado</t>
  </si>
  <si>
    <t>Entregar documentos oficiales a la Gaceta oficial del Estado</t>
  </si>
  <si>
    <t>Entregar documentación al Congreso del Estado</t>
  </si>
  <si>
    <t>Asistir a reunión de trabao en el Congreso del Estado</t>
  </si>
  <si>
    <t>Reunión de trabajo y entrega de documentación en el Congreso del Estado</t>
  </si>
  <si>
    <t>Secretaria Particular</t>
  </si>
  <si>
    <t>Entrega de reportes en PEMEX</t>
  </si>
  <si>
    <t>Entrega de oficio de donación</t>
  </si>
  <si>
    <t>Entregar documentación en C.E.D.H.</t>
  </si>
  <si>
    <t>Entrergar documentación en el Tribunal de Conciliación y Arbitraje</t>
  </si>
  <si>
    <t>Visita al Tribunal de Conciliación Y Arbitraje</t>
  </si>
  <si>
    <t>Entrega de oficios a CONAGUA</t>
  </si>
  <si>
    <t>Reunión de trabajo en Tribunal Estatal de Conciliación y Arbitraje</t>
  </si>
  <si>
    <t>Entregar documentos en la Comisión Estatal de Derechos Humanos</t>
  </si>
  <si>
    <t>Entrega de documentaciòn en Fiscalìa</t>
  </si>
  <si>
    <t>Subdirecciòn Administrativa (DIF)</t>
  </si>
  <si>
    <t>Asistencia al Instituto Nacional de cardiología con una menor</t>
  </si>
  <si>
    <t xml:space="preserve">Asistencia al Instituto Nacional de cardiología </t>
  </si>
  <si>
    <t>Asistir al Instituto de Cardiología con una menor albergada</t>
  </si>
  <si>
    <t>Reintegración de un menos al Estado de Chiapas</t>
  </si>
  <si>
    <t>Tuxtla Gutierrez</t>
  </si>
  <si>
    <t>Recoger Material oficial en INAPAM</t>
  </si>
  <si>
    <t>Asistir a las oficinas de INAPAM a recoger material y entregar documentación.</t>
  </si>
  <si>
    <t>Asistir al Instituto de Cardiología,para operación de la menor Zaira Aidee Covarrubias Zarate</t>
  </si>
  <si>
    <t>Recoger silla de ruedas y Andadera especial</t>
  </si>
  <si>
    <t>Recoger material en las oficinas de INAPAM</t>
  </si>
  <si>
    <t>Recibir información en las oficinas de IVEA</t>
  </si>
  <si>
    <t>Instituto Nacional de Cardiologìa Ignacio Chavez</t>
  </si>
  <si>
    <t>Oficina central de INAPAM</t>
  </si>
  <si>
    <t>Curso en auditorio DIF Estatal</t>
  </si>
  <si>
    <t>Entrega-Recepciòn de donaciòn</t>
  </si>
  <si>
    <t>Tultitlàn</t>
  </si>
  <si>
    <t xml:space="preserve">Traslado de dos menores estancia sagrado corazòn </t>
  </si>
  <si>
    <t>Valoración de la menor Zayra</t>
  </si>
  <si>
    <t>Asistir al primer Simposium para atención del adulto mayor en las instalaciones del IMAC</t>
  </si>
  <si>
    <t>Proponer convenio para el área de INAPAM en la Secretaría de Salud</t>
  </si>
  <si>
    <t>Asistir al Instituto de Cardiología</t>
  </si>
  <si>
    <t>Subdirecciòn de Control Vehicular</t>
  </si>
  <si>
    <t>Entrega de informe del acuerdo PEMEX-AYUNTAMIENTO</t>
  </si>
  <si>
    <t>Entrega de segundo informe trimestral</t>
  </si>
  <si>
    <t>Subdirecciòn de Presupuestos</t>
  </si>
  <si>
    <t>Entrega de modificaciòn presupuestal</t>
  </si>
  <si>
    <t>Entrega de modificación ley de ingresos</t>
  </si>
  <si>
    <t>Entrega de iniciativa ley ingreso</t>
  </si>
  <si>
    <t>Subdirecciòn Medica (DIF)</t>
  </si>
  <si>
    <t>Subdirecciòn Operativa (DIF)</t>
  </si>
  <si>
    <t>Atención medica en Cardiología de una menor</t>
  </si>
  <si>
    <t>Recoger silla de ruedas en DIF Estatal</t>
  </si>
  <si>
    <t>Brigada medica</t>
  </si>
  <si>
    <t>Traslado de una persona con capacidades diferentes</t>
  </si>
  <si>
    <t>Traslado de una persona de capacidades difentes al CRIVER y dos menores a DIF Estatal</t>
  </si>
  <si>
    <t>Reunión Regional</t>
  </si>
  <si>
    <t>Recoger mobiliario en el modulo para su baja</t>
  </si>
  <si>
    <t>San Julián</t>
  </si>
  <si>
    <t>Asistir a las oficinas de INAPAM a entregar documentación</t>
  </si>
  <si>
    <t>Traslado de mobiliario</t>
  </si>
  <si>
    <t>Recoger material en INAPAM</t>
  </si>
  <si>
    <t>Festival Integrando Familias</t>
  </si>
  <si>
    <t>Alto Lucero</t>
  </si>
  <si>
    <t>Entregar contratos de comodato de vehículos del DIF Municipal</t>
  </si>
  <si>
    <t>Renovación de contrato de dos unidades para personas con discapacidad</t>
  </si>
  <si>
    <t>Seguimiento a valaración para cirugía en el Instituto de Cardiología a la menor albergada en Casa Hogar</t>
  </si>
  <si>
    <t>Asistir a taller "DERECHOS Y NECESIDADES: NNA"</t>
  </si>
  <si>
    <t>Apoyo a menor albergada en Casa Hogar</t>
  </si>
  <si>
    <t>Acompañar a pacienta canalizada a FUCAM</t>
  </si>
  <si>
    <t>Traslado de selecciòn municipal</t>
  </si>
  <si>
    <t>Albergue Instituto Nacional de Cardiologìa Ignacio Chavez</t>
  </si>
  <si>
    <t>DIF Estatal devoluciòn silla</t>
  </si>
  <si>
    <t>Traslado estancia sagrado corazòn de jesus</t>
  </si>
  <si>
    <t>DIF estatal entrega vehìculos</t>
  </si>
  <si>
    <t>Centro Cardiologìa Ignacio Chàvez</t>
  </si>
  <si>
    <t>Traslado personas instalaciones FUCAM</t>
  </si>
  <si>
    <t>Seguimiento operación a Corazón abierto a menor albergada en casa Hogar . En el Centro de Cardiología</t>
  </si>
  <si>
    <t>Relevar a Adriana Reyes Alcaraz, en el cuidado de la menor Zayra Aidee Covarrubias, para operación a Coraz+ón abierto</t>
  </si>
  <si>
    <t>Entregar a dos menores al Dif Estatal, para su adopción.</t>
  </si>
  <si>
    <t>Recibir sillas de ruedas en el DIF Estatal</t>
  </si>
  <si>
    <t>Recibir atención en la Fundación de Cáncer de Mama (FUCAM)</t>
  </si>
  <si>
    <t>Entrega de documentación rn la Subdirección de Planeación y Dirección Juridica.</t>
  </si>
  <si>
    <t>Tesorería</t>
  </si>
  <si>
    <t>Revisión de  iventario áreas de Obras Públicas. Asi como Bibliotecas foraneas</t>
  </si>
  <si>
    <t>Asistir a curso de Entrega-Recepción en el Orfis</t>
  </si>
  <si>
    <t xml:space="preserve">Entregar documentación </t>
  </si>
  <si>
    <t>Conferencia Magistral IVAI</t>
  </si>
  <si>
    <t>Conferencia Magistral</t>
  </si>
  <si>
    <t>Taller de Obligaciones de Transparencia</t>
  </si>
  <si>
    <t>Asistir a Taller en IVAI</t>
  </si>
  <si>
    <t>Foro Mètrica de gobierno abierto</t>
  </si>
  <si>
    <t>Curso taller de Obligaciones Ivai</t>
  </si>
  <si>
    <t>Asistir al Día internacional de los archivos en IVAI</t>
  </si>
  <si>
    <t>Presentaciòn de resultados en IVAI</t>
  </si>
  <si>
    <t>Jornada de capacitaciòn enlaces de red</t>
  </si>
  <si>
    <t>Curso Taller de implementaciòn</t>
  </si>
  <si>
    <t>Curso Mejoras al Sistema de Portales</t>
  </si>
  <si>
    <t>Entregar documentos al IVAI</t>
  </si>
  <si>
    <t>Asistir a Taller impatido en el IVAI</t>
  </si>
  <si>
    <t>Jornada de Capacitación en IVAI</t>
  </si>
  <si>
    <t>Asistir a curso en IVAI</t>
  </si>
  <si>
    <t>Asistir a evento e IVAI</t>
  </si>
  <si>
    <t>GASTOS POR VIÁTICOS DEL 1° - 31 ENE. 2018</t>
  </si>
  <si>
    <t>Acceso a la Información</t>
  </si>
  <si>
    <t>Asistencia Curso de clasificacion Informacion</t>
  </si>
  <si>
    <t>Asistencia a Jornadas regionales de capacitacion</t>
  </si>
  <si>
    <t>Asistencia a reuniòn de Gobierno Abierto</t>
  </si>
  <si>
    <t>Reuniòn con Secretarìade Estudios</t>
  </si>
  <si>
    <t xml:space="preserve">Asistencia Foro Regional Plataforma Nacional </t>
  </si>
  <si>
    <t>Asuntos Legales</t>
  </si>
  <si>
    <t>Audiencia Juicio Contencioso Administrativo</t>
  </si>
  <si>
    <t>Audiencia tribunal estatal</t>
  </si>
  <si>
    <t>Tribunal de Conciliaciòn y Arbitraje</t>
  </si>
  <si>
    <t>Reuniòn de trabajo SEDEMA</t>
  </si>
  <si>
    <t>reuniòn de trabajo SEDEMA</t>
  </si>
  <si>
    <t xml:space="preserve">Audiencia laboral </t>
  </si>
  <si>
    <t>Tribunal Estatal de Conciliaciòn y Arbitraje</t>
  </si>
  <si>
    <t>Presentar demanda Tribunal Estatal</t>
  </si>
  <si>
    <t>Presentar promociòn Tribunal Estatal</t>
  </si>
  <si>
    <t>Tribunal Estatal de Conciliación y Arbitraje</t>
  </si>
  <si>
    <t>Tribunal estaltal de Conciliación y Arbitraje</t>
  </si>
  <si>
    <t>Audiencia laboral Tribunal Estatal</t>
  </si>
  <si>
    <t>Audiencia Laboral</t>
  </si>
  <si>
    <t>Presentar Oficio O.P.L.E</t>
  </si>
  <si>
    <t>Tribunal estatal de Conciliación y Arbitraje</t>
  </si>
  <si>
    <t>Tribunal Estatal de Conciliación y Arbitraje.</t>
  </si>
  <si>
    <t>Comisión Nacional del Agua</t>
  </si>
  <si>
    <t>Audiencia laboral</t>
  </si>
  <si>
    <t>Centro Histórico</t>
  </si>
  <si>
    <t xml:space="preserve">Acuerdo con SEDEMA para proyecto </t>
  </si>
  <si>
    <t>Comercio</t>
  </si>
  <si>
    <t>Contabilidad</t>
  </si>
  <si>
    <t>Contraloría</t>
  </si>
  <si>
    <t>Curso de capacitaciónen IVAI</t>
  </si>
  <si>
    <t>Entrega de documentacion</t>
  </si>
  <si>
    <t>Asistir a Curso al Orfis</t>
  </si>
  <si>
    <t>Entregar información en la Contraloría General del Estado</t>
  </si>
  <si>
    <t>Asistir  a C urso en ORFIS</t>
  </si>
  <si>
    <t>Auditoria</t>
  </si>
  <si>
    <t>Asistir a Sesiòn del Consejo Estatal de archivo</t>
  </si>
  <si>
    <t>Capacitacion construccion de indicadores</t>
  </si>
  <si>
    <t>Capacitacion Red de orientacion en Contraloria</t>
  </si>
  <si>
    <t>Entregar dictamen entrega recepción en el Congreso del Estado</t>
  </si>
  <si>
    <t>Entregar documentación complementaría al Congreso del Estado</t>
  </si>
  <si>
    <t>Entrega de informacion Auditoria legalidad</t>
  </si>
  <si>
    <t>Entrega informaciòn cuenta pùblica 2017</t>
  </si>
  <si>
    <t>Capacitaciòn tema sistema  USBI</t>
  </si>
  <si>
    <t>05/03/018</t>
  </si>
  <si>
    <t>Entrega de Documentacion</t>
  </si>
  <si>
    <t>Entrega de requerimientos</t>
  </si>
  <si>
    <t>Firma de acta de cierre de auditoria</t>
  </si>
  <si>
    <t>Entregar información en Contraloría General del Estado</t>
  </si>
  <si>
    <t>Entrega de Informaciòn de cuenta pùblica 2017</t>
  </si>
  <si>
    <t>Entrega de Informaciòn</t>
  </si>
  <si>
    <t>Firma de acta de auditorìa</t>
  </si>
  <si>
    <t>Entrega de acta entrega-recepciòn</t>
  </si>
  <si>
    <t>Entrega de acta circunstanciada</t>
  </si>
  <si>
    <t>Control de Vehículos</t>
  </si>
  <si>
    <t>Entrega de documentacion Auditoria</t>
  </si>
  <si>
    <t>Desarrollo Económico</t>
  </si>
  <si>
    <t>Capacitaciòn Cofemer</t>
  </si>
  <si>
    <t>Junta mejora regulatoria</t>
  </si>
  <si>
    <t>Desarrollo Social</t>
  </si>
  <si>
    <t>Presentaciòn de convenio ante Congreso</t>
  </si>
  <si>
    <t>Capacitaciòn programa seguro de vida</t>
  </si>
  <si>
    <t>Gestion del Programa Seguro</t>
  </si>
  <si>
    <t>Remitir en SEDESOL padròn beneficiados</t>
  </si>
  <si>
    <t>Entregar Convenio de colaboración educativa entre Ayuntamiento ye IVEA ENEL CONGRESO DEL eSTADO</t>
  </si>
  <si>
    <t xml:space="preserve">Entrega de Oficios de Relacion de Programa Pension </t>
  </si>
  <si>
    <t>Asistir a Sesiòn Ordinaria Consejo Estatal</t>
  </si>
  <si>
    <t>Asistir Primera Sesiòn Ordinaria Consejo Estatal</t>
  </si>
  <si>
    <t>Gestion de Programa y Junta de Trabajo SEDESOL</t>
  </si>
  <si>
    <t>Presentaciòn ante SEDESOL como enlace</t>
  </si>
  <si>
    <t>Entregar documentacion en Secretaría de Desarrollo Social</t>
  </si>
  <si>
    <t>Entrega de Formatos</t>
  </si>
  <si>
    <t xml:space="preserve">Curso Elaboraciòn Plan Municipal </t>
  </si>
  <si>
    <t>DIF Dirección Administrativa</t>
  </si>
  <si>
    <t>Asistir como coordinador en los juegos Nacional</t>
  </si>
  <si>
    <t>Curso de Capacitaciòn de Programas y Acciones INAPAM</t>
  </si>
  <si>
    <t>Entregar a menor del DIF de Chiapas</t>
  </si>
  <si>
    <t>Tuxtla Gútierrez</t>
  </si>
  <si>
    <t>Devolucion de Vehiculo</t>
  </si>
  <si>
    <t>Recoger unidad de comodato</t>
  </si>
  <si>
    <t xml:space="preserve">Seguimiento de consultas cirugìa Zayra  </t>
  </si>
  <si>
    <t>Consulta de valoraciòn</t>
  </si>
  <si>
    <t>Hospedaje  en albergue la esperanza</t>
  </si>
  <si>
    <t>Seguimiento y consulta en FUCAM</t>
  </si>
  <si>
    <t>Continuar tratamiento Pedìatrico</t>
  </si>
  <si>
    <t>Gastos Diversos</t>
  </si>
  <si>
    <t>Asistir Capacitacion</t>
  </si>
  <si>
    <t>Apoyo Entregado a Ciudadania</t>
  </si>
  <si>
    <t>Apoyo entregado a ciudadania</t>
  </si>
  <si>
    <t>DIF Operativa</t>
  </si>
  <si>
    <t>Asistir al taller de participacion con niños y adultos</t>
  </si>
  <si>
    <t>Direccción de Contabilidad</t>
  </si>
  <si>
    <t>Reuniòn en  SHCP</t>
  </si>
  <si>
    <t>Dirección de Egresos</t>
  </si>
  <si>
    <t>Dirección de Ingresos</t>
  </si>
  <si>
    <t>Egresos</t>
  </si>
  <si>
    <t>Ejecución Fiscal</t>
  </si>
  <si>
    <t xml:space="preserve">Fomento Agropecuario </t>
  </si>
  <si>
    <t>Gobernación</t>
  </si>
  <si>
    <t>Curso de capacitaciòn</t>
  </si>
  <si>
    <t>Recoger cartillas de identidad militar en blanco</t>
  </si>
  <si>
    <t>Ingresos</t>
  </si>
  <si>
    <t>Inmujer</t>
  </si>
  <si>
    <t>Reunion de Trabajo Violencia de Genero</t>
  </si>
  <si>
    <t>Curso de Capacitacion</t>
  </si>
  <si>
    <t>Curso de Capacitacion Congreso del Estado</t>
  </si>
  <si>
    <t>INMUVI</t>
  </si>
  <si>
    <t>Entrega de oficios a diversas áreas del H. Ayuntamiento</t>
  </si>
  <si>
    <t>entregar oficios en diversas áreas del ayuntamiento</t>
  </si>
  <si>
    <t>Entregar diversos oficios y documentos en diferentes áreas del Ayuntamiento</t>
  </si>
  <si>
    <t>Entrega de diveros Oficios</t>
  </si>
  <si>
    <t>Local</t>
  </si>
  <si>
    <t>Solicitar plano en apoyo a actividades de la Subdirecciòn</t>
  </si>
  <si>
    <t>Entregar documentación oficial a diversas áreas del Ayuntamiento</t>
  </si>
  <si>
    <t>Entrega de documentacion y oficios</t>
  </si>
  <si>
    <t xml:space="preserve">Reuniòn y recibir programa apoyo </t>
  </si>
  <si>
    <t>Reuniòn para creaciòn de un fideicomiso</t>
  </si>
  <si>
    <t>Acuerdo para Creditos Vivienda</t>
  </si>
  <si>
    <t>Innovación y Gob. Abierto</t>
  </si>
  <si>
    <t>Asistencia de la Ponente Yurixi Rangel Macias, Al Festejo día Internacional de Datos Abiertos</t>
  </si>
  <si>
    <t>Panelista en Evento Capital Sinnix 2018</t>
  </si>
  <si>
    <t>Reunión de trabajo en oficinas del primer Ministro de Reino Unido</t>
  </si>
  <si>
    <t>Curso de Capacitacion Datos Abiertos</t>
  </si>
  <si>
    <t>Reuniòn informativa sobre Plan de Acciòn Local</t>
  </si>
  <si>
    <t>Movilidad Urbana</t>
  </si>
  <si>
    <t>Capacitaciòn  FORTASEG 2018</t>
  </si>
  <si>
    <t>Jornada de trabajo</t>
  </si>
  <si>
    <t>Entrega Acta-Cierre FORTASEG 2017</t>
  </si>
  <si>
    <t>Concertación Fortaseg 2018</t>
  </si>
  <si>
    <t>Entrega de oficio en el Sriado Ejecutivo del S.N. de S.P.</t>
  </si>
  <si>
    <t>Entrega de de Acta de Cierre Fortaseg 2017 en el Sriado Ejecutivo del S.N. de S.P.</t>
  </si>
  <si>
    <t>Obras Públicas</t>
  </si>
  <si>
    <t>Curso en Foro Imac</t>
  </si>
  <si>
    <t>Asistir a curso Analisis de Gestion Municipal</t>
  </si>
  <si>
    <t>Revisiòn de documentaciòn oficial</t>
  </si>
  <si>
    <t>Capacitaciòn del Programa FISM</t>
  </si>
  <si>
    <t>Llenar Cedulas ante SEFIPLAN</t>
  </si>
  <si>
    <t>Entrega de Oficio al ORFIS</t>
  </si>
  <si>
    <t>Entrega de Oficios en Secretarìa de Medio Ambiente</t>
  </si>
  <si>
    <t>Curso de Orfis</t>
  </si>
  <si>
    <t>Asistir a reuniòn para bajar recursos</t>
  </si>
  <si>
    <t>Asistir a reuniòn de trabajo</t>
  </si>
  <si>
    <t>asistir a reuniòn de trabajo</t>
  </si>
  <si>
    <t>Reunión de trabajo el Sefiplán</t>
  </si>
  <si>
    <t>Supervisar Operación del vactor</t>
  </si>
  <si>
    <t>Recorrido al centro historico para la rehabilatacion rumbo 500 años</t>
  </si>
  <si>
    <t>Asuntos Relacionados Areas de Donaciones para Escuelas</t>
  </si>
  <si>
    <t>Capacitación en diversos Programas Sría. SEDECOP</t>
  </si>
  <si>
    <t>Patrimonio Municipal</t>
  </si>
  <si>
    <t>Entregar libro de inventario en el Congreso del Estado</t>
  </si>
  <si>
    <t>Entregar documentación FORTASEG 2018</t>
  </si>
  <si>
    <t xml:space="preserve">Reunión de trabajo y entrega documentación </t>
  </si>
  <si>
    <t>Asistir a capacitación en Invedem, para elaboración del Plan Municipal de Desarrollo</t>
  </si>
  <si>
    <t>Entrega y recepcion  de documentacion</t>
  </si>
  <si>
    <t>Entrea y recepcion de documentacion</t>
  </si>
  <si>
    <t>Curso de capacitaciòn de Desarrollo Policial</t>
  </si>
  <si>
    <t>Gestionar recursos para el municipio en SEFIPLAN</t>
  </si>
  <si>
    <t>Entregar oficio en el Sindicato ejecutivo del S.N.S.P</t>
  </si>
  <si>
    <t>Exponer proyector ante SECTUR</t>
  </si>
  <si>
    <t>Seguimiento de participaciòn del Municipio FORTASEG</t>
  </si>
  <si>
    <t xml:space="preserve">Solicitar curso de manejo de sistemas de informaciòn </t>
  </si>
  <si>
    <t>Junta de Trabajo SEDESOL</t>
  </si>
  <si>
    <t xml:space="preserve">Asistir a Capacitacion </t>
  </si>
  <si>
    <t>Reunion de Trabajo Ministracion Fortaseg</t>
  </si>
  <si>
    <t>Seguimiento y gestiòn Proyecto Festival del centro historico</t>
  </si>
  <si>
    <t>Reunion de Trabajo con Senadores de la Republica</t>
  </si>
  <si>
    <t>Reunion con el alcade Bob Buckhorn</t>
  </si>
  <si>
    <t>Foro Alcades hablando con Alcades</t>
  </si>
  <si>
    <t>Viaje de Trabajo</t>
  </si>
  <si>
    <t>Reunion de trabajo</t>
  </si>
  <si>
    <t>Reunión con el Alcalde de Tampa, BOB Buckhorn</t>
  </si>
  <si>
    <t>Foro de alcaldes  hablando con alcades</t>
  </si>
  <si>
    <t>Presentar Programa de Mejora Regulatoría en S.D.E y Porturaria del Estado de Veracruz</t>
  </si>
  <si>
    <t>Publicar el plan de Municipal de desarrollo</t>
  </si>
  <si>
    <t>Presidencia Municpal</t>
  </si>
  <si>
    <t>Promociòn de carnaval de Veracruz</t>
  </si>
  <si>
    <t>Solicitar recursos extraordinarios en SAGARPA E IMJUVE</t>
  </si>
  <si>
    <t>Protección Civil</t>
  </si>
  <si>
    <t>Asistir Reunion Asocacion de Bomberos</t>
  </si>
  <si>
    <t>Coatepec</t>
  </si>
  <si>
    <t xml:space="preserve">Reunion de Secretaria </t>
  </si>
  <si>
    <t>Reunion de Secretaria  Proteccion civil</t>
  </si>
  <si>
    <t>Recreación y Deporte</t>
  </si>
  <si>
    <t>Curso de Capacitaciòn en el CEIS</t>
  </si>
  <si>
    <t>Regiduría Novena</t>
  </si>
  <si>
    <t>Regiduría Primera</t>
  </si>
  <si>
    <t>Curso en el Auditorio Lerdo de Tejada, del Congreso del Estado</t>
  </si>
  <si>
    <t>Presentar Juicio de Amparo</t>
  </si>
  <si>
    <t>Asistir a Curso Interpretacion de Documentacion Probatorias y ECURP</t>
  </si>
  <si>
    <t>Compra de formatos oficiales de inscripciòn</t>
  </si>
  <si>
    <t>Asistir a curso modulo V.</t>
  </si>
  <si>
    <t>Entrega y recepcion de documentacion</t>
  </si>
  <si>
    <t>Junta mensual y entrega de formatos</t>
  </si>
  <si>
    <t>Entregar documentos en la Dirección General de Registro Civil</t>
  </si>
  <si>
    <t>Curso en H. Tribunal Superior de Justicia</t>
  </si>
  <si>
    <t xml:space="preserve">Entrega documentos y junta mensual </t>
  </si>
  <si>
    <t>Adquirir Formatos Oficiales de Certificados</t>
  </si>
  <si>
    <t>Recoger Formatos oficiales en la Direccion General</t>
  </si>
  <si>
    <t>Recoger formatos Oficiales</t>
  </si>
  <si>
    <t>Recoger equipo de computo</t>
  </si>
  <si>
    <t xml:space="preserve">Seguridad </t>
  </si>
  <si>
    <t>Firmas de Contratos</t>
  </si>
  <si>
    <t>Reunión de Trabajo en Placio de Gobierno</t>
  </si>
  <si>
    <t>Reunión de trabajo en la Subdirección de Gobernación</t>
  </si>
  <si>
    <t>Transmite a SEFIPLAN</t>
  </si>
  <si>
    <t>Transmite de SEFIPLAN</t>
  </si>
  <si>
    <t>Sria. Del Ayuntamiento</t>
  </si>
  <si>
    <t>Pago de derecho y publicaciòn gaceta oficial</t>
  </si>
  <si>
    <t>Entrega de correspondencia en congreso del estado</t>
  </si>
  <si>
    <t>Pago derechos y publicacion de gaceta oficial</t>
  </si>
  <si>
    <t>Entegar correspondencia y publicacion</t>
  </si>
  <si>
    <t>Curso "Aspectos Bàsicos Juridicos"</t>
  </si>
  <si>
    <t>Curso de Organizaciòn  Archivos Pùblicos</t>
  </si>
  <si>
    <t>Entrega de Informes</t>
  </si>
  <si>
    <t>Revision de Inventario agencia municipal</t>
  </si>
  <si>
    <t>Asistir a la sexta sesion de proteccion Integral</t>
  </si>
  <si>
    <t>Sría. Particular</t>
  </si>
  <si>
    <t>Taxis Eventos Diversos</t>
  </si>
  <si>
    <t>Asisr a Foro en IVAI</t>
  </si>
  <si>
    <t>Entregar documentación en CONAGUA</t>
  </si>
  <si>
    <t>Entregar documentación en Sefiplán</t>
  </si>
  <si>
    <t>Entregar documentación en Banobras y en Congreso del Estdo</t>
  </si>
  <si>
    <t>Entregar documentación en Sefiplán, Congreso del Estado y Orfis Banobras.</t>
  </si>
  <si>
    <t>Recoger documentación enm Sefiplán</t>
  </si>
  <si>
    <t>Entregar documentación en SEFIPLÁN</t>
  </si>
  <si>
    <t>Recoger documentacion en el Congreso del Estado</t>
  </si>
  <si>
    <t>Entregar documentación en Secretaría de Finanzas del Estado</t>
  </si>
  <si>
    <t xml:space="preserve">Entrega de documento </t>
  </si>
  <si>
    <t>Entrea de documentacion</t>
  </si>
  <si>
    <t>Entrega  de documentacion</t>
  </si>
  <si>
    <t>Entrega de documentaciòn en SHCP</t>
  </si>
  <si>
    <t>Reunión  de trabajo en SEFIPLÁN</t>
  </si>
  <si>
    <t>Entregar documentacion diversas</t>
  </si>
  <si>
    <t>Asistir a curso al Orfis</t>
  </si>
  <si>
    <t>Asistir a reunión en la S.H.C.P.</t>
  </si>
  <si>
    <t>Reunión en el Secretaríado Ejecuto del Sistema Nacional de Seguridad Pública</t>
  </si>
  <si>
    <t>Turismo y Cultura</t>
  </si>
  <si>
    <t>Entregar documentación en Cámara de Diputados y Torre Azúi</t>
  </si>
  <si>
    <t>Entrega de documentos Proyecto Turismo</t>
  </si>
  <si>
    <t>Junta de AEROMEXICO e inauguración exposición "Costumbrismo y Color"</t>
  </si>
  <si>
    <t>Unidad de Transparencia</t>
  </si>
  <si>
    <t>Asistencia  a Foro y entrega de informes</t>
  </si>
  <si>
    <t>Riego y mantenimiento de Jardineria y fuentes</t>
  </si>
  <si>
    <t>Gasto de taxis por participación en el Proceso de Transferencia de puestos del DIF</t>
  </si>
  <si>
    <t>Gasto de taxis por validación POA las áreas del DIF</t>
  </si>
  <si>
    <t>Gasto de taxis por validación POA las áreas de Medio Ambiente</t>
  </si>
  <si>
    <t xml:space="preserve">Notificación de Oficios </t>
  </si>
  <si>
    <t xml:space="preserve">Entrega de Docuemntos a ORFIS </t>
  </si>
  <si>
    <t xml:space="preserve">Curso Control Interno Aplicado </t>
  </si>
  <si>
    <t xml:space="preserve">Gasto de taxis por proceso de Transparencia de Modulos DIF </t>
  </si>
  <si>
    <t xml:space="preserve">Pago de Boletos de camión para asentar a recien nacidos en diferentes hospitales </t>
  </si>
  <si>
    <t xml:space="preserve">Recoger Notificación Suprema Corte de Justicia de la Nación </t>
  </si>
  <si>
    <t>Comparecimiento de Audiencia</t>
  </si>
  <si>
    <t>Presentar Juicio Contencioso Administrativo de Veracruz</t>
  </si>
  <si>
    <t xml:space="preserve">Presentar Recurso de Revocación </t>
  </si>
  <si>
    <t xml:space="preserve">Presentar Oficio de Recurso de Revisión </t>
  </si>
  <si>
    <t>Entrega de Correspondencia en Congreso del Estado De Veracruz</t>
  </si>
  <si>
    <t xml:space="preserve">Presentar Juicio Contencioso </t>
  </si>
  <si>
    <t>Presentar oficio en la editoria de Gobierno del Estado de Veracruz</t>
  </si>
  <si>
    <t xml:space="preserve">Comparecimiento Audiencia </t>
  </si>
  <si>
    <t xml:space="preserve">Presentar Juicio Contencioso Administrativo </t>
  </si>
  <si>
    <t xml:space="preserve">Presentar Promocion de Expendiente </t>
  </si>
  <si>
    <t xml:space="preserve">Presentar Recurso de revisión </t>
  </si>
  <si>
    <t xml:space="preserve">Presentar Expediente </t>
  </si>
  <si>
    <t xml:space="preserve">Audiencia Juicio Contencioso Administrativo </t>
  </si>
  <si>
    <t xml:space="preserve">Entrega de documentación </t>
  </si>
  <si>
    <t xml:space="preserve">Realizar impresiones de distintos planos </t>
  </si>
  <si>
    <t xml:space="preserve">Entrega de Documentación </t>
  </si>
  <si>
    <t xml:space="preserve">Entrega de Documentos y oficios </t>
  </si>
  <si>
    <t xml:space="preserve">Asistir a recoger Cartillas de Identidad Militar </t>
  </si>
  <si>
    <t xml:space="preserve">Realizar verificación de constancias en diferentes colonias del Municipio de Veracruz </t>
  </si>
  <si>
    <t>Ratificación de Convenios</t>
  </si>
  <si>
    <t xml:space="preserve">Revisión de Proyecto para la gestión del fondo conjunto cooperación </t>
  </si>
  <si>
    <t xml:space="preserve">CD.México </t>
  </si>
  <si>
    <t>Reunión de Trabajo relacionado con el Programa FORTAMUN</t>
  </si>
  <si>
    <t xml:space="preserve">Entrega de Oficios </t>
  </si>
  <si>
    <t xml:space="preserve">Apoyo al Oficial Estatal del Registro Civil </t>
  </si>
  <si>
    <t xml:space="preserve">Entrega de Oficio </t>
  </si>
  <si>
    <t>Primer encuentro Estatal de Turismo</t>
  </si>
  <si>
    <t xml:space="preserve">Catemaco </t>
  </si>
  <si>
    <t>Entrega de Documentación y seguimiento a la solicitud de autorización para firma del Convenio de SENER</t>
  </si>
  <si>
    <t>Reunión de Trabajo con el Gerente de Responsabilidad y desarrollo Social de Pemex</t>
  </si>
  <si>
    <t xml:space="preserve">Entrega de Carpetas con proyectos varios a la Gerencia de Responsabilidad y Desarrollo Social </t>
  </si>
  <si>
    <t>Llevar documento a la gaceta oficial del Estado</t>
  </si>
  <si>
    <t>Entrega de Oficio y documentación Acta-Cierre FORTASEG 2018</t>
  </si>
  <si>
    <t xml:space="preserve">Reunión con diputados y senadores </t>
  </si>
  <si>
    <t xml:space="preserve">Curso Opciones de Financiamiento y Aplicación de fondos Federales para los Municipios </t>
  </si>
  <si>
    <t xml:space="preserve">Entrega de Cinco Proyectos </t>
  </si>
  <si>
    <t xml:space="preserve">Capacitación Jovenes construyendo el futuro </t>
  </si>
  <si>
    <t>Reunión con Lic.Orlando Camarillo Ruiz, GTE. De Responsabilidad Social de Pemex</t>
  </si>
  <si>
    <t xml:space="preserve">Convenio Macro hacia una Agenda Municipal Veracruzana </t>
  </si>
  <si>
    <t xml:space="preserve">Reunión de Trabajo </t>
  </si>
  <si>
    <t xml:space="preserve">Asistencia a la reunión de entidades municipales de juventud </t>
  </si>
  <si>
    <t xml:space="preserve">Reunión en Loteria Nacional Y Servicio Postal </t>
  </si>
  <si>
    <t xml:space="preserve">Reunión de trabajo y recabar firmas del Convenio del Instituto Mexicano de Competividad </t>
  </si>
  <si>
    <t>Capacitación de FORTASEG 2019</t>
  </si>
  <si>
    <t>Reunión de Trabajo con el personal de la Academia de Formación para temas de capacitación de la Policía Municipal</t>
  </si>
  <si>
    <t xml:space="preserve">Reunión de trabajo con la Subdelegada para dar seguimiento a los proyectos del Municipio </t>
  </si>
  <si>
    <t xml:space="preserve">Cd.México </t>
  </si>
  <si>
    <t>Cd. México</t>
  </si>
  <si>
    <t>Vega de la Torre</t>
  </si>
  <si>
    <t xml:space="preserve">Puebla </t>
  </si>
  <si>
    <t>Traslado para capacitación de Protección Civil</t>
  </si>
  <si>
    <t>Mesa interistutucional "Por la contrucción de la paz y la igualdad sustantiva</t>
  </si>
  <si>
    <t xml:space="preserve">Mesa de Trabajo Violencia de Genero contra la Mujeres </t>
  </si>
  <si>
    <t xml:space="preserve">Veracruz </t>
  </si>
  <si>
    <t xml:space="preserve">Boca de Rio </t>
  </si>
  <si>
    <t xml:space="preserve">Compra de Formatos oficiales de inscripción para asentamientos </t>
  </si>
  <si>
    <t xml:space="preserve">Pago de Boletos de camión para asentar a recien nacidos </t>
  </si>
  <si>
    <t xml:space="preserve">Entrega de Documentación de Requerimiento de Información </t>
  </si>
  <si>
    <t>Entrega de correspondencia diferentes areas</t>
  </si>
  <si>
    <t xml:space="preserve">Entrega de correspondecia </t>
  </si>
  <si>
    <t>Entrega del Libro Inventario General de los Bienes Patrimonio Municipal del Ayuntamiento de Veracruz</t>
  </si>
  <si>
    <t xml:space="preserve">Transporte público recaudadores </t>
  </si>
  <si>
    <t>Entrega de Oficios y formato de Solicitud de linea de Fortaseg|</t>
  </si>
  <si>
    <t>Entrega de Oficios y formato de Solicitud de linea de Fortaseg</t>
  </si>
  <si>
    <t xml:space="preserve">Reunión Nacional de la Tesorera Municipal </t>
  </si>
  <si>
    <t>Aguascalientes</t>
  </si>
  <si>
    <t xml:space="preserve">Entrga de Documentación </t>
  </si>
  <si>
    <t xml:space="preserve">Entrega de documentación de la Plataforma Nacional de Transparencia </t>
  </si>
  <si>
    <t xml:space="preserve">Entrega de documentación y Oficios </t>
  </si>
  <si>
    <t xml:space="preserve">Pago de Boletos de Camión </t>
  </si>
  <si>
    <t xml:space="preserve">Boletos de camión de Notificadores </t>
  </si>
  <si>
    <t xml:space="preserve">Reunión y asesoria con la Directora de datos personales </t>
  </si>
  <si>
    <t>Asistencia y capacitación a curso Elaboración y registro electrónico de lso sistemas de datos</t>
  </si>
  <si>
    <t xml:space="preserve">Supervisión y resguardo de los atletas </t>
  </si>
  <si>
    <t xml:space="preserve">Cordoba </t>
  </si>
  <si>
    <t>GASTOS POR VIÁTICOS DEL 1° - 31 MZO.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</si>
</sst>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80A]#,##0.00;[Red]\-[$$-80A]#,##0.00"/>
    <numFmt numFmtId="165" formatCode="_-\$* #,##0.00_-;&quot;-$&quot;* #,##0.00_-;_-\$* \-??_-;_-@_-"/>
    <numFmt numFmtId="166" formatCode="_(* #,##0.00_);_(* \(#,##0.00\);_(* \-??_);_(@_)"/>
  </numFmts>
  <fonts count="10" x14ac:knownFonts="1">
    <font>
      <sz val="11"/>
      <color indexed="8"/>
      <name val="Calibri"/>
      <family val="2"/>
      <charset val="1"/>
    </font>
    <font>
      <sz val="10"/>
      <name val="Arial"/>
    </font>
    <font>
      <sz val="10"/>
      <name val="Arial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166" fontId="6" fillId="0" borderId="0" applyFill="0" applyBorder="0" applyAlignment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/>
    <xf numFmtId="164" fontId="0" fillId="2" borderId="0" xfId="0" applyNumberFormat="1" applyFill="1"/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center" vertical="center"/>
    </xf>
    <xf numFmtId="0" fontId="0" fillId="2" borderId="0" xfId="0" applyFont="1" applyFill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65" fontId="0" fillId="2" borderId="0" xfId="0" applyNumberFormat="1" applyFill="1"/>
    <xf numFmtId="14" fontId="0" fillId="0" borderId="0" xfId="0" applyNumberFormat="1" applyProtection="1"/>
    <xf numFmtId="0" fontId="0" fillId="2" borderId="1" xfId="0" applyFill="1" applyBorder="1" applyAlignment="1"/>
    <xf numFmtId="0" fontId="0" fillId="0" borderId="0" xfId="0" applyFont="1" applyProtection="1"/>
    <xf numFmtId="0" fontId="0" fillId="0" borderId="1" xfId="0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0" fillId="0" borderId="1" xfId="0" applyFont="1" applyBorder="1" applyAlignment="1">
      <alignment vertical="center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2" borderId="2" xfId="0" applyFill="1" applyBorder="1" applyAlignment="1">
      <alignment vertical="center"/>
    </xf>
    <xf numFmtId="166" fontId="5" fillId="2" borderId="0" xfId="1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6" fontId="5" fillId="2" borderId="0" xfId="1" applyFont="1" applyFill="1" applyAlignment="1">
      <alignment horizontal="center" wrapText="1"/>
    </xf>
    <xf numFmtId="164" fontId="0" fillId="2" borderId="0" xfId="0" applyNumberFormat="1" applyFill="1" applyAlignment="1">
      <alignment wrapText="1"/>
    </xf>
    <xf numFmtId="0" fontId="7" fillId="2" borderId="8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4" fontId="8" fillId="0" borderId="9" xfId="30" applyNumberFormat="1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166" fontId="7" fillId="0" borderId="9" xfId="1" applyFont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5" fontId="7" fillId="2" borderId="0" xfId="0" applyNumberFormat="1" applyFont="1" applyFill="1"/>
    <xf numFmtId="0" fontId="8" fillId="0" borderId="9" xfId="22" applyFont="1" applyBorder="1" applyAlignment="1">
      <alignment horizontal="center"/>
    </xf>
    <xf numFmtId="0" fontId="8" fillId="0" borderId="9" xfId="26" applyFont="1" applyBorder="1" applyAlignment="1">
      <alignment horizontal="center"/>
    </xf>
    <xf numFmtId="0" fontId="8" fillId="0" borderId="9" xfId="25" applyFont="1" applyBorder="1" applyAlignment="1">
      <alignment horizontal="center"/>
    </xf>
    <xf numFmtId="0" fontId="8" fillId="0" borderId="9" xfId="29" applyFont="1" applyBorder="1" applyAlignment="1">
      <alignment horizontal="center"/>
    </xf>
    <xf numFmtId="164" fontId="7" fillId="2" borderId="0" xfId="0" applyNumberFormat="1" applyFont="1" applyFill="1"/>
    <xf numFmtId="14" fontId="7" fillId="0" borderId="9" xfId="0" applyNumberFormat="1" applyFont="1" applyBorder="1" applyAlignment="1">
      <alignment horizontal="center"/>
    </xf>
    <xf numFmtId="0" fontId="8" fillId="0" borderId="9" xfId="21" applyFont="1" applyBorder="1" applyAlignment="1">
      <alignment horizontal="center" wrapText="1"/>
    </xf>
    <xf numFmtId="0" fontId="8" fillId="0" borderId="9" xfId="18" applyFont="1" applyBorder="1" applyAlignment="1">
      <alignment horizontal="center" wrapText="1"/>
    </xf>
    <xf numFmtId="0" fontId="9" fillId="0" borderId="9" xfId="18" applyFont="1" applyBorder="1" applyAlignment="1">
      <alignment horizontal="center" wrapText="1"/>
    </xf>
    <xf numFmtId="0" fontId="9" fillId="0" borderId="9" xfId="22" applyFont="1" applyBorder="1" applyAlignment="1">
      <alignment horizontal="center"/>
    </xf>
    <xf numFmtId="0" fontId="8" fillId="0" borderId="9" xfId="19" applyFont="1" applyBorder="1" applyAlignment="1">
      <alignment horizontal="center" wrapText="1"/>
    </xf>
    <xf numFmtId="0" fontId="8" fillId="0" borderId="9" xfId="23" applyFont="1" applyBorder="1" applyAlignment="1">
      <alignment horizontal="center"/>
    </xf>
    <xf numFmtId="0" fontId="8" fillId="0" borderId="9" xfId="27" applyFont="1" applyBorder="1" applyAlignment="1">
      <alignment horizontal="center"/>
    </xf>
    <xf numFmtId="0" fontId="8" fillId="0" borderId="9" xfId="20" applyFont="1" applyBorder="1" applyAlignment="1">
      <alignment horizontal="center" wrapText="1"/>
    </xf>
    <xf numFmtId="0" fontId="8" fillId="0" borderId="9" xfId="24" applyFont="1" applyBorder="1" applyAlignment="1">
      <alignment horizontal="center"/>
    </xf>
    <xf numFmtId="0" fontId="8" fillId="0" borderId="9" xfId="28" applyFont="1" applyBorder="1" applyAlignment="1">
      <alignment horizontal="center"/>
    </xf>
    <xf numFmtId="166" fontId="5" fillId="0" borderId="2" xfId="1" applyFont="1" applyFill="1" applyBorder="1" applyAlignment="1" applyProtection="1">
      <alignment horizontal="center"/>
    </xf>
    <xf numFmtId="166" fontId="5" fillId="0" borderId="1" xfId="1" applyFont="1" applyFill="1" applyBorder="1" applyAlignment="1" applyProtection="1">
      <alignment horizontal="center"/>
    </xf>
    <xf numFmtId="0" fontId="0" fillId="2" borderId="0" xfId="0" applyFont="1" applyFill="1" applyBorder="1" applyAlignment="1">
      <alignment wrapText="1"/>
    </xf>
    <xf numFmtId="0" fontId="8" fillId="0" borderId="9" xfId="4" applyFont="1" applyBorder="1" applyAlignment="1">
      <alignment horizontal="center" wrapText="1"/>
    </xf>
    <xf numFmtId="0" fontId="8" fillId="0" borderId="9" xfId="9" applyFont="1" applyBorder="1" applyAlignment="1">
      <alignment horizontal="center" wrapText="1"/>
    </xf>
    <xf numFmtId="0" fontId="8" fillId="0" borderId="9" xfId="14" applyFont="1" applyBorder="1" applyAlignment="1">
      <alignment horizontal="center" wrapText="1"/>
    </xf>
    <xf numFmtId="0" fontId="8" fillId="0" borderId="9" xfId="17" applyFont="1" applyBorder="1" applyAlignment="1">
      <alignment horizontal="center" wrapText="1"/>
    </xf>
    <xf numFmtId="0" fontId="8" fillId="0" borderId="9" xfId="5" applyFont="1" applyBorder="1" applyAlignment="1">
      <alignment horizontal="center" wrapText="1"/>
    </xf>
    <xf numFmtId="0" fontId="8" fillId="0" borderId="9" xfId="6" applyFont="1" applyBorder="1" applyAlignment="1">
      <alignment horizontal="center" wrapText="1"/>
    </xf>
    <xf numFmtId="0" fontId="8" fillId="0" borderId="9" xfId="10" applyFont="1" applyBorder="1" applyAlignment="1">
      <alignment horizontal="center" wrapText="1"/>
    </xf>
    <xf numFmtId="0" fontId="8" fillId="0" borderId="9" xfId="15" applyFont="1" applyBorder="1" applyAlignment="1">
      <alignment horizontal="center" wrapText="1"/>
    </xf>
    <xf numFmtId="0" fontId="8" fillId="0" borderId="9" xfId="11" applyFont="1" applyBorder="1" applyAlignment="1">
      <alignment horizontal="center" wrapText="1"/>
    </xf>
    <xf numFmtId="0" fontId="8" fillId="0" borderId="9" xfId="16" applyFont="1" applyBorder="1" applyAlignment="1">
      <alignment horizontal="center" wrapText="1"/>
    </xf>
    <xf numFmtId="0" fontId="8" fillId="0" borderId="9" xfId="12" applyFont="1" applyBorder="1" applyAlignment="1">
      <alignment horizontal="center" wrapText="1"/>
    </xf>
    <xf numFmtId="0" fontId="8" fillId="0" borderId="9" xfId="7" applyFont="1" applyBorder="1" applyAlignment="1">
      <alignment horizontal="center" wrapText="1"/>
    </xf>
    <xf numFmtId="0" fontId="8" fillId="0" borderId="9" xfId="8" applyFont="1" applyBorder="1" applyAlignment="1">
      <alignment horizontal="center" wrapText="1"/>
    </xf>
    <xf numFmtId="0" fontId="8" fillId="0" borderId="9" xfId="13" applyFont="1" applyBorder="1" applyAlignment="1">
      <alignment horizontal="center" wrapText="1"/>
    </xf>
    <xf numFmtId="164" fontId="0" fillId="0" borderId="1" xfId="0" applyNumberFormat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64" fontId="0" fillId="0" borderId="1" xfId="1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6" fontId="5" fillId="3" borderId="6" xfId="1" applyFont="1" applyFill="1" applyBorder="1" applyAlignment="1">
      <alignment horizontal="center" wrapText="1"/>
    </xf>
    <xf numFmtId="166" fontId="5" fillId="3" borderId="7" xfId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</cellXfs>
  <cellStyles count="31">
    <cellStyle name="Moneda" xfId="1" builtinId="4"/>
    <cellStyle name="Normal" xfId="0" builtinId="0"/>
    <cellStyle name="Normal 10" xfId="2"/>
    <cellStyle name="Normal 2" xfId="3"/>
    <cellStyle name="Normal 55" xfId="4"/>
    <cellStyle name="Normal 56" xfId="5"/>
    <cellStyle name="Normal 57" xfId="6"/>
    <cellStyle name="Normal 58" xfId="7"/>
    <cellStyle name="Normal 59" xfId="8"/>
    <cellStyle name="Normal 60" xfId="9"/>
    <cellStyle name="Normal 61" xfId="10"/>
    <cellStyle name="Normal 62" xfId="11"/>
    <cellStyle name="Normal 63" xfId="12"/>
    <cellStyle name="Normal 64" xfId="13"/>
    <cellStyle name="Normal 65" xfId="14"/>
    <cellStyle name="Normal 66" xfId="15"/>
    <cellStyle name="Normal 69" xfId="16"/>
    <cellStyle name="Normal 70" xfId="17"/>
    <cellStyle name="Normal 75" xfId="18"/>
    <cellStyle name="Normal 76" xfId="19"/>
    <cellStyle name="Normal 77" xfId="20"/>
    <cellStyle name="Normal 78" xfId="21"/>
    <cellStyle name="Normal 79" xfId="22"/>
    <cellStyle name="Normal 80" xfId="23"/>
    <cellStyle name="Normal 81" xfId="24"/>
    <cellStyle name="Normal 82" xfId="25"/>
    <cellStyle name="Normal 83" xfId="26"/>
    <cellStyle name="Normal 84" xfId="27"/>
    <cellStyle name="Normal 85" xfId="28"/>
    <cellStyle name="Normal 86" xfId="29"/>
    <cellStyle name="Normal 9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123825</xdr:rowOff>
    </xdr:from>
    <xdr:to>
      <xdr:col>3</xdr:col>
      <xdr:colOff>47625</xdr:colOff>
      <xdr:row>5</xdr:row>
      <xdr:rowOff>38100</xdr:rowOff>
    </xdr:to>
    <xdr:pic>
      <xdr:nvPicPr>
        <xdr:cNvPr id="4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123825" y="123825"/>
          <a:ext cx="2524125" cy="10096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152400</xdr:colOff>
      <xdr:row>0</xdr:row>
      <xdr:rowOff>161925</xdr:rowOff>
    </xdr:from>
    <xdr:to>
      <xdr:col>18</xdr:col>
      <xdr:colOff>571500</xdr:colOff>
      <xdr:row>4</xdr:row>
      <xdr:rowOff>228600</xdr:rowOff>
    </xdr:to>
    <xdr:pic>
      <xdr:nvPicPr>
        <xdr:cNvPr id="41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10363200" y="161925"/>
          <a:ext cx="3314700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0</xdr:row>
      <xdr:rowOff>123825</xdr:rowOff>
    </xdr:from>
    <xdr:to>
      <xdr:col>2</xdr:col>
      <xdr:colOff>2000250</xdr:colOff>
      <xdr:row>5</xdr:row>
      <xdr:rowOff>38100</xdr:rowOff>
    </xdr:to>
    <xdr:pic>
      <xdr:nvPicPr>
        <xdr:cNvPr id="5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647700" y="123825"/>
          <a:ext cx="2524125" cy="10096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200025</xdr:colOff>
      <xdr:row>1</xdr:row>
      <xdr:rowOff>19050</xdr:rowOff>
    </xdr:from>
    <xdr:to>
      <xdr:col>11</xdr:col>
      <xdr:colOff>647700</xdr:colOff>
      <xdr:row>5</xdr:row>
      <xdr:rowOff>38100</xdr:rowOff>
    </xdr:to>
    <xdr:pic>
      <xdr:nvPicPr>
        <xdr:cNvPr id="51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12201525" y="209550"/>
          <a:ext cx="3314700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671"/>
  <sheetViews>
    <sheetView view="pageBreakPreview" topLeftCell="B1" zoomScale="60" zoomScaleNormal="95" workbookViewId="0">
      <selection activeCell="X15" sqref="X15"/>
    </sheetView>
  </sheetViews>
  <sheetFormatPr baseColWidth="10" defaultColWidth="10.28515625" defaultRowHeight="15" x14ac:dyDescent="0.25"/>
  <cols>
    <col min="1" max="1" width="11.5703125" style="1" hidden="1" customWidth="1"/>
    <col min="2" max="2" width="17.5703125" style="2" customWidth="1"/>
    <col min="3" max="3" width="21.42578125" style="3" customWidth="1"/>
    <col min="4" max="4" width="11.28515625" style="3" customWidth="1"/>
    <col min="5" max="15" width="10.28515625" style="4" customWidth="1"/>
    <col min="16" max="16" width="12.5703125" style="4" customWidth="1"/>
    <col min="17" max="19" width="10.28515625" style="4" customWidth="1"/>
    <col min="20" max="20" width="16" style="5" hidden="1" customWidth="1"/>
    <col min="21" max="16384" width="10.28515625" style="1"/>
  </cols>
  <sheetData>
    <row r="4" spans="1:20" x14ac:dyDescent="0.25">
      <c r="C4" s="94" t="s">
        <v>0</v>
      </c>
      <c r="D4" s="94"/>
      <c r="E4" s="94"/>
    </row>
    <row r="5" spans="1:20" x14ac:dyDescent="0.25">
      <c r="C5" s="94"/>
      <c r="D5" s="94"/>
      <c r="E5" s="94"/>
    </row>
    <row r="6" spans="1:20" ht="18.75" x14ac:dyDescent="0.25">
      <c r="G6" s="95" t="s">
        <v>1</v>
      </c>
      <c r="H6" s="95"/>
      <c r="I6" s="95"/>
      <c r="J6" s="95"/>
      <c r="K6" s="95"/>
      <c r="L6" s="95"/>
      <c r="M6" s="95"/>
    </row>
    <row r="7" spans="1:20" ht="18.75" x14ac:dyDescent="0.3">
      <c r="H7" s="96" t="s">
        <v>2</v>
      </c>
      <c r="I7" s="96"/>
      <c r="J7" s="96"/>
      <c r="K7" s="96"/>
      <c r="L7" s="96"/>
      <c r="M7" s="7"/>
    </row>
    <row r="8" spans="1:20" ht="18.75" x14ac:dyDescent="0.25">
      <c r="H8" s="95" t="s">
        <v>3</v>
      </c>
      <c r="I8" s="95"/>
      <c r="J8" s="95"/>
      <c r="K8" s="95"/>
      <c r="L8" s="95"/>
      <c r="M8" s="95"/>
    </row>
    <row r="9" spans="1:20" ht="18.75" x14ac:dyDescent="0.3">
      <c r="F9" s="8"/>
      <c r="G9" s="8"/>
      <c r="H9" s="8"/>
      <c r="I9" s="8"/>
      <c r="J9" s="8"/>
      <c r="K9" s="8"/>
    </row>
    <row r="10" spans="1:20" ht="15" customHeight="1" x14ac:dyDescent="0.25">
      <c r="B10" s="97" t="s">
        <v>4</v>
      </c>
      <c r="C10" s="97" t="s">
        <v>5</v>
      </c>
      <c r="D10" s="97"/>
      <c r="E10" s="97" t="s">
        <v>6</v>
      </c>
      <c r="F10" s="97"/>
      <c r="G10" s="97" t="s">
        <v>7</v>
      </c>
      <c r="H10" s="97"/>
      <c r="I10" s="92" t="s">
        <v>8</v>
      </c>
      <c r="J10" s="92"/>
      <c r="K10" s="92" t="s">
        <v>9</v>
      </c>
      <c r="L10" s="92"/>
      <c r="M10" s="92" t="s">
        <v>10</v>
      </c>
      <c r="N10" s="92"/>
      <c r="O10" s="92" t="s">
        <v>11</v>
      </c>
      <c r="P10" s="92"/>
      <c r="Q10" s="93" t="s">
        <v>12</v>
      </c>
      <c r="R10" s="93"/>
      <c r="S10" s="93"/>
    </row>
    <row r="11" spans="1:20" x14ac:dyDescent="0.25">
      <c r="B11" s="97"/>
      <c r="C11" s="97"/>
      <c r="D11" s="97"/>
      <c r="E11" s="97"/>
      <c r="F11" s="97"/>
      <c r="G11" s="97"/>
      <c r="H11" s="97"/>
      <c r="I11" s="92"/>
      <c r="J11" s="92"/>
      <c r="K11" s="92"/>
      <c r="L11" s="92"/>
      <c r="M11" s="92"/>
      <c r="N11" s="92"/>
      <c r="O11" s="92"/>
      <c r="P11" s="92"/>
      <c r="Q11" s="93"/>
      <c r="R11" s="93"/>
      <c r="S11" s="93"/>
    </row>
    <row r="12" spans="1:20" x14ac:dyDescent="0.25">
      <c r="B12" s="97"/>
      <c r="C12" s="97"/>
      <c r="D12" s="97"/>
      <c r="E12" s="97"/>
      <c r="F12" s="97"/>
      <c r="G12" s="97"/>
      <c r="H12" s="97"/>
      <c r="I12" s="92"/>
      <c r="J12" s="92"/>
      <c r="K12" s="92"/>
      <c r="L12" s="92"/>
      <c r="M12" s="92"/>
      <c r="N12" s="92"/>
      <c r="O12" s="92"/>
      <c r="P12" s="92"/>
      <c r="Q12" s="93"/>
      <c r="R12" s="93"/>
      <c r="S12" s="93"/>
      <c r="T12" s="5" t="s">
        <v>13</v>
      </c>
    </row>
    <row r="13" spans="1:20" ht="45" customHeight="1" x14ac:dyDescent="0.25">
      <c r="A13" s="9" t="s">
        <v>14</v>
      </c>
      <c r="B13" s="10" t="s">
        <v>15</v>
      </c>
      <c r="C13" s="91" t="s">
        <v>16</v>
      </c>
      <c r="D13" s="91"/>
      <c r="E13" s="84">
        <v>1</v>
      </c>
      <c r="F13" s="84"/>
      <c r="G13" s="86" t="s">
        <v>17</v>
      </c>
      <c r="H13" s="86"/>
      <c r="I13" s="87">
        <v>42109</v>
      </c>
      <c r="J13" s="87"/>
      <c r="K13" s="87">
        <v>42110</v>
      </c>
      <c r="L13" s="87"/>
      <c r="M13" s="84" t="s">
        <v>18</v>
      </c>
      <c r="N13" s="84"/>
      <c r="O13" s="83">
        <v>3280</v>
      </c>
      <c r="P13" s="83"/>
      <c r="Q13" s="84"/>
      <c r="R13" s="84"/>
      <c r="S13" s="84"/>
    </row>
    <row r="14" spans="1:20" ht="45" customHeight="1" x14ac:dyDescent="0.25">
      <c r="A14" s="9" t="s">
        <v>14</v>
      </c>
      <c r="B14" s="10" t="s">
        <v>15</v>
      </c>
      <c r="C14" s="91" t="s">
        <v>19</v>
      </c>
      <c r="D14" s="91"/>
      <c r="E14" s="84">
        <v>1</v>
      </c>
      <c r="F14" s="84"/>
      <c r="G14" s="86" t="s">
        <v>20</v>
      </c>
      <c r="H14" s="86"/>
      <c r="I14" s="87">
        <v>42102</v>
      </c>
      <c r="J14" s="87"/>
      <c r="K14" s="87">
        <v>42102</v>
      </c>
      <c r="L14" s="87"/>
      <c r="M14" s="84" t="s">
        <v>18</v>
      </c>
      <c r="N14" s="84"/>
      <c r="O14" s="83">
        <v>531</v>
      </c>
      <c r="P14" s="83"/>
      <c r="Q14" s="84"/>
      <c r="R14" s="84"/>
      <c r="S14" s="84"/>
    </row>
    <row r="15" spans="1:20" ht="45" customHeight="1" x14ac:dyDescent="0.25">
      <c r="A15" s="12" t="s">
        <v>21</v>
      </c>
      <c r="B15" s="10" t="s">
        <v>15</v>
      </c>
      <c r="C15" s="90" t="s">
        <v>22</v>
      </c>
      <c r="D15" s="90"/>
      <c r="E15" s="84">
        <v>1</v>
      </c>
      <c r="F15" s="84"/>
      <c r="G15" s="86" t="s">
        <v>17</v>
      </c>
      <c r="H15" s="86"/>
      <c r="I15" s="87">
        <v>42303</v>
      </c>
      <c r="J15" s="87"/>
      <c r="K15" s="87">
        <v>42304</v>
      </c>
      <c r="L15" s="87"/>
      <c r="M15" s="84" t="s">
        <v>18</v>
      </c>
      <c r="N15" s="84"/>
      <c r="O15" s="83">
        <v>3129</v>
      </c>
      <c r="P15" s="83"/>
      <c r="Q15" s="84"/>
      <c r="R15" s="84"/>
      <c r="S15" s="84"/>
    </row>
    <row r="16" spans="1:20" ht="45" customHeight="1" x14ac:dyDescent="0.25">
      <c r="B16" s="10" t="s">
        <v>15</v>
      </c>
      <c r="C16" s="90" t="s">
        <v>22</v>
      </c>
      <c r="D16" s="90"/>
      <c r="E16" s="84">
        <v>1</v>
      </c>
      <c r="F16" s="84"/>
      <c r="G16" s="86" t="s">
        <v>17</v>
      </c>
      <c r="H16" s="86"/>
      <c r="I16" s="87">
        <v>42303</v>
      </c>
      <c r="J16" s="87"/>
      <c r="K16" s="87">
        <v>42303</v>
      </c>
      <c r="L16" s="87"/>
      <c r="M16" s="84" t="s">
        <v>18</v>
      </c>
      <c r="N16" s="84"/>
      <c r="O16" s="83">
        <v>3129</v>
      </c>
      <c r="P16" s="83"/>
      <c r="Q16" s="84"/>
      <c r="R16" s="84"/>
      <c r="S16" s="84"/>
    </row>
    <row r="17" spans="1:21" ht="45" customHeight="1" x14ac:dyDescent="0.25">
      <c r="A17" s="9" t="s">
        <v>14</v>
      </c>
      <c r="B17" s="10" t="s">
        <v>15</v>
      </c>
      <c r="C17" s="90" t="s">
        <v>22</v>
      </c>
      <c r="D17" s="90"/>
      <c r="E17" s="84">
        <v>2</v>
      </c>
      <c r="F17" s="84"/>
      <c r="G17" s="86" t="s">
        <v>17</v>
      </c>
      <c r="H17" s="86"/>
      <c r="I17" s="87">
        <v>42303</v>
      </c>
      <c r="J17" s="87"/>
      <c r="K17" s="87">
        <v>42303</v>
      </c>
      <c r="L17" s="87"/>
      <c r="M17" s="84" t="s">
        <v>18</v>
      </c>
      <c r="N17" s="84"/>
      <c r="O17" s="83">
        <v>9468</v>
      </c>
      <c r="P17" s="83"/>
      <c r="Q17" s="84"/>
      <c r="R17" s="84"/>
      <c r="S17" s="84"/>
      <c r="T17" s="5">
        <f>SUM(O13:O17)</f>
        <v>19537</v>
      </c>
    </row>
    <row r="18" spans="1:21" ht="45" customHeight="1" x14ac:dyDescent="0.25">
      <c r="A18" s="9" t="s">
        <v>14</v>
      </c>
      <c r="B18" s="10" t="s">
        <v>23</v>
      </c>
      <c r="C18" s="89" t="s">
        <v>24</v>
      </c>
      <c r="D18" s="89"/>
      <c r="E18" s="84">
        <v>3</v>
      </c>
      <c r="F18" s="84"/>
      <c r="G18" s="86" t="s">
        <v>17</v>
      </c>
      <c r="H18" s="86"/>
      <c r="I18" s="87">
        <v>42232</v>
      </c>
      <c r="J18" s="87"/>
      <c r="K18" s="87">
        <v>42232</v>
      </c>
      <c r="L18" s="87"/>
      <c r="M18" s="84" t="s">
        <v>18</v>
      </c>
      <c r="N18" s="84"/>
      <c r="O18" s="83">
        <v>6971.38</v>
      </c>
      <c r="P18" s="83"/>
      <c r="Q18" s="84"/>
      <c r="R18" s="84"/>
      <c r="S18" s="84"/>
      <c r="T18" s="5">
        <f>O18</f>
        <v>6971.38</v>
      </c>
    </row>
    <row r="19" spans="1:21" ht="45" customHeight="1" x14ac:dyDescent="0.25">
      <c r="A19" s="13"/>
      <c r="B19" s="10" t="s">
        <v>25</v>
      </c>
      <c r="C19" s="85" t="s">
        <v>26</v>
      </c>
      <c r="D19" s="85"/>
      <c r="E19" s="84">
        <v>5</v>
      </c>
      <c r="F19" s="84"/>
      <c r="G19" s="86" t="s">
        <v>17</v>
      </c>
      <c r="H19" s="86"/>
      <c r="I19" s="87">
        <v>42342</v>
      </c>
      <c r="J19" s="87"/>
      <c r="K19" s="87">
        <v>42343</v>
      </c>
      <c r="L19" s="87"/>
      <c r="M19" s="84" t="s">
        <v>18</v>
      </c>
      <c r="N19" s="84"/>
      <c r="O19" s="83">
        <v>1331</v>
      </c>
      <c r="P19" s="83"/>
      <c r="Q19" s="84"/>
      <c r="R19" s="84"/>
      <c r="S19" s="84"/>
    </row>
    <row r="20" spans="1:21" ht="45" customHeight="1" x14ac:dyDescent="0.25">
      <c r="A20" s="13"/>
      <c r="B20" s="10" t="s">
        <v>25</v>
      </c>
      <c r="C20" s="85" t="s">
        <v>26</v>
      </c>
      <c r="D20" s="85"/>
      <c r="E20" s="84">
        <v>5</v>
      </c>
      <c r="F20" s="84"/>
      <c r="G20" s="86" t="s">
        <v>17</v>
      </c>
      <c r="H20" s="86"/>
      <c r="I20" s="87">
        <v>42342</v>
      </c>
      <c r="J20" s="87"/>
      <c r="K20" s="87">
        <v>42343</v>
      </c>
      <c r="L20" s="87"/>
      <c r="M20" s="84" t="s">
        <v>18</v>
      </c>
      <c r="N20" s="84"/>
      <c r="O20" s="83">
        <v>7615.99</v>
      </c>
      <c r="P20" s="83"/>
      <c r="Q20" s="84"/>
      <c r="R20" s="84"/>
      <c r="S20" s="84"/>
    </row>
    <row r="21" spans="1:21" ht="45" customHeight="1" x14ac:dyDescent="0.25">
      <c r="B21" s="10" t="s">
        <v>25</v>
      </c>
      <c r="C21" s="85" t="s">
        <v>27</v>
      </c>
      <c r="D21" s="85"/>
      <c r="E21" s="84">
        <v>1</v>
      </c>
      <c r="F21" s="84"/>
      <c r="G21" s="86" t="s">
        <v>17</v>
      </c>
      <c r="H21" s="86"/>
      <c r="I21" s="87">
        <v>42010</v>
      </c>
      <c r="J21" s="87"/>
      <c r="K21" s="87">
        <v>42010</v>
      </c>
      <c r="L21" s="87"/>
      <c r="M21" s="84" t="s">
        <v>18</v>
      </c>
      <c r="N21" s="84"/>
      <c r="O21" s="83">
        <v>8210</v>
      </c>
      <c r="P21" s="83"/>
      <c r="Q21" s="84"/>
      <c r="R21" s="84"/>
      <c r="S21" s="84"/>
      <c r="U21" s="14"/>
    </row>
    <row r="22" spans="1:21" ht="45" customHeight="1" x14ac:dyDescent="0.25">
      <c r="B22" s="10" t="s">
        <v>25</v>
      </c>
      <c r="C22" s="85" t="s">
        <v>28</v>
      </c>
      <c r="D22" s="85"/>
      <c r="E22" s="84">
        <v>1</v>
      </c>
      <c r="F22" s="84"/>
      <c r="G22" s="86" t="s">
        <v>17</v>
      </c>
      <c r="H22" s="86"/>
      <c r="I22" s="87">
        <v>42068</v>
      </c>
      <c r="J22" s="87"/>
      <c r="K22" s="87">
        <v>42068</v>
      </c>
      <c r="L22" s="87"/>
      <c r="M22" s="84" t="s">
        <v>18</v>
      </c>
      <c r="N22" s="84"/>
      <c r="O22" s="83">
        <v>2908.01</v>
      </c>
      <c r="P22" s="83"/>
      <c r="Q22" s="84"/>
      <c r="R22" s="84"/>
      <c r="S22" s="84"/>
    </row>
    <row r="23" spans="1:21" ht="45" customHeight="1" x14ac:dyDescent="0.25">
      <c r="B23" s="10" t="s">
        <v>25</v>
      </c>
      <c r="C23" s="85" t="s">
        <v>29</v>
      </c>
      <c r="D23" s="85"/>
      <c r="E23" s="84">
        <v>1</v>
      </c>
      <c r="F23" s="84"/>
      <c r="G23" s="86" t="s">
        <v>30</v>
      </c>
      <c r="H23" s="86"/>
      <c r="I23" s="87">
        <v>42034</v>
      </c>
      <c r="J23" s="87"/>
      <c r="K23" s="87">
        <v>42034</v>
      </c>
      <c r="L23" s="87"/>
      <c r="M23" s="84" t="s">
        <v>18</v>
      </c>
      <c r="N23" s="84"/>
      <c r="O23" s="83">
        <v>1581.6</v>
      </c>
      <c r="P23" s="83"/>
      <c r="Q23" s="84"/>
      <c r="R23" s="84"/>
      <c r="S23" s="84"/>
    </row>
    <row r="24" spans="1:21" ht="45" customHeight="1" x14ac:dyDescent="0.25">
      <c r="B24" s="10" t="s">
        <v>25</v>
      </c>
      <c r="C24" s="85" t="s">
        <v>31</v>
      </c>
      <c r="D24" s="85"/>
      <c r="E24" s="84">
        <v>1</v>
      </c>
      <c r="F24" s="84"/>
      <c r="G24" s="86" t="s">
        <v>30</v>
      </c>
      <c r="H24" s="86"/>
      <c r="I24" s="87">
        <v>42051</v>
      </c>
      <c r="J24" s="87"/>
      <c r="K24" s="87">
        <v>42051</v>
      </c>
      <c r="L24" s="87"/>
      <c r="M24" s="84" t="s">
        <v>18</v>
      </c>
      <c r="N24" s="84"/>
      <c r="O24" s="83">
        <v>1358</v>
      </c>
      <c r="P24" s="83"/>
      <c r="Q24" s="84"/>
      <c r="R24" s="84"/>
      <c r="S24" s="84"/>
    </row>
    <row r="25" spans="1:21" ht="45" customHeight="1" x14ac:dyDescent="0.25">
      <c r="B25" s="10" t="s">
        <v>25</v>
      </c>
      <c r="C25" s="85" t="s">
        <v>31</v>
      </c>
      <c r="D25" s="85"/>
      <c r="E25" s="84">
        <v>1</v>
      </c>
      <c r="F25" s="84"/>
      <c r="G25" s="86" t="s">
        <v>30</v>
      </c>
      <c r="H25" s="86"/>
      <c r="I25" s="87">
        <v>42075</v>
      </c>
      <c r="J25" s="87"/>
      <c r="K25" s="87">
        <v>42075</v>
      </c>
      <c r="L25" s="87"/>
      <c r="M25" s="84" t="s">
        <v>18</v>
      </c>
      <c r="N25" s="84"/>
      <c r="O25" s="83">
        <v>1030</v>
      </c>
      <c r="P25" s="83"/>
      <c r="Q25" s="84"/>
      <c r="R25" s="84"/>
      <c r="S25" s="84"/>
    </row>
    <row r="26" spans="1:21" ht="45" customHeight="1" x14ac:dyDescent="0.25">
      <c r="A26" s="9" t="s">
        <v>14</v>
      </c>
      <c r="B26" s="10" t="s">
        <v>25</v>
      </c>
      <c r="C26" s="85" t="s">
        <v>32</v>
      </c>
      <c r="D26" s="85"/>
      <c r="E26" s="84">
        <v>2</v>
      </c>
      <c r="F26" s="84"/>
      <c r="G26" s="86" t="s">
        <v>17</v>
      </c>
      <c r="H26" s="86"/>
      <c r="I26" s="87">
        <v>42128</v>
      </c>
      <c r="J26" s="87"/>
      <c r="K26" s="87">
        <v>42128</v>
      </c>
      <c r="L26" s="87"/>
      <c r="M26" s="84" t="s">
        <v>18</v>
      </c>
      <c r="N26" s="84"/>
      <c r="O26" s="83">
        <v>520</v>
      </c>
      <c r="P26" s="83"/>
      <c r="Q26" s="84"/>
      <c r="R26" s="84"/>
      <c r="S26" s="84"/>
    </row>
    <row r="27" spans="1:21" ht="45" customHeight="1" x14ac:dyDescent="0.25">
      <c r="B27" s="10" t="s">
        <v>25</v>
      </c>
      <c r="C27" s="85" t="s">
        <v>32</v>
      </c>
      <c r="D27" s="85"/>
      <c r="E27" s="84">
        <v>2</v>
      </c>
      <c r="F27" s="84"/>
      <c r="G27" s="86" t="s">
        <v>17</v>
      </c>
      <c r="H27" s="86"/>
      <c r="I27" s="87">
        <v>42128</v>
      </c>
      <c r="J27" s="87"/>
      <c r="K27" s="87">
        <v>42128</v>
      </c>
      <c r="L27" s="87"/>
      <c r="M27" s="84" t="s">
        <v>18</v>
      </c>
      <c r="N27" s="84"/>
      <c r="O27" s="83">
        <v>123.01</v>
      </c>
      <c r="P27" s="83"/>
      <c r="Q27" s="84"/>
      <c r="R27" s="84"/>
      <c r="S27" s="84"/>
    </row>
    <row r="28" spans="1:21" ht="45" customHeight="1" x14ac:dyDescent="0.25">
      <c r="B28" s="10" t="s">
        <v>25</v>
      </c>
      <c r="C28" s="85" t="s">
        <v>19</v>
      </c>
      <c r="D28" s="85"/>
      <c r="E28" s="84">
        <v>1</v>
      </c>
      <c r="F28" s="84"/>
      <c r="G28" s="86" t="s">
        <v>20</v>
      </c>
      <c r="H28" s="86"/>
      <c r="I28" s="87">
        <v>42128</v>
      </c>
      <c r="J28" s="87"/>
      <c r="K28" s="87">
        <v>42128</v>
      </c>
      <c r="L28" s="87"/>
      <c r="M28" s="84" t="s">
        <v>18</v>
      </c>
      <c r="N28" s="84"/>
      <c r="O28" s="83">
        <v>510</v>
      </c>
      <c r="P28" s="83"/>
      <c r="Q28" s="84"/>
      <c r="R28" s="84"/>
      <c r="S28" s="84"/>
    </row>
    <row r="29" spans="1:21" ht="45" customHeight="1" x14ac:dyDescent="0.25">
      <c r="B29" s="10" t="s">
        <v>25</v>
      </c>
      <c r="C29" s="85" t="s">
        <v>33</v>
      </c>
      <c r="D29" s="85"/>
      <c r="E29" s="84">
        <v>1</v>
      </c>
      <c r="F29" s="84"/>
      <c r="G29" s="86" t="s">
        <v>17</v>
      </c>
      <c r="H29" s="86"/>
      <c r="I29" s="87">
        <v>42177</v>
      </c>
      <c r="J29" s="87"/>
      <c r="K29" s="87">
        <v>42177</v>
      </c>
      <c r="L29" s="87"/>
      <c r="M29" s="84" t="s">
        <v>18</v>
      </c>
      <c r="N29" s="84"/>
      <c r="O29" s="83">
        <v>852.2</v>
      </c>
      <c r="P29" s="83"/>
      <c r="Q29" s="84"/>
      <c r="R29" s="84"/>
      <c r="S29" s="84"/>
    </row>
    <row r="30" spans="1:21" ht="45" customHeight="1" x14ac:dyDescent="0.25">
      <c r="B30" s="10" t="s">
        <v>25</v>
      </c>
      <c r="C30" s="85" t="s">
        <v>34</v>
      </c>
      <c r="D30" s="85"/>
      <c r="E30" s="84">
        <v>1</v>
      </c>
      <c r="F30" s="84"/>
      <c r="G30" s="86" t="s">
        <v>35</v>
      </c>
      <c r="H30" s="86"/>
      <c r="I30" s="87">
        <v>42186</v>
      </c>
      <c r="J30" s="87"/>
      <c r="K30" s="87">
        <v>42186</v>
      </c>
      <c r="L30" s="87"/>
      <c r="M30" s="84" t="s">
        <v>18</v>
      </c>
      <c r="N30" s="84"/>
      <c r="O30" s="83">
        <v>546</v>
      </c>
      <c r="P30" s="83"/>
      <c r="Q30" s="84"/>
      <c r="R30" s="84"/>
      <c r="S30" s="84"/>
    </row>
    <row r="31" spans="1:21" ht="45" customHeight="1" x14ac:dyDescent="0.25">
      <c r="B31" s="10" t="s">
        <v>25</v>
      </c>
      <c r="C31" s="85" t="s">
        <v>34</v>
      </c>
      <c r="D31" s="85"/>
      <c r="E31" s="84">
        <v>1</v>
      </c>
      <c r="F31" s="84"/>
      <c r="G31" s="86" t="s">
        <v>35</v>
      </c>
      <c r="H31" s="86"/>
      <c r="I31" s="87">
        <v>42186</v>
      </c>
      <c r="J31" s="87"/>
      <c r="K31" s="87">
        <v>42186</v>
      </c>
      <c r="L31" s="87"/>
      <c r="M31" s="84" t="s">
        <v>18</v>
      </c>
      <c r="N31" s="84"/>
      <c r="O31" s="83">
        <v>65</v>
      </c>
      <c r="P31" s="83"/>
      <c r="Q31" s="84"/>
      <c r="R31" s="84"/>
      <c r="S31" s="84"/>
    </row>
    <row r="32" spans="1:21" ht="45" customHeight="1" x14ac:dyDescent="0.25">
      <c r="B32" s="10" t="s">
        <v>25</v>
      </c>
      <c r="C32" s="85" t="s">
        <v>36</v>
      </c>
      <c r="D32" s="85"/>
      <c r="E32" s="84">
        <v>1</v>
      </c>
      <c r="F32" s="84"/>
      <c r="G32" s="86" t="s">
        <v>35</v>
      </c>
      <c r="H32" s="86"/>
      <c r="I32" s="87">
        <v>42067</v>
      </c>
      <c r="J32" s="87"/>
      <c r="K32" s="87">
        <v>42067</v>
      </c>
      <c r="L32" s="87"/>
      <c r="M32" s="84" t="s">
        <v>18</v>
      </c>
      <c r="N32" s="84"/>
      <c r="O32" s="83">
        <v>100</v>
      </c>
      <c r="P32" s="83"/>
      <c r="Q32" s="84"/>
      <c r="R32" s="84"/>
      <c r="S32" s="84"/>
    </row>
    <row r="33" spans="1:19" ht="45" customHeight="1" x14ac:dyDescent="0.25">
      <c r="B33" s="10" t="s">
        <v>25</v>
      </c>
      <c r="C33" s="85" t="s">
        <v>37</v>
      </c>
      <c r="D33" s="85"/>
      <c r="E33" s="84">
        <v>1</v>
      </c>
      <c r="F33" s="84"/>
      <c r="G33" s="86" t="s">
        <v>35</v>
      </c>
      <c r="H33" s="86"/>
      <c r="I33" s="87">
        <v>42033</v>
      </c>
      <c r="J33" s="87"/>
      <c r="K33" s="87">
        <v>42033</v>
      </c>
      <c r="L33" s="87"/>
      <c r="M33" s="84" t="s">
        <v>18</v>
      </c>
      <c r="N33" s="84"/>
      <c r="O33" s="83">
        <v>100</v>
      </c>
      <c r="P33" s="83"/>
      <c r="Q33" s="84"/>
      <c r="R33" s="84"/>
      <c r="S33" s="84"/>
    </row>
    <row r="34" spans="1:19" ht="45" customHeight="1" x14ac:dyDescent="0.25">
      <c r="B34" s="10" t="s">
        <v>25</v>
      </c>
      <c r="C34" s="85" t="s">
        <v>38</v>
      </c>
      <c r="D34" s="85"/>
      <c r="E34" s="84">
        <v>1</v>
      </c>
      <c r="F34" s="84"/>
      <c r="G34" s="86" t="s">
        <v>35</v>
      </c>
      <c r="H34" s="86"/>
      <c r="I34" s="87">
        <v>42041</v>
      </c>
      <c r="J34" s="87"/>
      <c r="K34" s="87">
        <v>42041</v>
      </c>
      <c r="L34" s="87"/>
      <c r="M34" s="84" t="s">
        <v>18</v>
      </c>
      <c r="N34" s="84"/>
      <c r="O34" s="83">
        <v>416</v>
      </c>
      <c r="P34" s="83"/>
      <c r="Q34" s="84"/>
      <c r="R34" s="84"/>
      <c r="S34" s="84"/>
    </row>
    <row r="35" spans="1:19" ht="45" customHeight="1" x14ac:dyDescent="0.25">
      <c r="B35" s="10" t="s">
        <v>25</v>
      </c>
      <c r="C35" s="85" t="s">
        <v>37</v>
      </c>
      <c r="D35" s="85"/>
      <c r="E35" s="84">
        <v>1</v>
      </c>
      <c r="F35" s="84"/>
      <c r="G35" s="86" t="s">
        <v>35</v>
      </c>
      <c r="H35" s="86"/>
      <c r="I35" s="87">
        <v>42033</v>
      </c>
      <c r="J35" s="87"/>
      <c r="K35" s="87">
        <v>42033</v>
      </c>
      <c r="L35" s="87"/>
      <c r="M35" s="84" t="s">
        <v>18</v>
      </c>
      <c r="N35" s="84"/>
      <c r="O35" s="83">
        <v>217</v>
      </c>
      <c r="P35" s="83"/>
      <c r="Q35" s="84"/>
      <c r="R35" s="84"/>
      <c r="S35" s="84"/>
    </row>
    <row r="36" spans="1:19" ht="45" customHeight="1" x14ac:dyDescent="0.25">
      <c r="B36" s="10" t="s">
        <v>25</v>
      </c>
      <c r="C36" s="85" t="s">
        <v>39</v>
      </c>
      <c r="D36" s="85"/>
      <c r="E36" s="84">
        <v>1</v>
      </c>
      <c r="F36" s="84"/>
      <c r="G36" s="86" t="s">
        <v>17</v>
      </c>
      <c r="H36" s="86"/>
      <c r="I36" s="87">
        <v>42131</v>
      </c>
      <c r="J36" s="87"/>
      <c r="K36" s="87">
        <v>42131</v>
      </c>
      <c r="L36" s="87"/>
      <c r="M36" s="84" t="s">
        <v>18</v>
      </c>
      <c r="N36" s="84"/>
      <c r="O36" s="83">
        <v>1545</v>
      </c>
      <c r="P36" s="83"/>
      <c r="Q36" s="84"/>
      <c r="R36" s="84"/>
      <c r="S36" s="84"/>
    </row>
    <row r="37" spans="1:19" ht="45" customHeight="1" x14ac:dyDescent="0.25">
      <c r="B37" s="10" t="s">
        <v>25</v>
      </c>
      <c r="C37" s="85" t="s">
        <v>40</v>
      </c>
      <c r="D37" s="85"/>
      <c r="E37" s="84">
        <v>1</v>
      </c>
      <c r="F37" s="84"/>
      <c r="G37" s="86" t="s">
        <v>17</v>
      </c>
      <c r="H37" s="86"/>
      <c r="I37" s="87">
        <v>42061</v>
      </c>
      <c r="J37" s="87"/>
      <c r="K37" s="87">
        <v>42055</v>
      </c>
      <c r="L37" s="87"/>
      <c r="M37" s="84" t="s">
        <v>18</v>
      </c>
      <c r="N37" s="84"/>
      <c r="O37" s="83">
        <v>370</v>
      </c>
      <c r="P37" s="83"/>
      <c r="Q37" s="84"/>
      <c r="R37" s="84"/>
      <c r="S37" s="84"/>
    </row>
    <row r="38" spans="1:19" ht="45" customHeight="1" x14ac:dyDescent="0.25">
      <c r="A38" s="9" t="s">
        <v>14</v>
      </c>
      <c r="B38" s="10" t="s">
        <v>25</v>
      </c>
      <c r="C38" s="85" t="s">
        <v>39</v>
      </c>
      <c r="D38" s="85"/>
      <c r="E38" s="84">
        <v>1</v>
      </c>
      <c r="F38" s="84"/>
      <c r="G38" s="86" t="s">
        <v>17</v>
      </c>
      <c r="H38" s="86"/>
      <c r="I38" s="87">
        <v>42131</v>
      </c>
      <c r="J38" s="87"/>
      <c r="K38" s="87">
        <v>42131</v>
      </c>
      <c r="L38" s="87"/>
      <c r="M38" s="84" t="s">
        <v>18</v>
      </c>
      <c r="N38" s="84"/>
      <c r="O38" s="83">
        <v>270</v>
      </c>
      <c r="P38" s="83"/>
      <c r="Q38" s="84"/>
      <c r="R38" s="84"/>
      <c r="S38" s="84"/>
    </row>
    <row r="39" spans="1:19" ht="45" customHeight="1" x14ac:dyDescent="0.25">
      <c r="A39" s="13"/>
      <c r="B39" s="10" t="s">
        <v>25</v>
      </c>
      <c r="C39" s="85" t="s">
        <v>40</v>
      </c>
      <c r="D39" s="85"/>
      <c r="E39" s="84">
        <v>1</v>
      </c>
      <c r="F39" s="84"/>
      <c r="G39" s="86" t="s">
        <v>17</v>
      </c>
      <c r="H39" s="86"/>
      <c r="I39" s="87">
        <v>42062</v>
      </c>
      <c r="J39" s="87"/>
      <c r="K39" s="87">
        <v>42420</v>
      </c>
      <c r="L39" s="87"/>
      <c r="M39" s="84" t="s">
        <v>18</v>
      </c>
      <c r="N39" s="84"/>
      <c r="O39" s="83">
        <v>360</v>
      </c>
      <c r="P39" s="83"/>
      <c r="Q39" s="84"/>
      <c r="R39" s="84"/>
      <c r="S39" s="84"/>
    </row>
    <row r="40" spans="1:19" ht="45" customHeight="1" x14ac:dyDescent="0.25">
      <c r="B40" s="10" t="s">
        <v>25</v>
      </c>
      <c r="C40" s="85" t="s">
        <v>19</v>
      </c>
      <c r="D40" s="85"/>
      <c r="E40" s="84">
        <v>1</v>
      </c>
      <c r="F40" s="84"/>
      <c r="G40" s="86" t="s">
        <v>20</v>
      </c>
      <c r="H40" s="86"/>
      <c r="I40" s="87">
        <v>42062</v>
      </c>
      <c r="J40" s="87"/>
      <c r="K40" s="87">
        <v>42062</v>
      </c>
      <c r="L40" s="87"/>
      <c r="M40" s="84" t="s">
        <v>18</v>
      </c>
      <c r="N40" s="84"/>
      <c r="O40" s="83">
        <v>124.8</v>
      </c>
      <c r="P40" s="83"/>
      <c r="Q40" s="84"/>
      <c r="R40" s="84"/>
      <c r="S40" s="84"/>
    </row>
    <row r="41" spans="1:19" ht="45" customHeight="1" x14ac:dyDescent="0.25">
      <c r="B41" s="10" t="s">
        <v>25</v>
      </c>
      <c r="C41" s="85" t="s">
        <v>41</v>
      </c>
      <c r="D41" s="85"/>
      <c r="E41" s="84">
        <v>2</v>
      </c>
      <c r="F41" s="84"/>
      <c r="G41" s="86" t="s">
        <v>35</v>
      </c>
      <c r="H41" s="86"/>
      <c r="I41" s="87">
        <v>42083</v>
      </c>
      <c r="J41" s="87"/>
      <c r="K41" s="87">
        <v>42083</v>
      </c>
      <c r="L41" s="87"/>
      <c r="M41" s="84" t="s">
        <v>18</v>
      </c>
      <c r="N41" s="84"/>
      <c r="O41" s="83">
        <v>104</v>
      </c>
      <c r="P41" s="83"/>
      <c r="Q41" s="84"/>
      <c r="R41" s="84"/>
      <c r="S41" s="84"/>
    </row>
    <row r="42" spans="1:19" ht="45" customHeight="1" x14ac:dyDescent="0.25">
      <c r="B42" s="10" t="s">
        <v>25</v>
      </c>
      <c r="C42" s="85" t="s">
        <v>42</v>
      </c>
      <c r="D42" s="85"/>
      <c r="E42" s="84">
        <v>1</v>
      </c>
      <c r="F42" s="84"/>
      <c r="G42" s="86" t="s">
        <v>17</v>
      </c>
      <c r="H42" s="86"/>
      <c r="I42" s="87">
        <v>42173</v>
      </c>
      <c r="J42" s="87"/>
      <c r="K42" s="87">
        <v>42173</v>
      </c>
      <c r="L42" s="87"/>
      <c r="M42" s="84" t="s">
        <v>18</v>
      </c>
      <c r="N42" s="84"/>
      <c r="O42" s="83">
        <v>2120</v>
      </c>
      <c r="P42" s="83"/>
      <c r="Q42" s="84"/>
      <c r="R42" s="84"/>
      <c r="S42" s="84"/>
    </row>
    <row r="43" spans="1:19" ht="45" customHeight="1" x14ac:dyDescent="0.25">
      <c r="B43" s="10" t="s">
        <v>25</v>
      </c>
      <c r="C43" s="85" t="s">
        <v>41</v>
      </c>
      <c r="D43" s="85"/>
      <c r="E43" s="84">
        <v>2</v>
      </c>
      <c r="F43" s="84"/>
      <c r="G43" s="86" t="s">
        <v>35</v>
      </c>
      <c r="H43" s="86"/>
      <c r="I43" s="87">
        <v>42083</v>
      </c>
      <c r="J43" s="87"/>
      <c r="K43" s="87">
        <v>42083</v>
      </c>
      <c r="L43" s="87"/>
      <c r="M43" s="84" t="s">
        <v>18</v>
      </c>
      <c r="N43" s="84"/>
      <c r="O43" s="83">
        <v>252</v>
      </c>
      <c r="P43" s="83"/>
      <c r="Q43" s="84"/>
      <c r="R43" s="84"/>
      <c r="S43" s="84"/>
    </row>
    <row r="44" spans="1:19" ht="45" customHeight="1" x14ac:dyDescent="0.25">
      <c r="B44" s="10" t="s">
        <v>25</v>
      </c>
      <c r="C44" s="85" t="s">
        <v>43</v>
      </c>
      <c r="D44" s="85"/>
      <c r="E44" s="84">
        <v>1</v>
      </c>
      <c r="F44" s="84"/>
      <c r="G44" s="86" t="s">
        <v>17</v>
      </c>
      <c r="H44" s="86"/>
      <c r="I44" s="87">
        <v>42173</v>
      </c>
      <c r="J44" s="87"/>
      <c r="K44" s="87">
        <v>42173</v>
      </c>
      <c r="L44" s="87"/>
      <c r="M44" s="84" t="s">
        <v>18</v>
      </c>
      <c r="N44" s="84"/>
      <c r="O44" s="83">
        <v>427</v>
      </c>
      <c r="P44" s="83"/>
      <c r="Q44" s="84"/>
      <c r="R44" s="84"/>
      <c r="S44" s="84"/>
    </row>
    <row r="45" spans="1:19" ht="45" customHeight="1" x14ac:dyDescent="0.25">
      <c r="B45" s="10" t="s">
        <v>25</v>
      </c>
      <c r="C45" s="85" t="s">
        <v>44</v>
      </c>
      <c r="D45" s="85"/>
      <c r="E45" s="84">
        <v>1</v>
      </c>
      <c r="F45" s="84"/>
      <c r="G45" s="86" t="s">
        <v>35</v>
      </c>
      <c r="H45" s="86"/>
      <c r="I45" s="87">
        <v>42130</v>
      </c>
      <c r="J45" s="87"/>
      <c r="K45" s="87">
        <v>42130</v>
      </c>
      <c r="L45" s="87"/>
      <c r="M45" s="84" t="s">
        <v>18</v>
      </c>
      <c r="N45" s="84"/>
      <c r="O45" s="83">
        <v>416</v>
      </c>
      <c r="P45" s="83"/>
      <c r="Q45" s="84"/>
      <c r="R45" s="84"/>
      <c r="S45" s="84"/>
    </row>
    <row r="46" spans="1:19" ht="45" customHeight="1" x14ac:dyDescent="0.25">
      <c r="B46" s="10" t="s">
        <v>25</v>
      </c>
      <c r="C46" s="85" t="s">
        <v>45</v>
      </c>
      <c r="D46" s="85"/>
      <c r="E46" s="84">
        <v>1</v>
      </c>
      <c r="F46" s="84"/>
      <c r="G46" s="86" t="s">
        <v>17</v>
      </c>
      <c r="H46" s="86"/>
      <c r="I46" s="87">
        <v>42215</v>
      </c>
      <c r="J46" s="87"/>
      <c r="K46" s="87">
        <v>42215</v>
      </c>
      <c r="L46" s="87"/>
      <c r="M46" s="84" t="s">
        <v>18</v>
      </c>
      <c r="N46" s="84"/>
      <c r="O46" s="83">
        <v>940</v>
      </c>
      <c r="P46" s="83"/>
      <c r="Q46" s="84"/>
      <c r="R46" s="84"/>
      <c r="S46" s="84"/>
    </row>
    <row r="47" spans="1:19" ht="45" customHeight="1" x14ac:dyDescent="0.25">
      <c r="A47" s="13"/>
      <c r="B47" s="10" t="s">
        <v>25</v>
      </c>
      <c r="C47" s="85" t="s">
        <v>44</v>
      </c>
      <c r="D47" s="85"/>
      <c r="E47" s="84">
        <v>1</v>
      </c>
      <c r="F47" s="84"/>
      <c r="G47" s="86" t="s">
        <v>35</v>
      </c>
      <c r="H47" s="86"/>
      <c r="I47" s="87">
        <v>42130</v>
      </c>
      <c r="J47" s="87"/>
      <c r="K47" s="87">
        <v>42130</v>
      </c>
      <c r="L47" s="87"/>
      <c r="M47" s="84" t="s">
        <v>18</v>
      </c>
      <c r="N47" s="84"/>
      <c r="O47" s="83">
        <v>173</v>
      </c>
      <c r="P47" s="83"/>
      <c r="Q47" s="84"/>
      <c r="R47" s="84"/>
      <c r="S47" s="84"/>
    </row>
    <row r="48" spans="1:19" ht="45" customHeight="1" x14ac:dyDescent="0.25">
      <c r="A48" s="9" t="s">
        <v>46</v>
      </c>
      <c r="B48" s="10" t="s">
        <v>25</v>
      </c>
      <c r="C48" s="85" t="s">
        <v>45</v>
      </c>
      <c r="D48" s="85"/>
      <c r="E48" s="84">
        <v>1</v>
      </c>
      <c r="F48" s="84"/>
      <c r="G48" s="86" t="s">
        <v>17</v>
      </c>
      <c r="H48" s="86"/>
      <c r="I48" s="87">
        <v>42215</v>
      </c>
      <c r="J48" s="87"/>
      <c r="K48" s="87">
        <v>42215</v>
      </c>
      <c r="L48" s="87"/>
      <c r="M48" s="84" t="s">
        <v>18</v>
      </c>
      <c r="N48" s="84"/>
      <c r="O48" s="83">
        <v>133</v>
      </c>
      <c r="P48" s="83"/>
      <c r="Q48" s="84"/>
      <c r="R48" s="84"/>
      <c r="S48" s="84"/>
    </row>
    <row r="49" spans="1:19" ht="45" customHeight="1" x14ac:dyDescent="0.25">
      <c r="B49" s="10" t="s">
        <v>25</v>
      </c>
      <c r="C49" s="85" t="s">
        <v>47</v>
      </c>
      <c r="D49" s="85"/>
      <c r="E49" s="84">
        <v>1</v>
      </c>
      <c r="F49" s="84"/>
      <c r="G49" s="86" t="s">
        <v>17</v>
      </c>
      <c r="H49" s="86"/>
      <c r="I49" s="87">
        <v>42068</v>
      </c>
      <c r="J49" s="87"/>
      <c r="K49" s="87">
        <v>42069</v>
      </c>
      <c r="L49" s="87"/>
      <c r="M49" s="84" t="s">
        <v>18</v>
      </c>
      <c r="N49" s="84"/>
      <c r="O49" s="83">
        <v>6925.81</v>
      </c>
      <c r="P49" s="83"/>
      <c r="Q49" s="84"/>
      <c r="R49" s="84"/>
      <c r="S49" s="84"/>
    </row>
    <row r="50" spans="1:19" ht="45" customHeight="1" x14ac:dyDescent="0.25">
      <c r="B50" s="10" t="s">
        <v>25</v>
      </c>
      <c r="C50" s="85" t="s">
        <v>48</v>
      </c>
      <c r="D50" s="85"/>
      <c r="E50" s="84">
        <v>1</v>
      </c>
      <c r="F50" s="84"/>
      <c r="G50" s="86" t="s">
        <v>17</v>
      </c>
      <c r="H50" s="86"/>
      <c r="I50" s="87">
        <v>42075</v>
      </c>
      <c r="J50" s="87"/>
      <c r="K50" s="87">
        <v>42075</v>
      </c>
      <c r="L50" s="87"/>
      <c r="M50" s="84" t="s">
        <v>18</v>
      </c>
      <c r="N50" s="84"/>
      <c r="O50" s="83">
        <v>0</v>
      </c>
      <c r="P50" s="83"/>
      <c r="Q50" s="84"/>
      <c r="R50" s="84"/>
      <c r="S50" s="84"/>
    </row>
    <row r="51" spans="1:19" ht="45" customHeight="1" x14ac:dyDescent="0.25">
      <c r="A51" s="9" t="s">
        <v>14</v>
      </c>
      <c r="B51" s="10" t="s">
        <v>25</v>
      </c>
      <c r="C51" s="85" t="s">
        <v>47</v>
      </c>
      <c r="D51" s="85"/>
      <c r="E51" s="84">
        <v>1</v>
      </c>
      <c r="F51" s="84"/>
      <c r="G51" s="86" t="s">
        <v>17</v>
      </c>
      <c r="H51" s="86"/>
      <c r="I51" s="87">
        <v>42068</v>
      </c>
      <c r="J51" s="87"/>
      <c r="K51" s="87">
        <v>42069</v>
      </c>
      <c r="L51" s="87"/>
      <c r="M51" s="84" t="s">
        <v>18</v>
      </c>
      <c r="N51" s="84"/>
      <c r="O51" s="83">
        <v>1164</v>
      </c>
      <c r="P51" s="83"/>
      <c r="Q51" s="84"/>
      <c r="R51" s="84"/>
      <c r="S51" s="84"/>
    </row>
    <row r="52" spans="1:19" ht="45" customHeight="1" x14ac:dyDescent="0.25">
      <c r="A52" s="9" t="s">
        <v>14</v>
      </c>
      <c r="B52" s="10" t="s">
        <v>25</v>
      </c>
      <c r="C52" s="85" t="s">
        <v>49</v>
      </c>
      <c r="D52" s="85"/>
      <c r="E52" s="84">
        <v>1</v>
      </c>
      <c r="F52" s="84"/>
      <c r="G52" s="86" t="s">
        <v>50</v>
      </c>
      <c r="H52" s="86"/>
      <c r="I52" s="87">
        <v>42019</v>
      </c>
      <c r="J52" s="87"/>
      <c r="K52" s="87">
        <v>42021</v>
      </c>
      <c r="L52" s="87"/>
      <c r="M52" s="84" t="s">
        <v>18</v>
      </c>
      <c r="N52" s="84"/>
      <c r="O52" s="83">
        <v>4066.55</v>
      </c>
      <c r="P52" s="83"/>
      <c r="Q52" s="84"/>
      <c r="R52" s="84"/>
      <c r="S52" s="84"/>
    </row>
    <row r="53" spans="1:19" ht="45" customHeight="1" x14ac:dyDescent="0.25">
      <c r="A53" s="9" t="s">
        <v>14</v>
      </c>
      <c r="B53" s="10" t="s">
        <v>25</v>
      </c>
      <c r="C53" s="85" t="s">
        <v>49</v>
      </c>
      <c r="D53" s="85"/>
      <c r="E53" s="84">
        <v>1</v>
      </c>
      <c r="F53" s="84"/>
      <c r="G53" s="86" t="s">
        <v>50</v>
      </c>
      <c r="H53" s="86"/>
      <c r="I53" s="87">
        <v>42019</v>
      </c>
      <c r="J53" s="87"/>
      <c r="K53" s="87">
        <v>42021</v>
      </c>
      <c r="L53" s="87"/>
      <c r="M53" s="84" t="s">
        <v>18</v>
      </c>
      <c r="N53" s="84"/>
      <c r="O53" s="83">
        <v>2340</v>
      </c>
      <c r="P53" s="83"/>
      <c r="Q53" s="84"/>
      <c r="R53" s="84"/>
      <c r="S53" s="84"/>
    </row>
    <row r="54" spans="1:19" ht="45" customHeight="1" x14ac:dyDescent="0.25">
      <c r="B54" s="10" t="s">
        <v>25</v>
      </c>
      <c r="C54" s="85" t="s">
        <v>51</v>
      </c>
      <c r="D54" s="85"/>
      <c r="E54" s="84">
        <v>2</v>
      </c>
      <c r="F54" s="84"/>
      <c r="G54" s="86" t="s">
        <v>17</v>
      </c>
      <c r="H54" s="86"/>
      <c r="I54" s="87">
        <v>42040</v>
      </c>
      <c r="J54" s="87"/>
      <c r="K54" s="87">
        <v>42060</v>
      </c>
      <c r="L54" s="87"/>
      <c r="M54" s="84" t="s">
        <v>18</v>
      </c>
      <c r="N54" s="84"/>
      <c r="O54" s="83">
        <v>7853</v>
      </c>
      <c r="P54" s="83"/>
      <c r="Q54" s="84"/>
      <c r="R54" s="84"/>
      <c r="S54" s="84"/>
    </row>
    <row r="55" spans="1:19" ht="45" customHeight="1" x14ac:dyDescent="0.25">
      <c r="B55" s="10" t="s">
        <v>25</v>
      </c>
      <c r="C55" s="85" t="s">
        <v>52</v>
      </c>
      <c r="D55" s="85"/>
      <c r="E55" s="84">
        <v>2</v>
      </c>
      <c r="F55" s="84"/>
      <c r="G55" s="86" t="s">
        <v>17</v>
      </c>
      <c r="H55" s="86"/>
      <c r="I55" s="87">
        <v>42044</v>
      </c>
      <c r="J55" s="87"/>
      <c r="K55" s="87">
        <v>42046</v>
      </c>
      <c r="L55" s="87"/>
      <c r="M55" s="84" t="s">
        <v>18</v>
      </c>
      <c r="N55" s="84"/>
      <c r="O55" s="83">
        <v>5728.01</v>
      </c>
      <c r="P55" s="83"/>
      <c r="Q55" s="84"/>
      <c r="R55" s="84"/>
      <c r="S55" s="84"/>
    </row>
    <row r="56" spans="1:19" ht="45" customHeight="1" x14ac:dyDescent="0.25">
      <c r="B56" s="10" t="s">
        <v>25</v>
      </c>
      <c r="C56" s="85" t="s">
        <v>53</v>
      </c>
      <c r="D56" s="85"/>
      <c r="E56" s="84">
        <v>1</v>
      </c>
      <c r="F56" s="84"/>
      <c r="G56" s="86" t="s">
        <v>17</v>
      </c>
      <c r="H56" s="86"/>
      <c r="I56" s="87">
        <v>42167</v>
      </c>
      <c r="J56" s="87"/>
      <c r="K56" s="87">
        <v>42173</v>
      </c>
      <c r="L56" s="87"/>
      <c r="M56" s="84" t="s">
        <v>18</v>
      </c>
      <c r="N56" s="84"/>
      <c r="O56" s="83">
        <v>8211.76</v>
      </c>
      <c r="P56" s="83"/>
      <c r="Q56" s="84"/>
      <c r="R56" s="84"/>
      <c r="S56" s="84"/>
    </row>
    <row r="57" spans="1:19" ht="45" customHeight="1" x14ac:dyDescent="0.25">
      <c r="B57" s="10" t="s">
        <v>25</v>
      </c>
      <c r="C57" s="85" t="s">
        <v>54</v>
      </c>
      <c r="D57" s="85"/>
      <c r="E57" s="84">
        <v>1</v>
      </c>
      <c r="F57" s="84"/>
      <c r="G57" s="86" t="s">
        <v>17</v>
      </c>
      <c r="H57" s="86"/>
      <c r="I57" s="87">
        <v>42222</v>
      </c>
      <c r="J57" s="87"/>
      <c r="K57" s="87">
        <v>42222</v>
      </c>
      <c r="L57" s="87"/>
      <c r="M57" s="84" t="s">
        <v>18</v>
      </c>
      <c r="N57" s="84"/>
      <c r="O57" s="83">
        <v>8491.7199999999993</v>
      </c>
      <c r="P57" s="83"/>
      <c r="Q57" s="84"/>
      <c r="R57" s="84"/>
      <c r="S57" s="84"/>
    </row>
    <row r="58" spans="1:19" ht="45" customHeight="1" x14ac:dyDescent="0.25">
      <c r="B58" s="10" t="s">
        <v>25</v>
      </c>
      <c r="C58" s="85" t="s">
        <v>55</v>
      </c>
      <c r="D58" s="85"/>
      <c r="E58" s="84">
        <v>1</v>
      </c>
      <c r="F58" s="84"/>
      <c r="G58" s="86" t="s">
        <v>17</v>
      </c>
      <c r="H58" s="86"/>
      <c r="I58" s="87">
        <v>42234</v>
      </c>
      <c r="J58" s="87"/>
      <c r="K58" s="87">
        <v>42235</v>
      </c>
      <c r="L58" s="87"/>
      <c r="M58" s="84" t="s">
        <v>18</v>
      </c>
      <c r="N58" s="84"/>
      <c r="O58" s="83">
        <v>0</v>
      </c>
      <c r="P58" s="83"/>
      <c r="Q58" s="84"/>
      <c r="R58" s="84"/>
      <c r="S58" s="84"/>
    </row>
    <row r="59" spans="1:19" ht="45" customHeight="1" x14ac:dyDescent="0.25">
      <c r="B59" s="10" t="s">
        <v>25</v>
      </c>
      <c r="C59" s="85" t="s">
        <v>56</v>
      </c>
      <c r="D59" s="85"/>
      <c r="E59" s="84">
        <v>1</v>
      </c>
      <c r="F59" s="84"/>
      <c r="G59" s="86" t="s">
        <v>17</v>
      </c>
      <c r="H59" s="86"/>
      <c r="I59" s="87">
        <v>42215</v>
      </c>
      <c r="J59" s="87"/>
      <c r="K59" s="87">
        <v>42216</v>
      </c>
      <c r="L59" s="87"/>
      <c r="M59" s="84" t="s">
        <v>18</v>
      </c>
      <c r="N59" s="84"/>
      <c r="O59" s="83">
        <v>1192</v>
      </c>
      <c r="P59" s="83"/>
      <c r="Q59" s="84"/>
      <c r="R59" s="84"/>
      <c r="S59" s="84"/>
    </row>
    <row r="60" spans="1:19" ht="45" customHeight="1" x14ac:dyDescent="0.25">
      <c r="B60" s="10" t="s">
        <v>25</v>
      </c>
      <c r="C60" s="85" t="s">
        <v>57</v>
      </c>
      <c r="D60" s="85"/>
      <c r="E60" s="84">
        <v>1</v>
      </c>
      <c r="F60" s="84"/>
      <c r="G60" s="86" t="s">
        <v>17</v>
      </c>
      <c r="H60" s="86"/>
      <c r="I60" s="87">
        <v>42188</v>
      </c>
      <c r="J60" s="87"/>
      <c r="K60" s="87">
        <v>42215</v>
      </c>
      <c r="L60" s="87"/>
      <c r="M60" s="84" t="s">
        <v>18</v>
      </c>
      <c r="N60" s="84"/>
      <c r="O60" s="83">
        <v>29761.599999999999</v>
      </c>
      <c r="P60" s="83"/>
      <c r="Q60" s="84"/>
      <c r="R60" s="84"/>
      <c r="S60" s="84"/>
    </row>
    <row r="61" spans="1:19" ht="45" customHeight="1" x14ac:dyDescent="0.25">
      <c r="B61" s="10" t="s">
        <v>25</v>
      </c>
      <c r="C61" s="85" t="s">
        <v>58</v>
      </c>
      <c r="D61" s="85"/>
      <c r="E61" s="84">
        <v>2</v>
      </c>
      <c r="F61" s="84"/>
      <c r="G61" s="86" t="s">
        <v>35</v>
      </c>
      <c r="H61" s="86"/>
      <c r="I61" s="87">
        <v>42201</v>
      </c>
      <c r="J61" s="87"/>
      <c r="K61" s="87">
        <v>42201</v>
      </c>
      <c r="L61" s="87"/>
      <c r="M61" s="84" t="s">
        <v>18</v>
      </c>
      <c r="N61" s="84"/>
      <c r="O61" s="83">
        <v>104</v>
      </c>
      <c r="P61" s="83"/>
      <c r="Q61" s="84"/>
      <c r="R61" s="84"/>
      <c r="S61" s="84"/>
    </row>
    <row r="62" spans="1:19" ht="45" customHeight="1" x14ac:dyDescent="0.25">
      <c r="B62" s="10" t="s">
        <v>25</v>
      </c>
      <c r="C62" s="85" t="s">
        <v>59</v>
      </c>
      <c r="D62" s="85"/>
      <c r="E62" s="84">
        <v>1</v>
      </c>
      <c r="F62" s="84"/>
      <c r="G62" s="86" t="s">
        <v>17</v>
      </c>
      <c r="H62" s="86"/>
      <c r="I62" s="87">
        <v>42256</v>
      </c>
      <c r="J62" s="87"/>
      <c r="K62" s="87">
        <v>42256</v>
      </c>
      <c r="L62" s="87"/>
      <c r="M62" s="84" t="s">
        <v>18</v>
      </c>
      <c r="N62" s="84"/>
      <c r="O62" s="83">
        <v>1110</v>
      </c>
      <c r="P62" s="83"/>
      <c r="Q62" s="84"/>
      <c r="R62" s="84"/>
      <c r="S62" s="84"/>
    </row>
    <row r="63" spans="1:19" ht="45" customHeight="1" x14ac:dyDescent="0.25">
      <c r="B63" s="10" t="s">
        <v>25</v>
      </c>
      <c r="C63" s="85" t="s">
        <v>60</v>
      </c>
      <c r="D63" s="85"/>
      <c r="E63" s="84">
        <v>2</v>
      </c>
      <c r="F63" s="84"/>
      <c r="G63" s="86" t="s">
        <v>17</v>
      </c>
      <c r="H63" s="86"/>
      <c r="I63" s="87">
        <v>42222</v>
      </c>
      <c r="J63" s="87"/>
      <c r="K63" s="87">
        <v>42222</v>
      </c>
      <c r="L63" s="87"/>
      <c r="M63" s="84" t="s">
        <v>18</v>
      </c>
      <c r="N63" s="84"/>
      <c r="O63" s="83">
        <v>620</v>
      </c>
      <c r="P63" s="83"/>
      <c r="Q63" s="84"/>
      <c r="R63" s="84"/>
      <c r="S63" s="84"/>
    </row>
    <row r="64" spans="1:19" ht="45" customHeight="1" x14ac:dyDescent="0.25">
      <c r="B64" s="10" t="s">
        <v>25</v>
      </c>
      <c r="C64" s="85" t="s">
        <v>58</v>
      </c>
      <c r="D64" s="85"/>
      <c r="E64" s="84">
        <v>2</v>
      </c>
      <c r="F64" s="84"/>
      <c r="G64" s="86" t="s">
        <v>35</v>
      </c>
      <c r="H64" s="86"/>
      <c r="I64" s="87">
        <v>42201</v>
      </c>
      <c r="J64" s="87"/>
      <c r="K64" s="87">
        <v>42201</v>
      </c>
      <c r="L64" s="87"/>
      <c r="M64" s="84" t="s">
        <v>18</v>
      </c>
      <c r="N64" s="84"/>
      <c r="O64" s="83">
        <v>126</v>
      </c>
      <c r="P64" s="83"/>
      <c r="Q64" s="84"/>
      <c r="R64" s="84"/>
      <c r="S64" s="84"/>
    </row>
    <row r="65" spans="2:19" ht="45" customHeight="1" x14ac:dyDescent="0.25">
      <c r="B65" s="10" t="s">
        <v>25</v>
      </c>
      <c r="C65" s="85" t="s">
        <v>61</v>
      </c>
      <c r="D65" s="85"/>
      <c r="E65" s="84">
        <v>1</v>
      </c>
      <c r="F65" s="84"/>
      <c r="G65" s="86" t="s">
        <v>17</v>
      </c>
      <c r="H65" s="86"/>
      <c r="I65" s="87">
        <v>42256</v>
      </c>
      <c r="J65" s="87"/>
      <c r="K65" s="87">
        <v>42256</v>
      </c>
      <c r="L65" s="87"/>
      <c r="M65" s="84" t="s">
        <v>18</v>
      </c>
      <c r="N65" s="84"/>
      <c r="O65" s="83">
        <v>225</v>
      </c>
      <c r="P65" s="83"/>
      <c r="Q65" s="84"/>
      <c r="R65" s="84"/>
      <c r="S65" s="84"/>
    </row>
    <row r="66" spans="2:19" ht="45" customHeight="1" x14ac:dyDescent="0.25">
      <c r="B66" s="10" t="s">
        <v>25</v>
      </c>
      <c r="C66" s="85" t="s">
        <v>62</v>
      </c>
      <c r="D66" s="85"/>
      <c r="E66" s="84">
        <v>1</v>
      </c>
      <c r="F66" s="84"/>
      <c r="G66" s="86" t="s">
        <v>17</v>
      </c>
      <c r="H66" s="86"/>
      <c r="I66" s="87">
        <v>42222</v>
      </c>
      <c r="J66" s="87"/>
      <c r="K66" s="87">
        <v>42222</v>
      </c>
      <c r="L66" s="87"/>
      <c r="M66" s="84" t="s">
        <v>18</v>
      </c>
      <c r="N66" s="84"/>
      <c r="O66" s="83">
        <v>334</v>
      </c>
      <c r="P66" s="83"/>
      <c r="Q66" s="84"/>
      <c r="R66" s="84"/>
      <c r="S66" s="84"/>
    </row>
    <row r="67" spans="2:19" ht="45" customHeight="1" x14ac:dyDescent="0.25">
      <c r="B67" s="10" t="s">
        <v>25</v>
      </c>
      <c r="C67" s="85" t="s">
        <v>63</v>
      </c>
      <c r="D67" s="85"/>
      <c r="E67" s="84">
        <v>1</v>
      </c>
      <c r="F67" s="84"/>
      <c r="G67" s="86" t="s">
        <v>17</v>
      </c>
      <c r="H67" s="86"/>
      <c r="I67" s="87">
        <v>42256</v>
      </c>
      <c r="J67" s="87"/>
      <c r="K67" s="87">
        <v>42256</v>
      </c>
      <c r="L67" s="87"/>
      <c r="M67" s="84" t="s">
        <v>18</v>
      </c>
      <c r="N67" s="84"/>
      <c r="O67" s="83">
        <v>25.8</v>
      </c>
      <c r="P67" s="83"/>
      <c r="Q67" s="84"/>
      <c r="R67" s="84"/>
      <c r="S67" s="84"/>
    </row>
    <row r="68" spans="2:19" ht="45" customHeight="1" x14ac:dyDescent="0.25">
      <c r="B68" s="10" t="s">
        <v>25</v>
      </c>
      <c r="C68" s="85" t="s">
        <v>64</v>
      </c>
      <c r="D68" s="85"/>
      <c r="E68" s="84">
        <v>1</v>
      </c>
      <c r="F68" s="84"/>
      <c r="G68" s="86" t="s">
        <v>17</v>
      </c>
      <c r="H68" s="86"/>
      <c r="I68" s="87">
        <v>42286</v>
      </c>
      <c r="J68" s="87"/>
      <c r="K68" s="87">
        <v>42286</v>
      </c>
      <c r="L68" s="87"/>
      <c r="M68" s="84" t="s">
        <v>18</v>
      </c>
      <c r="N68" s="84"/>
      <c r="O68" s="83">
        <v>680</v>
      </c>
      <c r="P68" s="83"/>
      <c r="Q68" s="84"/>
      <c r="R68" s="84"/>
      <c r="S68" s="84"/>
    </row>
    <row r="69" spans="2:19" ht="45" customHeight="1" x14ac:dyDescent="0.25">
      <c r="B69" s="10" t="s">
        <v>25</v>
      </c>
      <c r="C69" s="85" t="s">
        <v>64</v>
      </c>
      <c r="D69" s="85"/>
      <c r="E69" s="84">
        <v>1</v>
      </c>
      <c r="F69" s="84"/>
      <c r="G69" s="86" t="s">
        <v>17</v>
      </c>
      <c r="H69" s="86"/>
      <c r="I69" s="87">
        <v>42286</v>
      </c>
      <c r="J69" s="87"/>
      <c r="K69" s="87">
        <v>42286</v>
      </c>
      <c r="L69" s="87"/>
      <c r="M69" s="84" t="s">
        <v>18</v>
      </c>
      <c r="N69" s="84"/>
      <c r="O69" s="83">
        <v>189</v>
      </c>
      <c r="P69" s="83"/>
      <c r="Q69" s="84"/>
      <c r="R69" s="84"/>
      <c r="S69" s="84"/>
    </row>
    <row r="70" spans="2:19" ht="45" customHeight="1" x14ac:dyDescent="0.25">
      <c r="B70" s="10" t="s">
        <v>25</v>
      </c>
      <c r="C70" s="85"/>
      <c r="D70" s="85"/>
      <c r="E70" s="84">
        <v>2</v>
      </c>
      <c r="F70" s="84"/>
      <c r="G70" s="86" t="s">
        <v>35</v>
      </c>
      <c r="H70" s="86"/>
      <c r="I70" s="87">
        <v>42198</v>
      </c>
      <c r="J70" s="87"/>
      <c r="K70" s="87">
        <v>42199</v>
      </c>
      <c r="L70" s="87"/>
      <c r="M70" s="84" t="s">
        <v>18</v>
      </c>
      <c r="N70" s="84"/>
      <c r="O70" s="83">
        <v>104</v>
      </c>
      <c r="P70" s="83"/>
      <c r="Q70" s="84"/>
      <c r="R70" s="84"/>
      <c r="S70" s="84"/>
    </row>
    <row r="71" spans="2:19" ht="45" customHeight="1" x14ac:dyDescent="0.25">
      <c r="B71" s="10" t="s">
        <v>25</v>
      </c>
      <c r="C71" s="85" t="s">
        <v>65</v>
      </c>
      <c r="D71" s="85"/>
      <c r="E71" s="84">
        <v>3</v>
      </c>
      <c r="F71" s="84"/>
      <c r="G71" s="86" t="s">
        <v>66</v>
      </c>
      <c r="H71" s="86"/>
      <c r="I71" s="87">
        <v>42102</v>
      </c>
      <c r="J71" s="87"/>
      <c r="K71" s="87">
        <v>42102</v>
      </c>
      <c r="L71" s="87"/>
      <c r="M71" s="84" t="s">
        <v>18</v>
      </c>
      <c r="N71" s="84"/>
      <c r="O71" s="83">
        <v>2523.0100000000002</v>
      </c>
      <c r="P71" s="83"/>
      <c r="Q71" s="84"/>
      <c r="R71" s="84"/>
      <c r="S71" s="84"/>
    </row>
    <row r="72" spans="2:19" ht="45" customHeight="1" x14ac:dyDescent="0.25">
      <c r="B72" s="10" t="s">
        <v>25</v>
      </c>
      <c r="C72" s="85" t="s">
        <v>67</v>
      </c>
      <c r="D72" s="85"/>
      <c r="E72" s="84">
        <v>3</v>
      </c>
      <c r="F72" s="84"/>
      <c r="G72" s="86" t="s">
        <v>66</v>
      </c>
      <c r="H72" s="86"/>
      <c r="I72" s="87">
        <v>42102</v>
      </c>
      <c r="J72" s="87"/>
      <c r="K72" s="87">
        <v>42102</v>
      </c>
      <c r="L72" s="87"/>
      <c r="M72" s="84" t="s">
        <v>18</v>
      </c>
      <c r="N72" s="84"/>
      <c r="O72" s="83">
        <v>663</v>
      </c>
      <c r="P72" s="83"/>
      <c r="Q72" s="84"/>
      <c r="R72" s="84"/>
      <c r="S72" s="84"/>
    </row>
    <row r="73" spans="2:19" ht="45" customHeight="1" x14ac:dyDescent="0.25">
      <c r="B73" s="10" t="s">
        <v>25</v>
      </c>
      <c r="C73" s="85" t="s">
        <v>68</v>
      </c>
      <c r="D73" s="85"/>
      <c r="E73" s="84">
        <v>1</v>
      </c>
      <c r="F73" s="84"/>
      <c r="G73" s="86" t="s">
        <v>69</v>
      </c>
      <c r="H73" s="86"/>
      <c r="I73" s="87">
        <v>42269</v>
      </c>
      <c r="J73" s="87"/>
      <c r="K73" s="87">
        <v>42271</v>
      </c>
      <c r="L73" s="87"/>
      <c r="M73" s="84" t="s">
        <v>18</v>
      </c>
      <c r="N73" s="84"/>
      <c r="O73" s="83">
        <v>4440</v>
      </c>
      <c r="P73" s="83"/>
      <c r="Q73" s="84"/>
      <c r="R73" s="84"/>
      <c r="S73" s="84"/>
    </row>
    <row r="74" spans="2:19" ht="45" customHeight="1" x14ac:dyDescent="0.25">
      <c r="B74" s="10" t="s">
        <v>25</v>
      </c>
      <c r="C74" s="85" t="s">
        <v>70</v>
      </c>
      <c r="D74" s="85"/>
      <c r="E74" s="84">
        <v>1</v>
      </c>
      <c r="F74" s="84"/>
      <c r="G74" s="86" t="s">
        <v>17</v>
      </c>
      <c r="H74" s="86"/>
      <c r="I74" s="87">
        <v>42286</v>
      </c>
      <c r="J74" s="87"/>
      <c r="K74" s="87">
        <v>42286</v>
      </c>
      <c r="L74" s="87"/>
      <c r="M74" s="84" t="s">
        <v>18</v>
      </c>
      <c r="N74" s="84"/>
      <c r="O74" s="83">
        <v>6938</v>
      </c>
      <c r="P74" s="83"/>
      <c r="Q74" s="84"/>
      <c r="R74" s="84"/>
      <c r="S74" s="84"/>
    </row>
    <row r="75" spans="2:19" ht="45" customHeight="1" x14ac:dyDescent="0.25">
      <c r="B75" s="10" t="s">
        <v>25</v>
      </c>
      <c r="C75" s="85" t="s">
        <v>71</v>
      </c>
      <c r="D75" s="85"/>
      <c r="E75" s="84">
        <v>1</v>
      </c>
      <c r="F75" s="84"/>
      <c r="G75" s="86" t="s">
        <v>17</v>
      </c>
      <c r="H75" s="86"/>
      <c r="I75" s="87">
        <v>42335</v>
      </c>
      <c r="J75" s="87"/>
      <c r="K75" s="87">
        <v>42335</v>
      </c>
      <c r="L75" s="87"/>
      <c r="M75" s="84" t="s">
        <v>18</v>
      </c>
      <c r="N75" s="84"/>
      <c r="O75" s="83">
        <v>1562</v>
      </c>
      <c r="P75" s="83"/>
      <c r="Q75" s="84"/>
      <c r="R75" s="84"/>
      <c r="S75" s="84"/>
    </row>
    <row r="76" spans="2:19" ht="45" customHeight="1" x14ac:dyDescent="0.25">
      <c r="B76" s="10" t="s">
        <v>25</v>
      </c>
      <c r="C76" s="85" t="s">
        <v>72</v>
      </c>
      <c r="D76" s="85"/>
      <c r="E76" s="84">
        <v>3</v>
      </c>
      <c r="F76" s="84"/>
      <c r="G76" s="86" t="s">
        <v>17</v>
      </c>
      <c r="H76" s="86"/>
      <c r="I76" s="87">
        <v>42305</v>
      </c>
      <c r="J76" s="87"/>
      <c r="K76" s="87">
        <v>42305</v>
      </c>
      <c r="L76" s="87"/>
      <c r="M76" s="84" t="s">
        <v>18</v>
      </c>
      <c r="N76" s="84"/>
      <c r="O76" s="83">
        <v>1306.18</v>
      </c>
      <c r="P76" s="83"/>
      <c r="Q76" s="84"/>
      <c r="R76" s="84"/>
      <c r="S76" s="84"/>
    </row>
    <row r="77" spans="2:19" ht="45" customHeight="1" x14ac:dyDescent="0.25">
      <c r="B77" s="10" t="s">
        <v>25</v>
      </c>
      <c r="C77" s="85" t="s">
        <v>73</v>
      </c>
      <c r="D77" s="85"/>
      <c r="E77" s="84">
        <v>1</v>
      </c>
      <c r="F77" s="84"/>
      <c r="G77" s="86" t="s">
        <v>17</v>
      </c>
      <c r="H77" s="86"/>
      <c r="I77" s="87">
        <v>42355</v>
      </c>
      <c r="J77" s="87"/>
      <c r="K77" s="87">
        <v>42355</v>
      </c>
      <c r="L77" s="87"/>
      <c r="M77" s="84" t="s">
        <v>18</v>
      </c>
      <c r="N77" s="84"/>
      <c r="O77" s="83">
        <v>1200</v>
      </c>
      <c r="P77" s="83"/>
      <c r="Q77" s="84"/>
      <c r="R77" s="84"/>
      <c r="S77" s="84"/>
    </row>
    <row r="78" spans="2:19" ht="45" customHeight="1" x14ac:dyDescent="0.25">
      <c r="B78" s="10" t="s">
        <v>25</v>
      </c>
      <c r="C78" s="85" t="s">
        <v>72</v>
      </c>
      <c r="D78" s="85"/>
      <c r="E78" s="84">
        <v>3</v>
      </c>
      <c r="F78" s="84"/>
      <c r="G78" s="86" t="s">
        <v>17</v>
      </c>
      <c r="H78" s="86"/>
      <c r="I78" s="87">
        <v>42305</v>
      </c>
      <c r="J78" s="87"/>
      <c r="K78" s="87">
        <v>42305</v>
      </c>
      <c r="L78" s="87"/>
      <c r="M78" s="84" t="s">
        <v>18</v>
      </c>
      <c r="N78" s="84"/>
      <c r="O78" s="83">
        <v>1701</v>
      </c>
      <c r="P78" s="83"/>
      <c r="Q78" s="84"/>
      <c r="R78" s="84"/>
      <c r="S78" s="84"/>
    </row>
    <row r="79" spans="2:19" ht="45" customHeight="1" x14ac:dyDescent="0.25">
      <c r="B79" s="10" t="s">
        <v>25</v>
      </c>
      <c r="C79" s="85" t="s">
        <v>71</v>
      </c>
      <c r="D79" s="85"/>
      <c r="E79" s="84">
        <v>1</v>
      </c>
      <c r="F79" s="84"/>
      <c r="G79" s="86" t="s">
        <v>17</v>
      </c>
      <c r="H79" s="86"/>
      <c r="I79" s="87">
        <v>42335</v>
      </c>
      <c r="J79" s="87"/>
      <c r="K79" s="87">
        <v>42335</v>
      </c>
      <c r="L79" s="87"/>
      <c r="M79" s="84" t="s">
        <v>18</v>
      </c>
      <c r="N79" s="84"/>
      <c r="O79" s="83">
        <v>220</v>
      </c>
      <c r="P79" s="83"/>
      <c r="Q79" s="84"/>
      <c r="R79" s="84"/>
      <c r="S79" s="84"/>
    </row>
    <row r="80" spans="2:19" ht="45" customHeight="1" x14ac:dyDescent="0.25">
      <c r="B80" s="10" t="s">
        <v>25</v>
      </c>
      <c r="C80" s="85" t="s">
        <v>74</v>
      </c>
      <c r="D80" s="85"/>
      <c r="E80" s="84">
        <v>1</v>
      </c>
      <c r="F80" s="84"/>
      <c r="G80" s="86" t="s">
        <v>35</v>
      </c>
      <c r="H80" s="86"/>
      <c r="I80" s="87">
        <v>42327</v>
      </c>
      <c r="J80" s="87"/>
      <c r="K80" s="87">
        <v>42328</v>
      </c>
      <c r="L80" s="87"/>
      <c r="M80" s="84" t="s">
        <v>18</v>
      </c>
      <c r="N80" s="84"/>
      <c r="O80" s="83">
        <v>337</v>
      </c>
      <c r="P80" s="83"/>
      <c r="Q80" s="84"/>
      <c r="R80" s="84"/>
      <c r="S80" s="84"/>
    </row>
    <row r="81" spans="2:20" ht="45" customHeight="1" x14ac:dyDescent="0.25">
      <c r="B81" s="10" t="s">
        <v>25</v>
      </c>
      <c r="C81" s="85" t="s">
        <v>75</v>
      </c>
      <c r="D81" s="85"/>
      <c r="E81" s="84">
        <v>1</v>
      </c>
      <c r="F81" s="84"/>
      <c r="G81" s="86" t="s">
        <v>35</v>
      </c>
      <c r="H81" s="86"/>
      <c r="I81" s="87">
        <v>42332</v>
      </c>
      <c r="J81" s="87"/>
      <c r="K81" s="87">
        <v>42333</v>
      </c>
      <c r="L81" s="87"/>
      <c r="M81" s="84" t="s">
        <v>18</v>
      </c>
      <c r="N81" s="84"/>
      <c r="O81" s="83">
        <v>375.01</v>
      </c>
      <c r="P81" s="83"/>
      <c r="Q81" s="84"/>
      <c r="R81" s="84"/>
      <c r="S81" s="84"/>
    </row>
    <row r="82" spans="2:20" ht="45" customHeight="1" x14ac:dyDescent="0.25">
      <c r="B82" s="10" t="s">
        <v>25</v>
      </c>
      <c r="C82" s="85" t="s">
        <v>76</v>
      </c>
      <c r="D82" s="85"/>
      <c r="E82" s="84">
        <v>1</v>
      </c>
      <c r="F82" s="84"/>
      <c r="G82" s="86" t="s">
        <v>35</v>
      </c>
      <c r="H82" s="86"/>
      <c r="I82" s="87">
        <v>42293</v>
      </c>
      <c r="J82" s="87"/>
      <c r="K82" s="87">
        <v>42287</v>
      </c>
      <c r="L82" s="87"/>
      <c r="M82" s="84" t="s">
        <v>18</v>
      </c>
      <c r="N82" s="84"/>
      <c r="O82" s="83">
        <v>488.01</v>
      </c>
      <c r="P82" s="83"/>
      <c r="Q82" s="84"/>
      <c r="R82" s="84"/>
      <c r="S82" s="84"/>
    </row>
    <row r="83" spans="2:20" ht="45" customHeight="1" x14ac:dyDescent="0.25">
      <c r="B83" s="10" t="s">
        <v>25</v>
      </c>
      <c r="C83" s="85" t="s">
        <v>77</v>
      </c>
      <c r="D83" s="85"/>
      <c r="E83" s="84">
        <v>2</v>
      </c>
      <c r="F83" s="84"/>
      <c r="G83" s="86" t="s">
        <v>17</v>
      </c>
      <c r="H83" s="86"/>
      <c r="I83" s="87">
        <v>42300</v>
      </c>
      <c r="J83" s="87"/>
      <c r="K83" s="87">
        <v>42311</v>
      </c>
      <c r="L83" s="87"/>
      <c r="M83" s="84" t="s">
        <v>18</v>
      </c>
      <c r="N83" s="84"/>
      <c r="O83" s="83">
        <v>2493</v>
      </c>
      <c r="P83" s="83"/>
      <c r="Q83" s="84"/>
      <c r="R83" s="84"/>
      <c r="S83" s="84"/>
    </row>
    <row r="84" spans="2:20" ht="45" customHeight="1" x14ac:dyDescent="0.25">
      <c r="B84" s="10" t="s">
        <v>25</v>
      </c>
      <c r="C84" s="85" t="s">
        <v>78</v>
      </c>
      <c r="D84" s="85"/>
      <c r="E84" s="84">
        <v>1</v>
      </c>
      <c r="F84" s="84"/>
      <c r="G84" s="86" t="s">
        <v>35</v>
      </c>
      <c r="H84" s="86"/>
      <c r="I84" s="87">
        <v>42334</v>
      </c>
      <c r="J84" s="87"/>
      <c r="K84" s="87">
        <v>42334</v>
      </c>
      <c r="L84" s="87"/>
      <c r="M84" s="84" t="s">
        <v>18</v>
      </c>
      <c r="N84" s="84"/>
      <c r="O84" s="83">
        <v>407</v>
      </c>
      <c r="P84" s="83"/>
      <c r="Q84" s="84"/>
      <c r="R84" s="84"/>
      <c r="S84" s="84"/>
    </row>
    <row r="85" spans="2:20" ht="45" customHeight="1" x14ac:dyDescent="0.25">
      <c r="B85" s="10" t="s">
        <v>25</v>
      </c>
      <c r="C85" s="85" t="s">
        <v>79</v>
      </c>
      <c r="D85" s="85"/>
      <c r="E85" s="84">
        <v>1</v>
      </c>
      <c r="F85" s="84"/>
      <c r="G85" s="86" t="s">
        <v>80</v>
      </c>
      <c r="H85" s="86"/>
      <c r="I85" s="87">
        <v>42290</v>
      </c>
      <c r="J85" s="87"/>
      <c r="K85" s="87">
        <v>42292</v>
      </c>
      <c r="L85" s="87"/>
      <c r="M85" s="84" t="s">
        <v>18</v>
      </c>
      <c r="N85" s="84"/>
      <c r="O85" s="83">
        <v>1808</v>
      </c>
      <c r="P85" s="83"/>
      <c r="Q85" s="84"/>
      <c r="R85" s="84"/>
      <c r="S85" s="84"/>
    </row>
    <row r="86" spans="2:20" ht="45" customHeight="1" x14ac:dyDescent="0.25">
      <c r="B86" s="10" t="s">
        <v>25</v>
      </c>
      <c r="C86" s="85" t="s">
        <v>81</v>
      </c>
      <c r="D86" s="85"/>
      <c r="E86" s="84">
        <v>1</v>
      </c>
      <c r="F86" s="84"/>
      <c r="G86" s="86" t="s">
        <v>82</v>
      </c>
      <c r="H86" s="86"/>
      <c r="I86" s="87">
        <v>42307</v>
      </c>
      <c r="J86" s="87"/>
      <c r="K86" s="87">
        <v>42312</v>
      </c>
      <c r="L86" s="87"/>
      <c r="M86" s="84" t="s">
        <v>18</v>
      </c>
      <c r="N86" s="84"/>
      <c r="O86" s="83">
        <v>1850</v>
      </c>
      <c r="P86" s="83"/>
      <c r="Q86" s="84"/>
      <c r="R86" s="84"/>
      <c r="S86" s="84"/>
    </row>
    <row r="87" spans="2:20" ht="45" customHeight="1" x14ac:dyDescent="0.25">
      <c r="B87" s="10" t="s">
        <v>25</v>
      </c>
      <c r="C87" s="85" t="s">
        <v>79</v>
      </c>
      <c r="D87" s="85"/>
      <c r="E87" s="84">
        <v>1</v>
      </c>
      <c r="F87" s="84"/>
      <c r="G87" s="86" t="s">
        <v>80</v>
      </c>
      <c r="H87" s="86"/>
      <c r="I87" s="87">
        <v>42290</v>
      </c>
      <c r="J87" s="87"/>
      <c r="K87" s="87">
        <v>42297</v>
      </c>
      <c r="L87" s="87"/>
      <c r="M87" s="84" t="s">
        <v>18</v>
      </c>
      <c r="N87" s="84"/>
      <c r="O87" s="83">
        <v>678.53</v>
      </c>
      <c r="P87" s="83"/>
      <c r="Q87" s="84"/>
      <c r="R87" s="84"/>
      <c r="S87" s="84"/>
    </row>
    <row r="88" spans="2:20" ht="45" customHeight="1" x14ac:dyDescent="0.25">
      <c r="B88" s="10" t="s">
        <v>25</v>
      </c>
      <c r="C88" s="85" t="s">
        <v>81</v>
      </c>
      <c r="D88" s="85"/>
      <c r="E88" s="84">
        <v>1</v>
      </c>
      <c r="F88" s="84"/>
      <c r="G88" s="86" t="s">
        <v>82</v>
      </c>
      <c r="H88" s="86"/>
      <c r="I88" s="87">
        <v>42307</v>
      </c>
      <c r="J88" s="87"/>
      <c r="K88" s="87">
        <v>42312</v>
      </c>
      <c r="L88" s="87"/>
      <c r="M88" s="84" t="s">
        <v>18</v>
      </c>
      <c r="N88" s="84"/>
      <c r="O88" s="83">
        <v>190</v>
      </c>
      <c r="P88" s="83"/>
      <c r="Q88" s="84"/>
      <c r="R88" s="84"/>
      <c r="S88" s="84"/>
    </row>
    <row r="89" spans="2:20" ht="45" customHeight="1" x14ac:dyDescent="0.25">
      <c r="B89" s="10" t="s">
        <v>25</v>
      </c>
      <c r="C89" s="85" t="s">
        <v>19</v>
      </c>
      <c r="D89" s="85"/>
      <c r="E89" s="84">
        <v>1</v>
      </c>
      <c r="F89" s="84"/>
      <c r="G89" s="86" t="s">
        <v>20</v>
      </c>
      <c r="H89" s="86"/>
      <c r="I89" s="87">
        <v>42307</v>
      </c>
      <c r="J89" s="87"/>
      <c r="K89" s="87">
        <v>42307</v>
      </c>
      <c r="L89" s="87"/>
      <c r="M89" s="84" t="s">
        <v>18</v>
      </c>
      <c r="N89" s="84"/>
      <c r="O89" s="83">
        <v>30</v>
      </c>
      <c r="P89" s="83"/>
      <c r="Q89" s="84"/>
      <c r="R89" s="84"/>
      <c r="S89" s="84"/>
      <c r="T89" s="5">
        <f>SUM(O19:O89)</f>
        <v>143180.6</v>
      </c>
    </row>
    <row r="90" spans="2:20" ht="45" customHeight="1" x14ac:dyDescent="0.25">
      <c r="B90" s="10" t="s">
        <v>83</v>
      </c>
      <c r="C90" s="85" t="s">
        <v>84</v>
      </c>
      <c r="D90" s="85"/>
      <c r="E90" s="88">
        <v>1</v>
      </c>
      <c r="F90" s="88"/>
      <c r="G90" s="86" t="s">
        <v>20</v>
      </c>
      <c r="H90" s="86"/>
      <c r="I90" s="15">
        <v>42010</v>
      </c>
      <c r="J90" s="16"/>
      <c r="K90" s="15">
        <v>42010</v>
      </c>
      <c r="L90" s="16"/>
      <c r="M90" s="84" t="s">
        <v>18</v>
      </c>
      <c r="N90" s="84"/>
      <c r="O90" s="83">
        <v>1528</v>
      </c>
      <c r="P90" s="83"/>
      <c r="Q90" s="84"/>
      <c r="R90" s="84"/>
      <c r="S90" s="84"/>
    </row>
    <row r="91" spans="2:20" ht="45" customHeight="1" x14ac:dyDescent="0.25">
      <c r="B91" s="10" t="s">
        <v>83</v>
      </c>
      <c r="C91" s="85" t="s">
        <v>85</v>
      </c>
      <c r="D91" s="85"/>
      <c r="E91" s="88">
        <v>1</v>
      </c>
      <c r="F91" s="88"/>
      <c r="G91" s="86" t="s">
        <v>30</v>
      </c>
      <c r="H91" s="86"/>
      <c r="I91" s="15">
        <v>42044</v>
      </c>
      <c r="J91" s="16"/>
      <c r="K91" s="15">
        <v>42044</v>
      </c>
      <c r="L91" s="16"/>
      <c r="M91" s="84" t="s">
        <v>18</v>
      </c>
      <c r="N91" s="84"/>
      <c r="O91" s="83">
        <v>1460</v>
      </c>
      <c r="P91" s="83"/>
      <c r="Q91" s="84"/>
      <c r="R91" s="84"/>
      <c r="S91" s="84"/>
    </row>
    <row r="92" spans="2:20" ht="45" customHeight="1" x14ac:dyDescent="0.25">
      <c r="B92" s="10" t="s">
        <v>83</v>
      </c>
      <c r="C92" s="85" t="s">
        <v>84</v>
      </c>
      <c r="D92" s="85"/>
      <c r="E92" s="88">
        <v>1</v>
      </c>
      <c r="F92" s="88"/>
      <c r="G92" s="86" t="s">
        <v>20</v>
      </c>
      <c r="H92" s="86"/>
      <c r="I92" s="15">
        <v>42044</v>
      </c>
      <c r="J92" s="16"/>
      <c r="K92" s="15">
        <v>42044</v>
      </c>
      <c r="L92" s="16"/>
      <c r="M92" s="84" t="s">
        <v>18</v>
      </c>
      <c r="N92" s="84"/>
      <c r="O92" s="83">
        <v>1665</v>
      </c>
      <c r="P92" s="83"/>
      <c r="Q92" s="84"/>
      <c r="R92" s="84"/>
      <c r="S92" s="84"/>
    </row>
    <row r="93" spans="2:20" ht="45" customHeight="1" x14ac:dyDescent="0.25">
      <c r="B93" s="10" t="s">
        <v>83</v>
      </c>
      <c r="C93" s="85" t="s">
        <v>86</v>
      </c>
      <c r="D93" s="85"/>
      <c r="E93" s="88">
        <v>1</v>
      </c>
      <c r="F93" s="88"/>
      <c r="G93" s="86" t="s">
        <v>35</v>
      </c>
      <c r="H93" s="86"/>
      <c r="I93" s="15">
        <v>42053</v>
      </c>
      <c r="J93" s="16"/>
      <c r="K93" s="15">
        <v>42053</v>
      </c>
      <c r="L93" s="16"/>
      <c r="M93" s="84" t="s">
        <v>18</v>
      </c>
      <c r="N93" s="84"/>
      <c r="O93" s="83">
        <v>176</v>
      </c>
      <c r="P93" s="83"/>
      <c r="Q93" s="84"/>
      <c r="R93" s="84"/>
      <c r="S93" s="84"/>
    </row>
    <row r="94" spans="2:20" ht="45" customHeight="1" x14ac:dyDescent="0.25">
      <c r="B94" s="10" t="s">
        <v>83</v>
      </c>
      <c r="C94" s="85" t="s">
        <v>87</v>
      </c>
      <c r="D94" s="85"/>
      <c r="E94" s="88">
        <v>1</v>
      </c>
      <c r="F94" s="88"/>
      <c r="G94" s="86" t="s">
        <v>35</v>
      </c>
      <c r="H94" s="86"/>
      <c r="I94" s="15">
        <v>42045</v>
      </c>
      <c r="J94" s="16"/>
      <c r="K94" s="15">
        <v>42045</v>
      </c>
      <c r="L94" s="16"/>
      <c r="M94" s="84" t="s">
        <v>18</v>
      </c>
      <c r="N94" s="84"/>
      <c r="O94" s="83">
        <v>240</v>
      </c>
      <c r="P94" s="83"/>
      <c r="Q94" s="84"/>
      <c r="R94" s="84"/>
      <c r="S94" s="84"/>
    </row>
    <row r="95" spans="2:20" ht="45" customHeight="1" x14ac:dyDescent="0.25">
      <c r="B95" s="10" t="s">
        <v>83</v>
      </c>
      <c r="C95" s="85" t="s">
        <v>88</v>
      </c>
      <c r="D95" s="85"/>
      <c r="E95" s="88">
        <v>1</v>
      </c>
      <c r="F95" s="88"/>
      <c r="G95" s="86" t="s">
        <v>35</v>
      </c>
      <c r="H95" s="86"/>
      <c r="I95" s="15">
        <v>42074</v>
      </c>
      <c r="J95" s="16"/>
      <c r="K95" s="15">
        <v>42074</v>
      </c>
      <c r="L95" s="16"/>
      <c r="M95" s="84" t="s">
        <v>18</v>
      </c>
      <c r="N95" s="84"/>
      <c r="O95" s="83">
        <v>180</v>
      </c>
      <c r="P95" s="83"/>
      <c r="Q95" s="84"/>
      <c r="R95" s="84"/>
      <c r="S95" s="84"/>
    </row>
    <row r="96" spans="2:20" ht="45" customHeight="1" x14ac:dyDescent="0.25">
      <c r="B96" s="10" t="s">
        <v>83</v>
      </c>
      <c r="C96" s="85" t="s">
        <v>89</v>
      </c>
      <c r="D96" s="85"/>
      <c r="E96" s="88">
        <v>1</v>
      </c>
      <c r="F96" s="88"/>
      <c r="G96" s="86" t="s">
        <v>35</v>
      </c>
      <c r="H96" s="86"/>
      <c r="I96" s="15">
        <v>42082</v>
      </c>
      <c r="J96" s="16"/>
      <c r="K96" s="15">
        <v>42082</v>
      </c>
      <c r="L96" s="16"/>
      <c r="M96" s="84" t="s">
        <v>18</v>
      </c>
      <c r="N96" s="84"/>
      <c r="O96" s="83">
        <v>944</v>
      </c>
      <c r="P96" s="83"/>
      <c r="Q96" s="84"/>
      <c r="R96" s="84"/>
      <c r="S96" s="84"/>
    </row>
    <row r="97" spans="2:19" ht="45" customHeight="1" x14ac:dyDescent="0.25">
      <c r="B97" s="10" t="s">
        <v>83</v>
      </c>
      <c r="C97" s="85" t="s">
        <v>19</v>
      </c>
      <c r="D97" s="85"/>
      <c r="E97" s="88">
        <v>1</v>
      </c>
      <c r="F97" s="88"/>
      <c r="G97" s="86" t="s">
        <v>20</v>
      </c>
      <c r="H97" s="86"/>
      <c r="I97" s="15">
        <v>42030</v>
      </c>
      <c r="J97" s="16"/>
      <c r="K97" s="15">
        <v>42030</v>
      </c>
      <c r="L97" s="16"/>
      <c r="M97" s="84" t="s">
        <v>18</v>
      </c>
      <c r="N97" s="84"/>
      <c r="O97" s="83">
        <v>260</v>
      </c>
      <c r="P97" s="83"/>
      <c r="Q97" s="84"/>
      <c r="R97" s="84"/>
      <c r="S97" s="84"/>
    </row>
    <row r="98" spans="2:19" ht="45" customHeight="1" x14ac:dyDescent="0.25">
      <c r="B98" s="10" t="s">
        <v>83</v>
      </c>
      <c r="C98" s="85" t="s">
        <v>19</v>
      </c>
      <c r="D98" s="85"/>
      <c r="E98" s="88">
        <v>1</v>
      </c>
      <c r="F98" s="88"/>
      <c r="G98" s="86" t="s">
        <v>20</v>
      </c>
      <c r="H98" s="86"/>
      <c r="I98" s="15">
        <v>42012</v>
      </c>
      <c r="J98" s="16"/>
      <c r="K98" s="15">
        <v>42012</v>
      </c>
      <c r="L98" s="16"/>
      <c r="M98" s="84" t="s">
        <v>18</v>
      </c>
      <c r="N98" s="84"/>
      <c r="O98" s="83">
        <v>185</v>
      </c>
      <c r="P98" s="83"/>
      <c r="Q98" s="84"/>
      <c r="R98" s="84"/>
      <c r="S98" s="84"/>
    </row>
    <row r="99" spans="2:19" ht="45" customHeight="1" x14ac:dyDescent="0.25">
      <c r="B99" s="10" t="s">
        <v>83</v>
      </c>
      <c r="C99" s="85" t="s">
        <v>19</v>
      </c>
      <c r="D99" s="85"/>
      <c r="E99" s="88">
        <v>1</v>
      </c>
      <c r="F99" s="88"/>
      <c r="G99" s="86" t="s">
        <v>20</v>
      </c>
      <c r="H99" s="86"/>
      <c r="I99" s="15">
        <v>42055</v>
      </c>
      <c r="J99" s="16"/>
      <c r="K99" s="15">
        <v>42055</v>
      </c>
      <c r="L99" s="16"/>
      <c r="M99" s="84" t="s">
        <v>18</v>
      </c>
      <c r="N99" s="84"/>
      <c r="O99" s="83">
        <v>1047</v>
      </c>
      <c r="P99" s="83"/>
      <c r="Q99" s="84"/>
      <c r="R99" s="84"/>
      <c r="S99" s="84"/>
    </row>
    <row r="100" spans="2:19" ht="45" customHeight="1" x14ac:dyDescent="0.25">
      <c r="B100" s="10" t="s">
        <v>83</v>
      </c>
      <c r="C100" s="85" t="s">
        <v>90</v>
      </c>
      <c r="D100" s="85"/>
      <c r="E100" s="88">
        <v>1</v>
      </c>
      <c r="F100" s="88"/>
      <c r="G100" s="86" t="s">
        <v>17</v>
      </c>
      <c r="H100" s="86"/>
      <c r="I100" s="15">
        <v>42115</v>
      </c>
      <c r="J100" s="16"/>
      <c r="K100" s="15">
        <v>42115</v>
      </c>
      <c r="L100" s="16"/>
      <c r="M100" s="84" t="s">
        <v>18</v>
      </c>
      <c r="N100" s="84"/>
      <c r="O100" s="83">
        <v>717</v>
      </c>
      <c r="P100" s="83"/>
      <c r="Q100" s="84"/>
      <c r="R100" s="84"/>
      <c r="S100" s="84"/>
    </row>
    <row r="101" spans="2:19" ht="45" customHeight="1" x14ac:dyDescent="0.25">
      <c r="B101" s="10" t="s">
        <v>83</v>
      </c>
      <c r="C101" s="85" t="s">
        <v>90</v>
      </c>
      <c r="D101" s="85"/>
      <c r="E101" s="88">
        <v>1</v>
      </c>
      <c r="F101" s="88"/>
      <c r="G101" s="86" t="s">
        <v>17</v>
      </c>
      <c r="H101" s="86"/>
      <c r="I101" s="15">
        <v>42115</v>
      </c>
      <c r="J101" s="16"/>
      <c r="K101" s="15">
        <v>42115</v>
      </c>
      <c r="L101" s="16"/>
      <c r="M101" s="84" t="s">
        <v>18</v>
      </c>
      <c r="N101" s="84"/>
      <c r="O101" s="83">
        <v>280</v>
      </c>
      <c r="P101" s="83"/>
      <c r="Q101" s="84"/>
      <c r="R101" s="84"/>
      <c r="S101" s="84"/>
    </row>
    <row r="102" spans="2:19" ht="45" customHeight="1" x14ac:dyDescent="0.25">
      <c r="B102" s="10" t="s">
        <v>83</v>
      </c>
      <c r="C102" s="85" t="s">
        <v>19</v>
      </c>
      <c r="D102" s="85"/>
      <c r="E102" s="88">
        <v>1</v>
      </c>
      <c r="F102" s="88"/>
      <c r="G102" s="86" t="s">
        <v>20</v>
      </c>
      <c r="H102" s="86"/>
      <c r="I102" s="15">
        <v>42115</v>
      </c>
      <c r="J102" s="16"/>
      <c r="K102" s="15">
        <v>42115</v>
      </c>
      <c r="L102" s="16"/>
      <c r="M102" s="84" t="s">
        <v>18</v>
      </c>
      <c r="N102" s="84"/>
      <c r="O102" s="83">
        <v>80</v>
      </c>
      <c r="P102" s="83"/>
      <c r="Q102" s="84"/>
      <c r="R102" s="84"/>
      <c r="S102" s="84"/>
    </row>
    <row r="103" spans="2:19" ht="45" customHeight="1" x14ac:dyDescent="0.25">
      <c r="B103" s="10" t="s">
        <v>83</v>
      </c>
      <c r="C103" s="85" t="s">
        <v>19</v>
      </c>
      <c r="D103" s="85"/>
      <c r="E103" s="88">
        <v>1</v>
      </c>
      <c r="F103" s="88"/>
      <c r="G103" s="86" t="s">
        <v>20</v>
      </c>
      <c r="H103" s="86"/>
      <c r="I103" s="15">
        <v>42059</v>
      </c>
      <c r="J103" s="16"/>
      <c r="K103" s="15">
        <v>42059</v>
      </c>
      <c r="L103" s="16"/>
      <c r="M103" s="84" t="s">
        <v>18</v>
      </c>
      <c r="N103" s="84"/>
      <c r="O103" s="83">
        <v>1435</v>
      </c>
      <c r="P103" s="83"/>
      <c r="Q103" s="84"/>
      <c r="R103" s="84"/>
      <c r="S103" s="84"/>
    </row>
    <row r="104" spans="2:19" ht="45" customHeight="1" x14ac:dyDescent="0.25">
      <c r="B104" s="10" t="s">
        <v>83</v>
      </c>
      <c r="C104" s="85" t="s">
        <v>91</v>
      </c>
      <c r="D104" s="85"/>
      <c r="E104" s="88">
        <v>1</v>
      </c>
      <c r="F104" s="88"/>
      <c r="G104" s="86" t="s">
        <v>35</v>
      </c>
      <c r="H104" s="86"/>
      <c r="I104" s="15">
        <v>42118</v>
      </c>
      <c r="J104" s="16"/>
      <c r="K104" s="15">
        <v>42118</v>
      </c>
      <c r="L104" s="16"/>
      <c r="M104" s="84" t="s">
        <v>18</v>
      </c>
      <c r="N104" s="84"/>
      <c r="O104" s="83">
        <v>684</v>
      </c>
      <c r="P104" s="83"/>
      <c r="Q104" s="84"/>
      <c r="R104" s="84"/>
      <c r="S104" s="84"/>
    </row>
    <row r="105" spans="2:19" ht="45" customHeight="1" x14ac:dyDescent="0.25">
      <c r="B105" s="10" t="s">
        <v>83</v>
      </c>
      <c r="C105" s="85" t="s">
        <v>92</v>
      </c>
      <c r="D105" s="85"/>
      <c r="E105" s="88">
        <v>1</v>
      </c>
      <c r="F105" s="88"/>
      <c r="G105" s="86" t="s">
        <v>35</v>
      </c>
      <c r="H105" s="86"/>
      <c r="I105" s="15">
        <v>42102</v>
      </c>
      <c r="J105" s="16"/>
      <c r="K105" s="15">
        <v>42102</v>
      </c>
      <c r="L105" s="16"/>
      <c r="M105" s="84" t="s">
        <v>18</v>
      </c>
      <c r="N105" s="84"/>
      <c r="O105" s="83">
        <v>684</v>
      </c>
      <c r="P105" s="83"/>
      <c r="Q105" s="84"/>
      <c r="R105" s="84"/>
      <c r="S105" s="84"/>
    </row>
    <row r="106" spans="2:19" ht="45" customHeight="1" x14ac:dyDescent="0.25">
      <c r="B106" s="10" t="s">
        <v>83</v>
      </c>
      <c r="C106" s="85" t="s">
        <v>92</v>
      </c>
      <c r="D106" s="85"/>
      <c r="E106" s="88">
        <v>1</v>
      </c>
      <c r="F106" s="88"/>
      <c r="G106" s="86" t="s">
        <v>35</v>
      </c>
      <c r="H106" s="86"/>
      <c r="I106" s="15">
        <v>42101</v>
      </c>
      <c r="J106" s="16"/>
      <c r="K106" s="15">
        <v>42101</v>
      </c>
      <c r="L106" s="16"/>
      <c r="M106" s="84" t="s">
        <v>18</v>
      </c>
      <c r="N106" s="84"/>
      <c r="O106" s="83">
        <v>684</v>
      </c>
      <c r="P106" s="83"/>
      <c r="Q106" s="84"/>
      <c r="R106" s="84"/>
      <c r="S106" s="84"/>
    </row>
    <row r="107" spans="2:19" ht="45" customHeight="1" x14ac:dyDescent="0.25">
      <c r="B107" s="10" t="s">
        <v>83</v>
      </c>
      <c r="C107" s="85" t="s">
        <v>19</v>
      </c>
      <c r="D107" s="85"/>
      <c r="E107" s="88">
        <v>1</v>
      </c>
      <c r="F107" s="88"/>
      <c r="G107" s="86" t="s">
        <v>20</v>
      </c>
      <c r="H107" s="86"/>
      <c r="I107" s="15">
        <v>42055</v>
      </c>
      <c r="J107" s="16"/>
      <c r="K107" s="15">
        <v>42033</v>
      </c>
      <c r="L107" s="16"/>
      <c r="M107" s="84" t="s">
        <v>18</v>
      </c>
      <c r="N107" s="84"/>
      <c r="O107" s="83">
        <v>626</v>
      </c>
      <c r="P107" s="83"/>
      <c r="Q107" s="84"/>
      <c r="R107" s="84"/>
      <c r="S107" s="84"/>
    </row>
    <row r="108" spans="2:19" ht="45" customHeight="1" x14ac:dyDescent="0.25">
      <c r="B108" s="10" t="s">
        <v>83</v>
      </c>
      <c r="C108" s="85" t="s">
        <v>93</v>
      </c>
      <c r="D108" s="85"/>
      <c r="E108" s="88">
        <v>1</v>
      </c>
      <c r="F108" s="88"/>
      <c r="G108" s="86" t="s">
        <v>35</v>
      </c>
      <c r="H108" s="86"/>
      <c r="I108" s="15">
        <v>42129</v>
      </c>
      <c r="J108" s="16"/>
      <c r="K108" s="15">
        <v>42129</v>
      </c>
      <c r="L108" s="16"/>
      <c r="M108" s="84" t="s">
        <v>18</v>
      </c>
      <c r="N108" s="84"/>
      <c r="O108" s="83">
        <v>684</v>
      </c>
      <c r="P108" s="83"/>
      <c r="Q108" s="84"/>
      <c r="R108" s="84"/>
      <c r="S108" s="84"/>
    </row>
    <row r="109" spans="2:19" ht="45" customHeight="1" x14ac:dyDescent="0.25">
      <c r="B109" s="10" t="s">
        <v>83</v>
      </c>
      <c r="C109" s="85" t="s">
        <v>19</v>
      </c>
      <c r="D109" s="85"/>
      <c r="E109" s="88">
        <v>1</v>
      </c>
      <c r="F109" s="88"/>
      <c r="G109" s="86" t="s">
        <v>20</v>
      </c>
      <c r="H109" s="86"/>
      <c r="I109" s="15">
        <v>42129</v>
      </c>
      <c r="J109" s="16"/>
      <c r="K109" s="15">
        <v>42129</v>
      </c>
      <c r="L109" s="16"/>
      <c r="M109" s="84" t="s">
        <v>18</v>
      </c>
      <c r="N109" s="84"/>
      <c r="O109" s="83">
        <v>640</v>
      </c>
      <c r="P109" s="83"/>
      <c r="Q109" s="84"/>
      <c r="R109" s="84"/>
      <c r="S109" s="84"/>
    </row>
    <row r="110" spans="2:19" ht="45" customHeight="1" x14ac:dyDescent="0.25">
      <c r="B110" s="10" t="s">
        <v>83</v>
      </c>
      <c r="C110" s="85" t="s">
        <v>94</v>
      </c>
      <c r="D110" s="85"/>
      <c r="E110" s="88">
        <v>1</v>
      </c>
      <c r="F110" s="88"/>
      <c r="G110" s="86" t="s">
        <v>35</v>
      </c>
      <c r="H110" s="86"/>
      <c r="I110" s="15">
        <v>42173</v>
      </c>
      <c r="J110" s="16"/>
      <c r="K110" s="15">
        <v>42173</v>
      </c>
      <c r="L110" s="16"/>
      <c r="M110" s="84" t="s">
        <v>18</v>
      </c>
      <c r="N110" s="84"/>
      <c r="O110" s="83">
        <v>1253</v>
      </c>
      <c r="P110" s="83"/>
      <c r="Q110" s="84"/>
      <c r="R110" s="84"/>
      <c r="S110" s="84"/>
    </row>
    <row r="111" spans="2:19" ht="45" customHeight="1" x14ac:dyDescent="0.25">
      <c r="B111" s="10" t="s">
        <v>83</v>
      </c>
      <c r="C111" s="85" t="s">
        <v>95</v>
      </c>
      <c r="D111" s="85"/>
      <c r="E111" s="88">
        <v>1</v>
      </c>
      <c r="F111" s="88"/>
      <c r="G111" s="86" t="s">
        <v>35</v>
      </c>
      <c r="H111" s="86"/>
      <c r="I111" s="15">
        <v>42080</v>
      </c>
      <c r="J111" s="16"/>
      <c r="K111" s="15">
        <v>42080</v>
      </c>
      <c r="L111" s="16"/>
      <c r="M111" s="84" t="s">
        <v>18</v>
      </c>
      <c r="N111" s="84"/>
      <c r="O111" s="83">
        <v>415.4</v>
      </c>
      <c r="P111" s="83"/>
      <c r="Q111" s="84"/>
      <c r="R111" s="84"/>
      <c r="S111" s="84"/>
    </row>
    <row r="112" spans="2:19" ht="45" customHeight="1" x14ac:dyDescent="0.25">
      <c r="B112" s="10" t="s">
        <v>83</v>
      </c>
      <c r="C112" s="85" t="s">
        <v>96</v>
      </c>
      <c r="D112" s="85"/>
      <c r="E112" s="88">
        <v>1</v>
      </c>
      <c r="F112" s="88"/>
      <c r="G112" s="86" t="s">
        <v>35</v>
      </c>
      <c r="H112" s="86"/>
      <c r="I112" s="15">
        <v>42173</v>
      </c>
      <c r="J112" s="16"/>
      <c r="K112" s="15">
        <v>42173</v>
      </c>
      <c r="L112" s="16"/>
      <c r="M112" s="84" t="s">
        <v>18</v>
      </c>
      <c r="N112" s="84"/>
      <c r="O112" s="83">
        <v>280</v>
      </c>
      <c r="P112" s="83"/>
      <c r="Q112" s="84"/>
      <c r="R112" s="84"/>
      <c r="S112" s="84"/>
    </row>
    <row r="113" spans="2:19" ht="45" customHeight="1" x14ac:dyDescent="0.25">
      <c r="B113" s="10" t="s">
        <v>83</v>
      </c>
      <c r="C113" s="85" t="s">
        <v>97</v>
      </c>
      <c r="D113" s="85"/>
      <c r="E113" s="88">
        <v>2</v>
      </c>
      <c r="F113" s="88"/>
      <c r="G113" s="86" t="s">
        <v>35</v>
      </c>
      <c r="H113" s="86"/>
      <c r="I113" s="15">
        <v>42159</v>
      </c>
      <c r="J113" s="16"/>
      <c r="K113" s="15">
        <v>42159</v>
      </c>
      <c r="L113" s="16"/>
      <c r="M113" s="84" t="s">
        <v>18</v>
      </c>
      <c r="N113" s="84"/>
      <c r="O113" s="83">
        <v>684</v>
      </c>
      <c r="P113" s="83"/>
      <c r="Q113" s="84"/>
      <c r="R113" s="84"/>
      <c r="S113" s="84"/>
    </row>
    <row r="114" spans="2:19" ht="45" customHeight="1" x14ac:dyDescent="0.25">
      <c r="B114" s="10" t="s">
        <v>83</v>
      </c>
      <c r="C114" s="85" t="s">
        <v>19</v>
      </c>
      <c r="D114" s="85"/>
      <c r="E114" s="88">
        <v>1</v>
      </c>
      <c r="F114" s="88"/>
      <c r="G114" s="86" t="s">
        <v>20</v>
      </c>
      <c r="H114" s="86"/>
      <c r="I114" s="15">
        <v>42159</v>
      </c>
      <c r="J114" s="16"/>
      <c r="K114" s="15">
        <v>42159</v>
      </c>
      <c r="L114" s="16"/>
      <c r="M114" s="84" t="s">
        <v>18</v>
      </c>
      <c r="N114" s="84"/>
      <c r="O114" s="83">
        <v>2000</v>
      </c>
      <c r="P114" s="83"/>
      <c r="Q114" s="84"/>
      <c r="R114" s="84"/>
      <c r="S114" s="84"/>
    </row>
    <row r="115" spans="2:19" ht="45" customHeight="1" x14ac:dyDescent="0.25">
      <c r="B115" s="10" t="s">
        <v>83</v>
      </c>
      <c r="C115" s="85" t="s">
        <v>98</v>
      </c>
      <c r="D115" s="85"/>
      <c r="E115" s="88">
        <v>1</v>
      </c>
      <c r="F115" s="88"/>
      <c r="G115" s="86" t="s">
        <v>35</v>
      </c>
      <c r="H115" s="86"/>
      <c r="I115" s="15">
        <v>42151</v>
      </c>
      <c r="J115" s="16"/>
      <c r="K115" s="15">
        <v>42156</v>
      </c>
      <c r="L115" s="16"/>
      <c r="M115" s="84" t="s">
        <v>18</v>
      </c>
      <c r="N115" s="84"/>
      <c r="O115" s="83">
        <v>1887.29</v>
      </c>
      <c r="P115" s="83"/>
      <c r="Q115" s="84"/>
      <c r="R115" s="84"/>
      <c r="S115" s="84"/>
    </row>
    <row r="116" spans="2:19" ht="45" customHeight="1" x14ac:dyDescent="0.25">
      <c r="B116" s="10" t="s">
        <v>83</v>
      </c>
      <c r="C116" s="85" t="s">
        <v>99</v>
      </c>
      <c r="D116" s="85"/>
      <c r="E116" s="88">
        <v>1</v>
      </c>
      <c r="F116" s="88"/>
      <c r="G116" s="86" t="s">
        <v>35</v>
      </c>
      <c r="H116" s="86"/>
      <c r="I116" s="15">
        <v>42158</v>
      </c>
      <c r="J116" s="16"/>
      <c r="K116" s="15">
        <v>42158</v>
      </c>
      <c r="L116" s="16"/>
      <c r="M116" s="84" t="s">
        <v>18</v>
      </c>
      <c r="N116" s="84"/>
      <c r="O116" s="83">
        <v>310</v>
      </c>
      <c r="P116" s="83"/>
      <c r="Q116" s="84"/>
      <c r="R116" s="84"/>
      <c r="S116" s="84"/>
    </row>
    <row r="117" spans="2:19" ht="45" customHeight="1" x14ac:dyDescent="0.25">
      <c r="B117" s="10" t="s">
        <v>83</v>
      </c>
      <c r="C117" s="85" t="s">
        <v>100</v>
      </c>
      <c r="D117" s="85"/>
      <c r="E117" s="88">
        <v>1</v>
      </c>
      <c r="F117" s="88"/>
      <c r="G117" s="86" t="s">
        <v>20</v>
      </c>
      <c r="H117" s="86"/>
      <c r="I117" s="15">
        <v>42158</v>
      </c>
      <c r="J117" s="16"/>
      <c r="K117" s="15">
        <v>42158</v>
      </c>
      <c r="L117" s="16"/>
      <c r="M117" s="84" t="s">
        <v>18</v>
      </c>
      <c r="N117" s="84"/>
      <c r="O117" s="83">
        <v>470</v>
      </c>
      <c r="P117" s="83"/>
      <c r="Q117" s="84"/>
      <c r="R117" s="84"/>
      <c r="S117" s="84"/>
    </row>
    <row r="118" spans="2:19" ht="45" customHeight="1" x14ac:dyDescent="0.25">
      <c r="B118" s="10" t="s">
        <v>83</v>
      </c>
      <c r="C118" s="85" t="s">
        <v>101</v>
      </c>
      <c r="D118" s="85"/>
      <c r="E118" s="88">
        <v>1</v>
      </c>
      <c r="F118" s="88"/>
      <c r="G118" s="86" t="s">
        <v>35</v>
      </c>
      <c r="H118" s="86"/>
      <c r="I118" s="15">
        <v>42201</v>
      </c>
      <c r="J118" s="16"/>
      <c r="K118" s="15">
        <v>42201</v>
      </c>
      <c r="L118" s="16"/>
      <c r="M118" s="84" t="s">
        <v>18</v>
      </c>
      <c r="N118" s="84"/>
      <c r="O118" s="83">
        <v>684</v>
      </c>
      <c r="P118" s="83"/>
      <c r="Q118" s="84"/>
      <c r="R118" s="84"/>
      <c r="S118" s="84"/>
    </row>
    <row r="119" spans="2:19" ht="45" customHeight="1" x14ac:dyDescent="0.25">
      <c r="B119" s="10" t="s">
        <v>83</v>
      </c>
      <c r="C119" s="85" t="s">
        <v>102</v>
      </c>
      <c r="D119" s="85"/>
      <c r="E119" s="88">
        <v>1</v>
      </c>
      <c r="F119" s="88"/>
      <c r="G119" s="86" t="s">
        <v>35</v>
      </c>
      <c r="H119" s="86"/>
      <c r="I119" s="15">
        <v>42205</v>
      </c>
      <c r="J119" s="16"/>
      <c r="K119" s="15">
        <v>42206</v>
      </c>
      <c r="L119" s="16"/>
      <c r="M119" s="84" t="s">
        <v>18</v>
      </c>
      <c r="N119" s="84"/>
      <c r="O119" s="83">
        <v>598.75</v>
      </c>
      <c r="P119" s="83"/>
      <c r="Q119" s="84"/>
      <c r="R119" s="84"/>
      <c r="S119" s="84"/>
    </row>
    <row r="120" spans="2:19" ht="45" customHeight="1" x14ac:dyDescent="0.25">
      <c r="B120" s="10" t="s">
        <v>83</v>
      </c>
      <c r="C120" s="85" t="s">
        <v>102</v>
      </c>
      <c r="D120" s="85"/>
      <c r="E120" s="88">
        <v>1</v>
      </c>
      <c r="F120" s="88"/>
      <c r="G120" s="86" t="s">
        <v>35</v>
      </c>
      <c r="H120" s="86"/>
      <c r="I120" s="15">
        <v>42205</v>
      </c>
      <c r="J120" s="16"/>
      <c r="K120" s="15">
        <v>42206</v>
      </c>
      <c r="L120" s="16"/>
      <c r="M120" s="84" t="s">
        <v>18</v>
      </c>
      <c r="N120" s="84"/>
      <c r="O120" s="83">
        <v>112.99</v>
      </c>
      <c r="P120" s="83"/>
      <c r="Q120" s="84"/>
      <c r="R120" s="84"/>
      <c r="S120" s="84"/>
    </row>
    <row r="121" spans="2:19" ht="45" customHeight="1" x14ac:dyDescent="0.25">
      <c r="B121" s="10" t="s">
        <v>83</v>
      </c>
      <c r="C121" s="85" t="s">
        <v>19</v>
      </c>
      <c r="D121" s="85"/>
      <c r="E121" s="88">
        <v>1</v>
      </c>
      <c r="F121" s="88"/>
      <c r="G121" s="86" t="s">
        <v>20</v>
      </c>
      <c r="H121" s="86"/>
      <c r="I121" s="15">
        <v>42205</v>
      </c>
      <c r="J121" s="16"/>
      <c r="K121" s="15">
        <v>42206</v>
      </c>
      <c r="L121" s="16"/>
      <c r="M121" s="84" t="s">
        <v>18</v>
      </c>
      <c r="N121" s="84"/>
      <c r="O121" s="83">
        <v>18</v>
      </c>
      <c r="P121" s="83"/>
      <c r="Q121" s="84"/>
      <c r="R121" s="84"/>
      <c r="S121" s="84"/>
    </row>
    <row r="122" spans="2:19" ht="45" customHeight="1" x14ac:dyDescent="0.25">
      <c r="B122" s="10" t="s">
        <v>83</v>
      </c>
      <c r="C122" s="85" t="s">
        <v>103</v>
      </c>
      <c r="D122" s="85"/>
      <c r="E122" s="88">
        <v>1</v>
      </c>
      <c r="F122" s="88"/>
      <c r="G122" s="86" t="s">
        <v>35</v>
      </c>
      <c r="H122" s="86"/>
      <c r="I122" s="15">
        <v>42151</v>
      </c>
      <c r="J122" s="16"/>
      <c r="K122" s="15">
        <v>42151</v>
      </c>
      <c r="L122" s="16"/>
      <c r="M122" s="84" t="s">
        <v>18</v>
      </c>
      <c r="N122" s="84"/>
      <c r="O122" s="83">
        <v>632</v>
      </c>
      <c r="P122" s="83"/>
      <c r="Q122" s="84"/>
      <c r="R122" s="84"/>
      <c r="S122" s="84"/>
    </row>
    <row r="123" spans="2:19" ht="45" customHeight="1" x14ac:dyDescent="0.25">
      <c r="B123" s="10" t="s">
        <v>83</v>
      </c>
      <c r="C123" s="85" t="s">
        <v>104</v>
      </c>
      <c r="D123" s="85"/>
      <c r="E123" s="88">
        <v>1</v>
      </c>
      <c r="F123" s="88"/>
      <c r="G123" s="86" t="s">
        <v>35</v>
      </c>
      <c r="H123" s="86"/>
      <c r="I123" s="15">
        <v>42166</v>
      </c>
      <c r="J123" s="16"/>
      <c r="K123" s="15">
        <v>42166</v>
      </c>
      <c r="L123" s="16"/>
      <c r="M123" s="84" t="s">
        <v>18</v>
      </c>
      <c r="N123" s="84"/>
      <c r="O123" s="83">
        <v>684</v>
      </c>
      <c r="P123" s="83"/>
      <c r="Q123" s="84"/>
      <c r="R123" s="84"/>
      <c r="S123" s="84"/>
    </row>
    <row r="124" spans="2:19" ht="45" customHeight="1" x14ac:dyDescent="0.25">
      <c r="B124" s="10" t="s">
        <v>83</v>
      </c>
      <c r="C124" s="85" t="s">
        <v>19</v>
      </c>
      <c r="D124" s="85"/>
      <c r="E124" s="88">
        <v>1</v>
      </c>
      <c r="F124" s="88"/>
      <c r="G124" s="86" t="s">
        <v>20</v>
      </c>
      <c r="H124" s="86"/>
      <c r="I124" s="15">
        <v>42166</v>
      </c>
      <c r="J124" s="16"/>
      <c r="K124" s="15">
        <v>42166</v>
      </c>
      <c r="L124" s="16"/>
      <c r="M124" s="84" t="s">
        <v>18</v>
      </c>
      <c r="N124" s="84"/>
      <c r="O124" s="83">
        <v>1060</v>
      </c>
      <c r="P124" s="83"/>
      <c r="Q124" s="84"/>
      <c r="R124" s="84"/>
      <c r="S124" s="84"/>
    </row>
    <row r="125" spans="2:19" ht="45" customHeight="1" x14ac:dyDescent="0.25">
      <c r="B125" s="10" t="s">
        <v>83</v>
      </c>
      <c r="C125" s="85" t="s">
        <v>19</v>
      </c>
      <c r="D125" s="85"/>
      <c r="E125" s="88">
        <v>1</v>
      </c>
      <c r="F125" s="88"/>
      <c r="G125" s="86" t="s">
        <v>20</v>
      </c>
      <c r="H125" s="86"/>
      <c r="I125" s="15">
        <v>42130</v>
      </c>
      <c r="J125" s="16"/>
      <c r="K125" s="15">
        <v>42130</v>
      </c>
      <c r="L125" s="16"/>
      <c r="M125" s="84" t="s">
        <v>18</v>
      </c>
      <c r="N125" s="84"/>
      <c r="O125" s="83">
        <v>1975</v>
      </c>
      <c r="P125" s="83"/>
      <c r="Q125" s="84"/>
      <c r="R125" s="84"/>
      <c r="S125" s="84"/>
    </row>
    <row r="126" spans="2:19" ht="45" customHeight="1" x14ac:dyDescent="0.25">
      <c r="B126" s="10" t="s">
        <v>83</v>
      </c>
      <c r="C126" s="85" t="s">
        <v>105</v>
      </c>
      <c r="D126" s="85"/>
      <c r="E126" s="88">
        <v>1</v>
      </c>
      <c r="F126" s="88"/>
      <c r="G126" s="86" t="s">
        <v>35</v>
      </c>
      <c r="H126" s="86"/>
      <c r="I126" s="15">
        <v>42178</v>
      </c>
      <c r="J126" s="16"/>
      <c r="K126" s="15">
        <v>42179</v>
      </c>
      <c r="L126" s="16"/>
      <c r="M126" s="84" t="s">
        <v>18</v>
      </c>
      <c r="N126" s="84"/>
      <c r="O126" s="83">
        <v>684</v>
      </c>
      <c r="P126" s="83"/>
      <c r="Q126" s="84"/>
      <c r="R126" s="84"/>
      <c r="S126" s="84"/>
    </row>
    <row r="127" spans="2:19" ht="45" customHeight="1" x14ac:dyDescent="0.25">
      <c r="B127" s="10" t="s">
        <v>83</v>
      </c>
      <c r="C127" s="85" t="s">
        <v>106</v>
      </c>
      <c r="D127" s="85"/>
      <c r="E127" s="88">
        <v>1</v>
      </c>
      <c r="F127" s="88"/>
      <c r="G127" s="86" t="s">
        <v>35</v>
      </c>
      <c r="H127" s="86"/>
      <c r="I127" s="15">
        <v>42180</v>
      </c>
      <c r="J127" s="16"/>
      <c r="K127" s="15">
        <v>42181</v>
      </c>
      <c r="L127" s="16"/>
      <c r="M127" s="84" t="s">
        <v>18</v>
      </c>
      <c r="N127" s="84"/>
      <c r="O127" s="83">
        <v>684</v>
      </c>
      <c r="P127" s="83"/>
      <c r="Q127" s="84"/>
      <c r="R127" s="84"/>
      <c r="S127" s="84"/>
    </row>
    <row r="128" spans="2:19" ht="45" customHeight="1" x14ac:dyDescent="0.25">
      <c r="B128" s="10" t="s">
        <v>83</v>
      </c>
      <c r="C128" s="85" t="s">
        <v>107</v>
      </c>
      <c r="D128" s="85"/>
      <c r="E128" s="88">
        <v>1</v>
      </c>
      <c r="F128" s="88"/>
      <c r="G128" s="86" t="s">
        <v>35</v>
      </c>
      <c r="H128" s="86"/>
      <c r="I128" s="15">
        <v>42180</v>
      </c>
      <c r="J128" s="16"/>
      <c r="K128" s="15">
        <v>42180</v>
      </c>
      <c r="L128" s="16"/>
      <c r="M128" s="84" t="s">
        <v>18</v>
      </c>
      <c r="N128" s="84"/>
      <c r="O128" s="83">
        <v>184</v>
      </c>
      <c r="P128" s="83"/>
      <c r="Q128" s="84"/>
      <c r="R128" s="84"/>
      <c r="S128" s="84"/>
    </row>
    <row r="129" spans="2:19" ht="45" customHeight="1" x14ac:dyDescent="0.25">
      <c r="B129" s="10" t="s">
        <v>83</v>
      </c>
      <c r="C129" s="85" t="s">
        <v>108</v>
      </c>
      <c r="D129" s="85"/>
      <c r="E129" s="88">
        <v>2</v>
      </c>
      <c r="F129" s="88"/>
      <c r="G129" s="86" t="s">
        <v>35</v>
      </c>
      <c r="H129" s="86"/>
      <c r="I129" s="15">
        <v>42159</v>
      </c>
      <c r="J129" s="16"/>
      <c r="K129" s="15">
        <v>42159</v>
      </c>
      <c r="L129" s="16"/>
      <c r="M129" s="84" t="s">
        <v>18</v>
      </c>
      <c r="N129" s="84"/>
      <c r="O129" s="83">
        <v>684</v>
      </c>
      <c r="P129" s="83"/>
      <c r="Q129" s="84"/>
      <c r="R129" s="84"/>
      <c r="S129" s="84"/>
    </row>
    <row r="130" spans="2:19" ht="45" customHeight="1" x14ac:dyDescent="0.25">
      <c r="B130" s="10" t="s">
        <v>83</v>
      </c>
      <c r="C130" s="85" t="s">
        <v>19</v>
      </c>
      <c r="D130" s="85"/>
      <c r="E130" s="88">
        <v>1</v>
      </c>
      <c r="F130" s="88"/>
      <c r="G130" s="86" t="s">
        <v>20</v>
      </c>
      <c r="H130" s="86"/>
      <c r="I130" s="15">
        <v>42159</v>
      </c>
      <c r="J130" s="16"/>
      <c r="K130" s="15">
        <v>42159</v>
      </c>
      <c r="L130" s="16"/>
      <c r="M130" s="84" t="s">
        <v>18</v>
      </c>
      <c r="N130" s="84"/>
      <c r="O130" s="83">
        <v>880</v>
      </c>
      <c r="P130" s="83"/>
      <c r="Q130" s="84"/>
      <c r="R130" s="84"/>
      <c r="S130" s="84"/>
    </row>
    <row r="131" spans="2:19" ht="45" customHeight="1" x14ac:dyDescent="0.25">
      <c r="B131" s="10" t="s">
        <v>83</v>
      </c>
      <c r="C131" s="85" t="s">
        <v>109</v>
      </c>
      <c r="D131" s="85"/>
      <c r="E131" s="88">
        <v>1</v>
      </c>
      <c r="F131" s="88"/>
      <c r="G131" s="86" t="s">
        <v>35</v>
      </c>
      <c r="H131" s="86"/>
      <c r="I131" s="15">
        <v>42187</v>
      </c>
      <c r="J131" s="16"/>
      <c r="K131" s="15">
        <v>42187</v>
      </c>
      <c r="L131" s="16"/>
      <c r="M131" s="84" t="s">
        <v>18</v>
      </c>
      <c r="N131" s="84"/>
      <c r="O131" s="83">
        <v>684</v>
      </c>
      <c r="P131" s="83"/>
      <c r="Q131" s="84"/>
      <c r="R131" s="84"/>
      <c r="S131" s="84"/>
    </row>
    <row r="132" spans="2:19" ht="45" customHeight="1" x14ac:dyDescent="0.25">
      <c r="B132" s="10" t="s">
        <v>83</v>
      </c>
      <c r="C132" s="85" t="s">
        <v>110</v>
      </c>
      <c r="D132" s="85"/>
      <c r="E132" s="88">
        <v>1</v>
      </c>
      <c r="F132" s="88"/>
      <c r="G132" s="86" t="s">
        <v>35</v>
      </c>
      <c r="H132" s="86"/>
      <c r="I132" s="15">
        <v>42200</v>
      </c>
      <c r="J132" s="16"/>
      <c r="K132" s="15">
        <v>42200</v>
      </c>
      <c r="L132" s="16"/>
      <c r="M132" s="84" t="s">
        <v>18</v>
      </c>
      <c r="N132" s="84"/>
      <c r="O132" s="83">
        <v>684</v>
      </c>
      <c r="P132" s="83"/>
      <c r="Q132" s="84"/>
      <c r="R132" s="84"/>
      <c r="S132" s="84"/>
    </row>
    <row r="133" spans="2:19" ht="45" customHeight="1" x14ac:dyDescent="0.25">
      <c r="B133" s="10" t="s">
        <v>83</v>
      </c>
      <c r="C133" s="85" t="s">
        <v>111</v>
      </c>
      <c r="D133" s="85"/>
      <c r="E133" s="88">
        <v>1</v>
      </c>
      <c r="F133" s="88"/>
      <c r="G133" s="86" t="s">
        <v>35</v>
      </c>
      <c r="H133" s="86"/>
      <c r="I133" s="15">
        <v>42216</v>
      </c>
      <c r="J133" s="16"/>
      <c r="K133" s="15">
        <v>42216</v>
      </c>
      <c r="L133" s="16"/>
      <c r="M133" s="84" t="s">
        <v>18</v>
      </c>
      <c r="N133" s="84"/>
      <c r="O133" s="83">
        <v>492.15</v>
      </c>
      <c r="P133" s="83"/>
      <c r="Q133" s="84"/>
      <c r="R133" s="84"/>
      <c r="S133" s="84"/>
    </row>
    <row r="134" spans="2:19" ht="45" customHeight="1" x14ac:dyDescent="0.25">
      <c r="B134" s="10" t="s">
        <v>83</v>
      </c>
      <c r="C134" s="85" t="s">
        <v>112</v>
      </c>
      <c r="D134" s="85"/>
      <c r="E134" s="88">
        <v>1</v>
      </c>
      <c r="F134" s="88"/>
      <c r="G134" s="86" t="s">
        <v>35</v>
      </c>
      <c r="H134" s="86"/>
      <c r="I134" s="15">
        <v>42165</v>
      </c>
      <c r="J134" s="16"/>
      <c r="K134" s="15">
        <v>42165</v>
      </c>
      <c r="L134" s="16"/>
      <c r="M134" s="84" t="s">
        <v>18</v>
      </c>
      <c r="N134" s="84"/>
      <c r="O134" s="83">
        <v>483.99</v>
      </c>
      <c r="P134" s="83"/>
      <c r="Q134" s="84"/>
      <c r="R134" s="84"/>
      <c r="S134" s="84"/>
    </row>
    <row r="135" spans="2:19" ht="45" customHeight="1" x14ac:dyDescent="0.25">
      <c r="B135" s="10" t="s">
        <v>83</v>
      </c>
      <c r="C135" s="85" t="s">
        <v>19</v>
      </c>
      <c r="D135" s="85"/>
      <c r="E135" s="88">
        <v>1</v>
      </c>
      <c r="F135" s="88"/>
      <c r="G135" s="86" t="s">
        <v>20</v>
      </c>
      <c r="H135" s="86"/>
      <c r="I135" s="15">
        <v>42165</v>
      </c>
      <c r="J135" s="16"/>
      <c r="K135" s="15">
        <v>42165</v>
      </c>
      <c r="L135" s="16"/>
      <c r="M135" s="84" t="s">
        <v>18</v>
      </c>
      <c r="N135" s="84"/>
      <c r="O135" s="83">
        <v>390</v>
      </c>
      <c r="P135" s="83"/>
      <c r="Q135" s="84"/>
      <c r="R135" s="84"/>
      <c r="S135" s="84"/>
    </row>
    <row r="136" spans="2:19" ht="45" customHeight="1" x14ac:dyDescent="0.25">
      <c r="B136" s="10" t="s">
        <v>83</v>
      </c>
      <c r="C136" s="85" t="s">
        <v>113</v>
      </c>
      <c r="D136" s="85"/>
      <c r="E136" s="88">
        <v>1</v>
      </c>
      <c r="F136" s="88"/>
      <c r="G136" s="86" t="s">
        <v>35</v>
      </c>
      <c r="H136" s="86"/>
      <c r="I136" s="15">
        <v>42170</v>
      </c>
      <c r="J136" s="16"/>
      <c r="K136" s="15">
        <v>42170</v>
      </c>
      <c r="L136" s="16"/>
      <c r="M136" s="84" t="s">
        <v>18</v>
      </c>
      <c r="N136" s="84"/>
      <c r="O136" s="83">
        <v>531.70000000000005</v>
      </c>
      <c r="P136" s="83"/>
      <c r="Q136" s="84"/>
      <c r="R136" s="84"/>
      <c r="S136" s="84"/>
    </row>
    <row r="137" spans="2:19" ht="45" customHeight="1" x14ac:dyDescent="0.25">
      <c r="B137" s="10" t="s">
        <v>83</v>
      </c>
      <c r="C137" s="85" t="s">
        <v>114</v>
      </c>
      <c r="D137" s="85"/>
      <c r="E137" s="88">
        <v>1</v>
      </c>
      <c r="F137" s="88"/>
      <c r="G137" s="86" t="s">
        <v>35</v>
      </c>
      <c r="H137" s="86"/>
      <c r="I137" s="15">
        <v>42220</v>
      </c>
      <c r="J137" s="16"/>
      <c r="K137" s="15">
        <v>42220</v>
      </c>
      <c r="L137" s="16"/>
      <c r="M137" s="84" t="s">
        <v>18</v>
      </c>
      <c r="N137" s="84"/>
      <c r="O137" s="83">
        <v>624.1</v>
      </c>
      <c r="P137" s="83"/>
      <c r="Q137" s="84"/>
      <c r="R137" s="84"/>
      <c r="S137" s="84"/>
    </row>
    <row r="138" spans="2:19" ht="45" customHeight="1" x14ac:dyDescent="0.25">
      <c r="B138" s="10" t="s">
        <v>83</v>
      </c>
      <c r="C138" s="85" t="s">
        <v>113</v>
      </c>
      <c r="D138" s="85"/>
      <c r="E138" s="88">
        <v>1</v>
      </c>
      <c r="F138" s="88"/>
      <c r="G138" s="86" t="s">
        <v>35</v>
      </c>
      <c r="H138" s="86"/>
      <c r="I138" s="15">
        <v>42170</v>
      </c>
      <c r="J138" s="16"/>
      <c r="K138" s="15">
        <v>42170</v>
      </c>
      <c r="L138" s="16"/>
      <c r="M138" s="84" t="s">
        <v>18</v>
      </c>
      <c r="N138" s="84"/>
      <c r="O138" s="83">
        <v>723</v>
      </c>
      <c r="P138" s="83"/>
      <c r="Q138" s="84"/>
      <c r="R138" s="84"/>
      <c r="S138" s="84"/>
    </row>
    <row r="139" spans="2:19" ht="45" customHeight="1" x14ac:dyDescent="0.25">
      <c r="B139" s="10" t="s">
        <v>83</v>
      </c>
      <c r="C139" s="85" t="s">
        <v>114</v>
      </c>
      <c r="D139" s="85"/>
      <c r="E139" s="88">
        <v>1</v>
      </c>
      <c r="F139" s="88"/>
      <c r="G139" s="86" t="s">
        <v>35</v>
      </c>
      <c r="H139" s="86"/>
      <c r="I139" s="15">
        <v>42220</v>
      </c>
      <c r="J139" s="16"/>
      <c r="K139" s="15">
        <v>42220</v>
      </c>
      <c r="L139" s="16"/>
      <c r="M139" s="84" t="s">
        <v>18</v>
      </c>
      <c r="N139" s="84"/>
      <c r="O139" s="83">
        <v>431</v>
      </c>
      <c r="P139" s="83"/>
      <c r="Q139" s="84"/>
      <c r="R139" s="84"/>
      <c r="S139" s="84"/>
    </row>
    <row r="140" spans="2:19" ht="45" customHeight="1" x14ac:dyDescent="0.25">
      <c r="B140" s="10" t="s">
        <v>83</v>
      </c>
      <c r="C140" s="85" t="s">
        <v>115</v>
      </c>
      <c r="D140" s="85"/>
      <c r="E140" s="88">
        <v>1</v>
      </c>
      <c r="F140" s="88"/>
      <c r="G140" s="86" t="s">
        <v>35</v>
      </c>
      <c r="H140" s="86"/>
      <c r="I140" s="15">
        <v>42251</v>
      </c>
      <c r="J140" s="16"/>
      <c r="K140" s="15">
        <v>42251</v>
      </c>
      <c r="L140" s="16"/>
      <c r="M140" s="84" t="s">
        <v>18</v>
      </c>
      <c r="N140" s="84"/>
      <c r="O140" s="83">
        <v>572.74</v>
      </c>
      <c r="P140" s="83"/>
      <c r="Q140" s="84"/>
      <c r="R140" s="84"/>
      <c r="S140" s="84"/>
    </row>
    <row r="141" spans="2:19" ht="45" customHeight="1" x14ac:dyDescent="0.25">
      <c r="B141" s="10" t="s">
        <v>83</v>
      </c>
      <c r="C141" s="85" t="s">
        <v>19</v>
      </c>
      <c r="D141" s="85"/>
      <c r="E141" s="88">
        <v>1</v>
      </c>
      <c r="F141" s="88"/>
      <c r="G141" s="86" t="s">
        <v>20</v>
      </c>
      <c r="H141" s="86"/>
      <c r="I141" s="15">
        <v>42251</v>
      </c>
      <c r="J141" s="16"/>
      <c r="K141" s="15">
        <v>42251</v>
      </c>
      <c r="L141" s="16"/>
      <c r="M141" s="84" t="s">
        <v>18</v>
      </c>
      <c r="N141" s="84"/>
      <c r="O141" s="83">
        <v>320</v>
      </c>
      <c r="P141" s="83"/>
      <c r="Q141" s="84"/>
      <c r="R141" s="84"/>
      <c r="S141" s="84"/>
    </row>
    <row r="142" spans="2:19" ht="45" customHeight="1" x14ac:dyDescent="0.25">
      <c r="B142" s="10" t="s">
        <v>83</v>
      </c>
      <c r="C142" s="85" t="s">
        <v>116</v>
      </c>
      <c r="D142" s="85"/>
      <c r="E142" s="88">
        <v>1</v>
      </c>
      <c r="F142" s="88"/>
      <c r="G142" s="86" t="s">
        <v>35</v>
      </c>
      <c r="H142" s="86"/>
      <c r="I142" s="15">
        <v>42235</v>
      </c>
      <c r="J142" s="16"/>
      <c r="K142" s="15">
        <v>42235</v>
      </c>
      <c r="L142" s="16"/>
      <c r="M142" s="84" t="s">
        <v>18</v>
      </c>
      <c r="N142" s="84"/>
      <c r="O142" s="83">
        <v>528.04</v>
      </c>
      <c r="P142" s="83"/>
      <c r="Q142" s="84"/>
      <c r="R142" s="84"/>
      <c r="S142" s="84"/>
    </row>
    <row r="143" spans="2:19" ht="45" customHeight="1" x14ac:dyDescent="0.25">
      <c r="B143" s="10" t="s">
        <v>83</v>
      </c>
      <c r="C143" s="85" t="s">
        <v>117</v>
      </c>
      <c r="D143" s="85"/>
      <c r="E143" s="88">
        <v>1</v>
      </c>
      <c r="F143" s="88"/>
      <c r="G143" s="86" t="s">
        <v>35</v>
      </c>
      <c r="H143" s="86"/>
      <c r="I143" s="15">
        <v>42233</v>
      </c>
      <c r="J143" s="16"/>
      <c r="K143" s="15">
        <v>42233</v>
      </c>
      <c r="L143" s="16"/>
      <c r="M143" s="84" t="s">
        <v>18</v>
      </c>
      <c r="N143" s="84"/>
      <c r="O143" s="83">
        <v>499.1</v>
      </c>
      <c r="P143" s="83"/>
      <c r="Q143" s="84"/>
      <c r="R143" s="84"/>
      <c r="S143" s="84"/>
    </row>
    <row r="144" spans="2:19" ht="45" customHeight="1" x14ac:dyDescent="0.25">
      <c r="B144" s="10" t="s">
        <v>83</v>
      </c>
      <c r="C144" s="85" t="s">
        <v>19</v>
      </c>
      <c r="D144" s="85"/>
      <c r="E144" s="88">
        <v>1</v>
      </c>
      <c r="F144" s="88"/>
      <c r="G144" s="86" t="s">
        <v>20</v>
      </c>
      <c r="H144" s="86"/>
      <c r="I144" s="15">
        <v>42233</v>
      </c>
      <c r="J144" s="16"/>
      <c r="K144" s="15">
        <v>42233</v>
      </c>
      <c r="L144" s="16"/>
      <c r="M144" s="84" t="s">
        <v>18</v>
      </c>
      <c r="N144" s="84"/>
      <c r="O144" s="83">
        <v>925</v>
      </c>
      <c r="P144" s="83"/>
      <c r="Q144" s="84"/>
      <c r="R144" s="84"/>
      <c r="S144" s="84"/>
    </row>
    <row r="145" spans="2:19" ht="45" customHeight="1" x14ac:dyDescent="0.25">
      <c r="B145" s="10" t="s">
        <v>83</v>
      </c>
      <c r="C145" s="85" t="s">
        <v>19</v>
      </c>
      <c r="D145" s="85"/>
      <c r="E145" s="88">
        <v>1</v>
      </c>
      <c r="F145" s="88"/>
      <c r="G145" s="86" t="s">
        <v>20</v>
      </c>
      <c r="H145" s="86"/>
      <c r="I145" s="15">
        <v>42192</v>
      </c>
      <c r="J145" s="16"/>
      <c r="K145" s="15">
        <v>42192</v>
      </c>
      <c r="L145" s="16"/>
      <c r="M145" s="84" t="s">
        <v>18</v>
      </c>
      <c r="N145" s="84"/>
      <c r="O145" s="83">
        <v>1990</v>
      </c>
      <c r="P145" s="83"/>
      <c r="Q145" s="84"/>
      <c r="R145" s="84"/>
      <c r="S145" s="84"/>
    </row>
    <row r="146" spans="2:19" ht="45" customHeight="1" x14ac:dyDescent="0.25">
      <c r="B146" s="10" t="s">
        <v>83</v>
      </c>
      <c r="C146" s="85" t="s">
        <v>118</v>
      </c>
      <c r="D146" s="85"/>
      <c r="E146" s="88">
        <v>1</v>
      </c>
      <c r="F146" s="88"/>
      <c r="G146" s="86" t="s">
        <v>17</v>
      </c>
      <c r="H146" s="86"/>
      <c r="I146" s="15">
        <v>42115</v>
      </c>
      <c r="J146" s="16"/>
      <c r="K146" s="15">
        <v>42115</v>
      </c>
      <c r="L146" s="16"/>
      <c r="M146" s="84" t="s">
        <v>18</v>
      </c>
      <c r="N146" s="84"/>
      <c r="O146" s="83">
        <v>2958</v>
      </c>
      <c r="P146" s="83"/>
      <c r="Q146" s="84"/>
      <c r="R146" s="84"/>
      <c r="S146" s="84"/>
    </row>
    <row r="147" spans="2:19" ht="45" customHeight="1" x14ac:dyDescent="0.25">
      <c r="B147" s="10" t="s">
        <v>83</v>
      </c>
      <c r="C147" s="85" t="s">
        <v>119</v>
      </c>
      <c r="D147" s="85"/>
      <c r="E147" s="88">
        <v>1</v>
      </c>
      <c r="F147" s="88"/>
      <c r="G147" s="86" t="s">
        <v>35</v>
      </c>
      <c r="H147" s="86"/>
      <c r="I147" s="15">
        <v>42279</v>
      </c>
      <c r="J147" s="16"/>
      <c r="K147" s="15">
        <v>42279</v>
      </c>
      <c r="L147" s="16"/>
      <c r="M147" s="84" t="s">
        <v>18</v>
      </c>
      <c r="N147" s="84"/>
      <c r="O147" s="83">
        <v>522.05999999999995</v>
      </c>
      <c r="P147" s="83"/>
      <c r="Q147" s="84"/>
      <c r="R147" s="84"/>
      <c r="S147" s="84"/>
    </row>
    <row r="148" spans="2:19" ht="45" customHeight="1" x14ac:dyDescent="0.25">
      <c r="B148" s="10" t="s">
        <v>83</v>
      </c>
      <c r="C148" s="85" t="s">
        <v>19</v>
      </c>
      <c r="D148" s="85"/>
      <c r="E148" s="88">
        <v>1</v>
      </c>
      <c r="F148" s="88"/>
      <c r="G148" s="86" t="s">
        <v>20</v>
      </c>
      <c r="H148" s="86"/>
      <c r="I148" s="15">
        <v>42279</v>
      </c>
      <c r="J148" s="16"/>
      <c r="K148" s="15">
        <v>42279</v>
      </c>
      <c r="L148" s="16"/>
      <c r="M148" s="84" t="s">
        <v>18</v>
      </c>
      <c r="N148" s="84"/>
      <c r="O148" s="83">
        <v>465</v>
      </c>
      <c r="P148" s="83"/>
      <c r="Q148" s="84"/>
      <c r="R148" s="84"/>
      <c r="S148" s="84"/>
    </row>
    <row r="149" spans="2:19" ht="45" customHeight="1" x14ac:dyDescent="0.25">
      <c r="B149" s="10" t="s">
        <v>83</v>
      </c>
      <c r="C149" s="85" t="s">
        <v>115</v>
      </c>
      <c r="D149" s="85"/>
      <c r="E149" s="88">
        <v>1</v>
      </c>
      <c r="F149" s="88"/>
      <c r="G149" s="86" t="s">
        <v>35</v>
      </c>
      <c r="H149" s="86"/>
      <c r="I149" s="15">
        <v>42290</v>
      </c>
      <c r="J149" s="16"/>
      <c r="K149" s="15">
        <v>42290</v>
      </c>
      <c r="L149" s="16"/>
      <c r="M149" s="84" t="s">
        <v>18</v>
      </c>
      <c r="N149" s="84"/>
      <c r="O149" s="83">
        <v>584.04999999999995</v>
      </c>
      <c r="P149" s="83"/>
      <c r="Q149" s="84"/>
      <c r="R149" s="84"/>
      <c r="S149" s="84"/>
    </row>
    <row r="150" spans="2:19" ht="45" customHeight="1" x14ac:dyDescent="0.25">
      <c r="B150" s="10" t="s">
        <v>83</v>
      </c>
      <c r="C150" s="85" t="s">
        <v>119</v>
      </c>
      <c r="D150" s="85"/>
      <c r="E150" s="88">
        <v>1</v>
      </c>
      <c r="F150" s="88"/>
      <c r="G150" s="86" t="s">
        <v>35</v>
      </c>
      <c r="H150" s="86"/>
      <c r="I150" s="15">
        <v>42284</v>
      </c>
      <c r="J150" s="16"/>
      <c r="K150" s="15">
        <v>42284</v>
      </c>
      <c r="L150" s="16"/>
      <c r="M150" s="84" t="s">
        <v>18</v>
      </c>
      <c r="N150" s="84"/>
      <c r="O150" s="83">
        <v>634.01</v>
      </c>
      <c r="P150" s="83"/>
      <c r="Q150" s="84"/>
      <c r="R150" s="84"/>
      <c r="S150" s="84"/>
    </row>
    <row r="151" spans="2:19" ht="45" customHeight="1" x14ac:dyDescent="0.25">
      <c r="B151" s="10" t="s">
        <v>83</v>
      </c>
      <c r="C151" s="85" t="s">
        <v>119</v>
      </c>
      <c r="D151" s="85"/>
      <c r="E151" s="88">
        <v>1</v>
      </c>
      <c r="F151" s="88"/>
      <c r="G151" s="86" t="s">
        <v>35</v>
      </c>
      <c r="H151" s="86"/>
      <c r="I151" s="15">
        <v>42284</v>
      </c>
      <c r="J151" s="16"/>
      <c r="K151" s="15">
        <v>42284</v>
      </c>
      <c r="L151" s="16"/>
      <c r="M151" s="84" t="s">
        <v>18</v>
      </c>
      <c r="N151" s="84"/>
      <c r="O151" s="83">
        <v>776</v>
      </c>
      <c r="P151" s="83"/>
      <c r="Q151" s="84"/>
      <c r="R151" s="84"/>
      <c r="S151" s="84"/>
    </row>
    <row r="152" spans="2:19" ht="45" customHeight="1" x14ac:dyDescent="0.25">
      <c r="B152" s="10" t="s">
        <v>83</v>
      </c>
      <c r="C152" s="85" t="s">
        <v>19</v>
      </c>
      <c r="D152" s="85"/>
      <c r="E152" s="88">
        <v>1</v>
      </c>
      <c r="F152" s="88"/>
      <c r="G152" s="86" t="s">
        <v>20</v>
      </c>
      <c r="H152" s="86"/>
      <c r="I152" s="15">
        <v>42284</v>
      </c>
      <c r="J152" s="16"/>
      <c r="K152" s="15">
        <v>42284</v>
      </c>
      <c r="L152" s="16"/>
      <c r="M152" s="84" t="s">
        <v>18</v>
      </c>
      <c r="N152" s="84"/>
      <c r="O152" s="83">
        <v>640</v>
      </c>
      <c r="P152" s="83"/>
      <c r="Q152" s="84"/>
      <c r="R152" s="84"/>
      <c r="S152" s="84"/>
    </row>
    <row r="153" spans="2:19" ht="45" customHeight="1" x14ac:dyDescent="0.25">
      <c r="B153" s="10" t="s">
        <v>83</v>
      </c>
      <c r="C153" s="85" t="s">
        <v>120</v>
      </c>
      <c r="D153" s="85"/>
      <c r="E153" s="88">
        <v>1</v>
      </c>
      <c r="F153" s="88"/>
      <c r="G153" s="86" t="s">
        <v>35</v>
      </c>
      <c r="H153" s="86"/>
      <c r="I153" s="15">
        <v>42279</v>
      </c>
      <c r="J153" s="16"/>
      <c r="K153" s="15">
        <v>42279</v>
      </c>
      <c r="L153" s="16"/>
      <c r="M153" s="84" t="s">
        <v>18</v>
      </c>
      <c r="N153" s="84"/>
      <c r="O153" s="83">
        <v>566.87</v>
      </c>
      <c r="P153" s="83"/>
      <c r="Q153" s="84"/>
      <c r="R153" s="84"/>
      <c r="S153" s="84"/>
    </row>
    <row r="154" spans="2:19" ht="45" customHeight="1" x14ac:dyDescent="0.25">
      <c r="B154" s="10" t="s">
        <v>83</v>
      </c>
      <c r="C154" s="85" t="s">
        <v>121</v>
      </c>
      <c r="D154" s="85"/>
      <c r="E154" s="88">
        <v>1</v>
      </c>
      <c r="F154" s="88"/>
      <c r="G154" s="86" t="s">
        <v>35</v>
      </c>
      <c r="H154" s="86"/>
      <c r="I154" s="15">
        <v>42279</v>
      </c>
      <c r="J154" s="16"/>
      <c r="K154" s="15">
        <v>42279</v>
      </c>
      <c r="L154" s="16"/>
      <c r="M154" s="84" t="s">
        <v>18</v>
      </c>
      <c r="N154" s="84"/>
      <c r="O154" s="83">
        <v>187</v>
      </c>
      <c r="P154" s="83"/>
      <c r="Q154" s="84"/>
      <c r="R154" s="84"/>
      <c r="S154" s="84"/>
    </row>
    <row r="155" spans="2:19" ht="45" customHeight="1" x14ac:dyDescent="0.25">
      <c r="B155" s="10" t="s">
        <v>83</v>
      </c>
      <c r="C155" s="85" t="s">
        <v>19</v>
      </c>
      <c r="D155" s="85"/>
      <c r="E155" s="88">
        <v>1</v>
      </c>
      <c r="F155" s="88"/>
      <c r="G155" s="86" t="s">
        <v>20</v>
      </c>
      <c r="H155" s="86"/>
      <c r="I155" s="15">
        <v>42279</v>
      </c>
      <c r="J155" s="16"/>
      <c r="K155" s="15">
        <v>42279</v>
      </c>
      <c r="L155" s="16"/>
      <c r="M155" s="84" t="s">
        <v>18</v>
      </c>
      <c r="N155" s="84"/>
      <c r="O155" s="83">
        <v>1840</v>
      </c>
      <c r="P155" s="83"/>
      <c r="Q155" s="84"/>
      <c r="R155" s="84"/>
      <c r="S155" s="84"/>
    </row>
    <row r="156" spans="2:19" ht="45" customHeight="1" x14ac:dyDescent="0.25">
      <c r="B156" s="10" t="s">
        <v>83</v>
      </c>
      <c r="C156" s="85" t="s">
        <v>19</v>
      </c>
      <c r="D156" s="85"/>
      <c r="E156" s="88">
        <v>1</v>
      </c>
      <c r="F156" s="88"/>
      <c r="G156" s="86" t="s">
        <v>20</v>
      </c>
      <c r="H156" s="86"/>
      <c r="I156" s="15">
        <v>42272</v>
      </c>
      <c r="J156" s="16"/>
      <c r="K156" s="15">
        <v>42272</v>
      </c>
      <c r="L156" s="16"/>
      <c r="M156" s="84" t="s">
        <v>18</v>
      </c>
      <c r="N156" s="84"/>
      <c r="O156" s="83">
        <v>4538</v>
      </c>
      <c r="P156" s="83"/>
      <c r="Q156" s="84"/>
      <c r="R156" s="84"/>
      <c r="S156" s="84"/>
    </row>
    <row r="157" spans="2:19" ht="45" customHeight="1" x14ac:dyDescent="0.25">
      <c r="B157" s="10" t="s">
        <v>83</v>
      </c>
      <c r="C157" s="85" t="s">
        <v>122</v>
      </c>
      <c r="D157" s="85"/>
      <c r="E157" s="88">
        <v>4</v>
      </c>
      <c r="F157" s="88"/>
      <c r="G157" s="86" t="s">
        <v>35</v>
      </c>
      <c r="H157" s="86"/>
      <c r="I157" s="15">
        <v>42237</v>
      </c>
      <c r="J157" s="16"/>
      <c r="K157" s="15">
        <v>42237</v>
      </c>
      <c r="L157" s="16"/>
      <c r="M157" s="84" t="s">
        <v>18</v>
      </c>
      <c r="N157" s="84"/>
      <c r="O157" s="83">
        <v>684</v>
      </c>
      <c r="P157" s="83"/>
      <c r="Q157" s="84"/>
      <c r="R157" s="84"/>
      <c r="S157" s="84"/>
    </row>
    <row r="158" spans="2:19" ht="45" customHeight="1" x14ac:dyDescent="0.25">
      <c r="B158" s="10" t="s">
        <v>83</v>
      </c>
      <c r="C158" s="85" t="s">
        <v>122</v>
      </c>
      <c r="D158" s="85"/>
      <c r="E158" s="88">
        <v>4</v>
      </c>
      <c r="F158" s="88"/>
      <c r="G158" s="86" t="s">
        <v>35</v>
      </c>
      <c r="H158" s="86"/>
      <c r="I158" s="15">
        <v>42237</v>
      </c>
      <c r="J158" s="16"/>
      <c r="K158" s="15">
        <v>42237</v>
      </c>
      <c r="L158" s="16"/>
      <c r="M158" s="84" t="s">
        <v>18</v>
      </c>
      <c r="N158" s="84"/>
      <c r="O158" s="83">
        <v>732</v>
      </c>
      <c r="P158" s="83"/>
      <c r="Q158" s="84"/>
      <c r="R158" s="84"/>
      <c r="S158" s="84"/>
    </row>
    <row r="159" spans="2:19" ht="45" customHeight="1" x14ac:dyDescent="0.25">
      <c r="B159" s="10" t="s">
        <v>83</v>
      </c>
      <c r="C159" s="85" t="s">
        <v>19</v>
      </c>
      <c r="D159" s="85"/>
      <c r="E159" s="88">
        <v>1</v>
      </c>
      <c r="F159" s="88"/>
      <c r="G159" s="86" t="s">
        <v>20</v>
      </c>
      <c r="H159" s="86"/>
      <c r="I159" s="15">
        <v>42237</v>
      </c>
      <c r="J159" s="16"/>
      <c r="K159" s="15">
        <v>42237</v>
      </c>
      <c r="L159" s="16"/>
      <c r="M159" s="84" t="s">
        <v>18</v>
      </c>
      <c r="N159" s="84"/>
      <c r="O159" s="83">
        <v>1040</v>
      </c>
      <c r="P159" s="83"/>
      <c r="Q159" s="84"/>
      <c r="R159" s="84"/>
      <c r="S159" s="84"/>
    </row>
    <row r="160" spans="2:19" ht="45" customHeight="1" x14ac:dyDescent="0.25">
      <c r="B160" s="10" t="s">
        <v>83</v>
      </c>
      <c r="C160" s="85" t="s">
        <v>123</v>
      </c>
      <c r="D160" s="85"/>
      <c r="E160" s="88">
        <v>1</v>
      </c>
      <c r="F160" s="88"/>
      <c r="G160" s="86" t="s">
        <v>35</v>
      </c>
      <c r="H160" s="86"/>
      <c r="I160" s="15">
        <v>42220</v>
      </c>
      <c r="J160" s="16"/>
      <c r="K160" s="15">
        <v>42220</v>
      </c>
      <c r="L160" s="16"/>
      <c r="M160" s="84" t="s">
        <v>18</v>
      </c>
      <c r="N160" s="84"/>
      <c r="O160" s="83">
        <v>684</v>
      </c>
      <c r="P160" s="83"/>
      <c r="Q160" s="84"/>
      <c r="R160" s="84"/>
      <c r="S160" s="84"/>
    </row>
    <row r="161" spans="2:19" ht="45" customHeight="1" x14ac:dyDescent="0.25">
      <c r="B161" s="10" t="s">
        <v>83</v>
      </c>
      <c r="C161" s="85" t="s">
        <v>124</v>
      </c>
      <c r="D161" s="85"/>
      <c r="E161" s="88">
        <v>1</v>
      </c>
      <c r="F161" s="88"/>
      <c r="G161" s="86" t="s">
        <v>35</v>
      </c>
      <c r="H161" s="86"/>
      <c r="I161" s="15">
        <v>42208</v>
      </c>
      <c r="J161" s="16"/>
      <c r="K161" s="15">
        <v>42208</v>
      </c>
      <c r="L161" s="16"/>
      <c r="M161" s="84" t="s">
        <v>18</v>
      </c>
      <c r="N161" s="84"/>
      <c r="O161" s="83">
        <v>644</v>
      </c>
      <c r="P161" s="83"/>
      <c r="Q161" s="84"/>
      <c r="R161" s="84"/>
      <c r="S161" s="84"/>
    </row>
    <row r="162" spans="2:19" ht="45" customHeight="1" x14ac:dyDescent="0.25">
      <c r="B162" s="10" t="s">
        <v>83</v>
      </c>
      <c r="C162" s="85" t="s">
        <v>125</v>
      </c>
      <c r="D162" s="85"/>
      <c r="E162" s="88">
        <v>1</v>
      </c>
      <c r="F162" s="88"/>
      <c r="G162" s="86" t="s">
        <v>35</v>
      </c>
      <c r="H162" s="86"/>
      <c r="I162" s="15">
        <v>42222</v>
      </c>
      <c r="J162" s="16"/>
      <c r="K162" s="15">
        <v>42222</v>
      </c>
      <c r="L162" s="16"/>
      <c r="M162" s="84" t="s">
        <v>18</v>
      </c>
      <c r="N162" s="84"/>
      <c r="O162" s="83">
        <v>592</v>
      </c>
      <c r="P162" s="83"/>
      <c r="Q162" s="84"/>
      <c r="R162" s="84"/>
      <c r="S162" s="84"/>
    </row>
    <row r="163" spans="2:19" ht="45" customHeight="1" x14ac:dyDescent="0.25">
      <c r="B163" s="10" t="s">
        <v>83</v>
      </c>
      <c r="C163" s="85" t="s">
        <v>19</v>
      </c>
      <c r="D163" s="85"/>
      <c r="E163" s="88">
        <v>1</v>
      </c>
      <c r="F163" s="88"/>
      <c r="G163" s="86" t="s">
        <v>20</v>
      </c>
      <c r="H163" s="86"/>
      <c r="I163" s="15">
        <v>42222</v>
      </c>
      <c r="J163" s="16"/>
      <c r="K163" s="15">
        <v>42222</v>
      </c>
      <c r="L163" s="16"/>
      <c r="M163" s="84" t="s">
        <v>18</v>
      </c>
      <c r="N163" s="84"/>
      <c r="O163" s="83">
        <v>500</v>
      </c>
      <c r="P163" s="83"/>
      <c r="Q163" s="84"/>
      <c r="R163" s="84"/>
      <c r="S163" s="84"/>
    </row>
    <row r="164" spans="2:19" ht="45" customHeight="1" x14ac:dyDescent="0.25">
      <c r="B164" s="10" t="s">
        <v>83</v>
      </c>
      <c r="C164" s="85" t="s">
        <v>126</v>
      </c>
      <c r="D164" s="85"/>
      <c r="E164" s="88">
        <v>1</v>
      </c>
      <c r="F164" s="88"/>
      <c r="G164" s="86" t="s">
        <v>35</v>
      </c>
      <c r="H164" s="86"/>
      <c r="I164" s="15">
        <v>42236</v>
      </c>
      <c r="J164" s="16"/>
      <c r="K164" s="15">
        <v>42236</v>
      </c>
      <c r="L164" s="16"/>
      <c r="M164" s="84" t="s">
        <v>18</v>
      </c>
      <c r="N164" s="84"/>
      <c r="O164" s="83">
        <v>484</v>
      </c>
      <c r="P164" s="83"/>
      <c r="Q164" s="84"/>
      <c r="R164" s="84"/>
      <c r="S164" s="84"/>
    </row>
    <row r="165" spans="2:19" ht="45" customHeight="1" x14ac:dyDescent="0.25">
      <c r="B165" s="10" t="s">
        <v>83</v>
      </c>
      <c r="C165" s="85" t="s">
        <v>127</v>
      </c>
      <c r="D165" s="85"/>
      <c r="E165" s="88">
        <v>1</v>
      </c>
      <c r="F165" s="88"/>
      <c r="G165" s="86" t="s">
        <v>35</v>
      </c>
      <c r="H165" s="86"/>
      <c r="I165" s="15">
        <v>42249</v>
      </c>
      <c r="J165" s="16"/>
      <c r="K165" s="15">
        <v>42249</v>
      </c>
      <c r="L165" s="16"/>
      <c r="M165" s="84" t="s">
        <v>18</v>
      </c>
      <c r="N165" s="84"/>
      <c r="O165" s="83">
        <v>684</v>
      </c>
      <c r="P165" s="83"/>
      <c r="Q165" s="84"/>
      <c r="R165" s="84"/>
      <c r="S165" s="84"/>
    </row>
    <row r="166" spans="2:19" ht="45" customHeight="1" x14ac:dyDescent="0.25">
      <c r="B166" s="10" t="s">
        <v>83</v>
      </c>
      <c r="C166" s="85" t="s">
        <v>127</v>
      </c>
      <c r="D166" s="85"/>
      <c r="E166" s="88">
        <v>1</v>
      </c>
      <c r="F166" s="88"/>
      <c r="G166" s="86" t="s">
        <v>35</v>
      </c>
      <c r="H166" s="86"/>
      <c r="I166" s="15">
        <v>42249</v>
      </c>
      <c r="J166" s="16"/>
      <c r="K166" s="15">
        <v>42249</v>
      </c>
      <c r="L166" s="16"/>
      <c r="M166" s="84" t="s">
        <v>18</v>
      </c>
      <c r="N166" s="84"/>
      <c r="O166" s="83">
        <v>313</v>
      </c>
      <c r="P166" s="83"/>
      <c r="Q166" s="84"/>
      <c r="R166" s="84"/>
      <c r="S166" s="84"/>
    </row>
    <row r="167" spans="2:19" ht="45" customHeight="1" x14ac:dyDescent="0.25">
      <c r="B167" s="10" t="s">
        <v>83</v>
      </c>
      <c r="C167" s="85" t="s">
        <v>19</v>
      </c>
      <c r="D167" s="85"/>
      <c r="E167" s="88">
        <v>1</v>
      </c>
      <c r="F167" s="88"/>
      <c r="G167" s="86" t="s">
        <v>20</v>
      </c>
      <c r="H167" s="86"/>
      <c r="I167" s="15">
        <v>42249</v>
      </c>
      <c r="J167" s="16"/>
      <c r="K167" s="15">
        <v>42249</v>
      </c>
      <c r="L167" s="16"/>
      <c r="M167" s="84" t="s">
        <v>18</v>
      </c>
      <c r="N167" s="84"/>
      <c r="O167" s="83">
        <v>2280</v>
      </c>
      <c r="P167" s="83"/>
      <c r="Q167" s="84"/>
      <c r="R167" s="84"/>
      <c r="S167" s="84"/>
    </row>
    <row r="168" spans="2:19" ht="45" customHeight="1" x14ac:dyDescent="0.25">
      <c r="B168" s="10" t="s">
        <v>83</v>
      </c>
      <c r="C168" s="85" t="s">
        <v>128</v>
      </c>
      <c r="D168" s="85"/>
      <c r="E168" s="88">
        <v>2</v>
      </c>
      <c r="F168" s="88"/>
      <c r="G168" s="86" t="s">
        <v>35</v>
      </c>
      <c r="H168" s="86"/>
      <c r="I168" s="15">
        <v>42255</v>
      </c>
      <c r="J168" s="16"/>
      <c r="K168" s="15">
        <v>42255</v>
      </c>
      <c r="L168" s="16"/>
      <c r="M168" s="84" t="s">
        <v>18</v>
      </c>
      <c r="N168" s="84"/>
      <c r="O168" s="83">
        <v>1201</v>
      </c>
      <c r="P168" s="83"/>
      <c r="Q168" s="84"/>
      <c r="R168" s="84"/>
      <c r="S168" s="84"/>
    </row>
    <row r="169" spans="2:19" ht="45" customHeight="1" x14ac:dyDescent="0.25">
      <c r="B169" s="10" t="s">
        <v>83</v>
      </c>
      <c r="C169" s="85" t="s">
        <v>19</v>
      </c>
      <c r="D169" s="85"/>
      <c r="E169" s="88">
        <v>1</v>
      </c>
      <c r="F169" s="88"/>
      <c r="G169" s="86" t="s">
        <v>20</v>
      </c>
      <c r="H169" s="86"/>
      <c r="I169" s="15">
        <v>42255</v>
      </c>
      <c r="J169" s="16"/>
      <c r="K169" s="15">
        <v>42255</v>
      </c>
      <c r="L169" s="16"/>
      <c r="M169" s="84" t="s">
        <v>18</v>
      </c>
      <c r="N169" s="84"/>
      <c r="O169" s="83">
        <v>14</v>
      </c>
      <c r="P169" s="83"/>
      <c r="Q169" s="84"/>
      <c r="R169" s="84"/>
      <c r="S169" s="84"/>
    </row>
    <row r="170" spans="2:19" ht="45" customHeight="1" x14ac:dyDescent="0.25">
      <c r="B170" s="10" t="s">
        <v>83</v>
      </c>
      <c r="C170" s="85" t="s">
        <v>19</v>
      </c>
      <c r="D170" s="85"/>
      <c r="E170" s="88">
        <v>1</v>
      </c>
      <c r="F170" s="88"/>
      <c r="G170" s="86" t="s">
        <v>20</v>
      </c>
      <c r="H170" s="86"/>
      <c r="I170" s="15">
        <v>42256</v>
      </c>
      <c r="J170" s="16"/>
      <c r="K170" s="15">
        <v>42256</v>
      </c>
      <c r="L170" s="16"/>
      <c r="M170" s="84" t="s">
        <v>18</v>
      </c>
      <c r="N170" s="84"/>
      <c r="O170" s="83">
        <v>490</v>
      </c>
      <c r="P170" s="83"/>
      <c r="Q170" s="84"/>
      <c r="R170" s="84"/>
      <c r="S170" s="84"/>
    </row>
    <row r="171" spans="2:19" ht="45" customHeight="1" x14ac:dyDescent="0.25">
      <c r="B171" s="10" t="s">
        <v>83</v>
      </c>
      <c r="C171" s="85" t="s">
        <v>129</v>
      </c>
      <c r="D171" s="85"/>
      <c r="E171" s="88">
        <v>1</v>
      </c>
      <c r="F171" s="88"/>
      <c r="G171" s="86" t="s">
        <v>35</v>
      </c>
      <c r="H171" s="86"/>
      <c r="I171" s="15">
        <v>42269</v>
      </c>
      <c r="J171" s="16"/>
      <c r="K171" s="15">
        <v>42276</v>
      </c>
      <c r="L171" s="16"/>
      <c r="M171" s="84" t="s">
        <v>18</v>
      </c>
      <c r="N171" s="84"/>
      <c r="O171" s="83">
        <v>592</v>
      </c>
      <c r="P171" s="83"/>
      <c r="Q171" s="84"/>
      <c r="R171" s="84"/>
      <c r="S171" s="84"/>
    </row>
    <row r="172" spans="2:19" ht="45" customHeight="1" x14ac:dyDescent="0.25">
      <c r="B172" s="10" t="s">
        <v>83</v>
      </c>
      <c r="C172" s="85" t="s">
        <v>129</v>
      </c>
      <c r="D172" s="85"/>
      <c r="E172" s="88">
        <v>1</v>
      </c>
      <c r="F172" s="88"/>
      <c r="G172" s="86" t="s">
        <v>35</v>
      </c>
      <c r="H172" s="86"/>
      <c r="I172" s="15">
        <v>42270</v>
      </c>
      <c r="J172" s="16"/>
      <c r="K172" s="15">
        <v>42271</v>
      </c>
      <c r="L172" s="16"/>
      <c r="M172" s="84" t="s">
        <v>18</v>
      </c>
      <c r="N172" s="84"/>
      <c r="O172" s="83">
        <v>184</v>
      </c>
      <c r="P172" s="83"/>
      <c r="Q172" s="84"/>
      <c r="R172" s="84"/>
      <c r="S172" s="84"/>
    </row>
    <row r="173" spans="2:19" ht="45" customHeight="1" x14ac:dyDescent="0.25">
      <c r="B173" s="10" t="s">
        <v>83</v>
      </c>
      <c r="C173" s="85" t="s">
        <v>130</v>
      </c>
      <c r="D173" s="85"/>
      <c r="E173" s="88">
        <v>1</v>
      </c>
      <c r="F173" s="88"/>
      <c r="G173" s="86" t="s">
        <v>35</v>
      </c>
      <c r="H173" s="86"/>
      <c r="I173" s="15">
        <v>42277</v>
      </c>
      <c r="J173" s="16"/>
      <c r="K173" s="15">
        <v>42278</v>
      </c>
      <c r="L173" s="16"/>
      <c r="M173" s="84" t="s">
        <v>18</v>
      </c>
      <c r="N173" s="84"/>
      <c r="O173" s="83">
        <v>684</v>
      </c>
      <c r="P173" s="83"/>
      <c r="Q173" s="84"/>
      <c r="R173" s="84"/>
      <c r="S173" s="84"/>
    </row>
    <row r="174" spans="2:19" ht="45" customHeight="1" x14ac:dyDescent="0.25">
      <c r="B174" s="10" t="s">
        <v>83</v>
      </c>
      <c r="C174" s="85" t="s">
        <v>131</v>
      </c>
      <c r="D174" s="85"/>
      <c r="E174" s="88">
        <v>1</v>
      </c>
      <c r="F174" s="88"/>
      <c r="G174" s="86" t="s">
        <v>35</v>
      </c>
      <c r="H174" s="86"/>
      <c r="I174" s="15">
        <v>42269</v>
      </c>
      <c r="J174" s="16"/>
      <c r="K174" s="15">
        <v>42272</v>
      </c>
      <c r="L174" s="16"/>
      <c r="M174" s="84" t="s">
        <v>18</v>
      </c>
      <c r="N174" s="84"/>
      <c r="O174" s="83">
        <v>684</v>
      </c>
      <c r="P174" s="83"/>
      <c r="Q174" s="84"/>
      <c r="R174" s="84"/>
      <c r="S174" s="84"/>
    </row>
    <row r="175" spans="2:19" ht="45" customHeight="1" x14ac:dyDescent="0.25">
      <c r="B175" s="10" t="s">
        <v>83</v>
      </c>
      <c r="C175" s="85" t="s">
        <v>129</v>
      </c>
      <c r="D175" s="85"/>
      <c r="E175" s="88">
        <v>1</v>
      </c>
      <c r="F175" s="88"/>
      <c r="G175" s="86" t="s">
        <v>35</v>
      </c>
      <c r="H175" s="86"/>
      <c r="I175" s="15">
        <v>42269</v>
      </c>
      <c r="J175" s="16"/>
      <c r="K175" s="15">
        <v>42276</v>
      </c>
      <c r="L175" s="16"/>
      <c r="M175" s="84" t="s">
        <v>18</v>
      </c>
      <c r="N175" s="84"/>
      <c r="O175" s="83">
        <v>133</v>
      </c>
      <c r="P175" s="83"/>
      <c r="Q175" s="84"/>
      <c r="R175" s="84"/>
      <c r="S175" s="84"/>
    </row>
    <row r="176" spans="2:19" ht="45" customHeight="1" x14ac:dyDescent="0.25">
      <c r="B176" s="10" t="s">
        <v>83</v>
      </c>
      <c r="C176" s="85" t="s">
        <v>131</v>
      </c>
      <c r="D176" s="85"/>
      <c r="E176" s="88">
        <v>1</v>
      </c>
      <c r="F176" s="88"/>
      <c r="G176" s="86" t="s">
        <v>35</v>
      </c>
      <c r="H176" s="86"/>
      <c r="I176" s="15">
        <v>42269</v>
      </c>
      <c r="J176" s="16"/>
      <c r="K176" s="15">
        <v>42272</v>
      </c>
      <c r="L176" s="16"/>
      <c r="M176" s="84" t="s">
        <v>18</v>
      </c>
      <c r="N176" s="84"/>
      <c r="O176" s="83">
        <v>145</v>
      </c>
      <c r="P176" s="83"/>
      <c r="Q176" s="84"/>
      <c r="R176" s="84"/>
      <c r="S176" s="84"/>
    </row>
    <row r="177" spans="2:19" ht="45" customHeight="1" x14ac:dyDescent="0.25">
      <c r="B177" s="10" t="s">
        <v>83</v>
      </c>
      <c r="C177" s="85" t="s">
        <v>19</v>
      </c>
      <c r="D177" s="85"/>
      <c r="E177" s="88">
        <v>1</v>
      </c>
      <c r="F177" s="88"/>
      <c r="G177" s="86" t="s">
        <v>20</v>
      </c>
      <c r="H177" s="86"/>
      <c r="I177" s="15">
        <v>42269</v>
      </c>
      <c r="J177" s="16"/>
      <c r="K177" s="15">
        <v>42269</v>
      </c>
      <c r="L177" s="16"/>
      <c r="M177" s="84" t="s">
        <v>18</v>
      </c>
      <c r="N177" s="84"/>
      <c r="O177" s="83">
        <v>5</v>
      </c>
      <c r="P177" s="83"/>
      <c r="Q177" s="84"/>
      <c r="R177" s="84"/>
      <c r="S177" s="84"/>
    </row>
    <row r="178" spans="2:19" ht="45" customHeight="1" x14ac:dyDescent="0.25">
      <c r="B178" s="10" t="s">
        <v>83</v>
      </c>
      <c r="C178" s="85" t="s">
        <v>132</v>
      </c>
      <c r="D178" s="85"/>
      <c r="E178" s="88">
        <v>3</v>
      </c>
      <c r="F178" s="88"/>
      <c r="G178" s="86" t="s">
        <v>35</v>
      </c>
      <c r="H178" s="86"/>
      <c r="I178" s="15">
        <v>42311</v>
      </c>
      <c r="J178" s="16"/>
      <c r="K178" s="15">
        <v>42311</v>
      </c>
      <c r="L178" s="16"/>
      <c r="M178" s="84" t="s">
        <v>18</v>
      </c>
      <c r="N178" s="84"/>
      <c r="O178" s="83">
        <v>534.08000000000004</v>
      </c>
      <c r="P178" s="83"/>
      <c r="Q178" s="84"/>
      <c r="R178" s="84"/>
      <c r="S178" s="84"/>
    </row>
    <row r="179" spans="2:19" ht="45" customHeight="1" x14ac:dyDescent="0.25">
      <c r="B179" s="10" t="s">
        <v>83</v>
      </c>
      <c r="C179" s="85" t="s">
        <v>132</v>
      </c>
      <c r="D179" s="85"/>
      <c r="E179" s="88">
        <v>3</v>
      </c>
      <c r="F179" s="88"/>
      <c r="G179" s="86" t="s">
        <v>35</v>
      </c>
      <c r="H179" s="86"/>
      <c r="I179" s="15">
        <v>42311</v>
      </c>
      <c r="J179" s="16"/>
      <c r="K179" s="15">
        <v>42311</v>
      </c>
      <c r="L179" s="16"/>
      <c r="M179" s="84" t="s">
        <v>18</v>
      </c>
      <c r="N179" s="84"/>
      <c r="O179" s="83">
        <v>846</v>
      </c>
      <c r="P179" s="83"/>
      <c r="Q179" s="84"/>
      <c r="R179" s="84"/>
      <c r="S179" s="84"/>
    </row>
    <row r="180" spans="2:19" ht="45" customHeight="1" x14ac:dyDescent="0.25">
      <c r="B180" s="10" t="s">
        <v>83</v>
      </c>
      <c r="C180" s="85" t="s">
        <v>19</v>
      </c>
      <c r="D180" s="85"/>
      <c r="E180" s="88">
        <v>1</v>
      </c>
      <c r="F180" s="88"/>
      <c r="G180" s="86" t="s">
        <v>20</v>
      </c>
      <c r="H180" s="86"/>
      <c r="I180" s="15">
        <v>42311</v>
      </c>
      <c r="J180" s="16"/>
      <c r="K180" s="15">
        <v>42311</v>
      </c>
      <c r="L180" s="16"/>
      <c r="M180" s="84" t="s">
        <v>18</v>
      </c>
      <c r="N180" s="84"/>
      <c r="O180" s="83">
        <v>1994.6</v>
      </c>
      <c r="P180" s="83"/>
      <c r="Q180" s="84"/>
      <c r="R180" s="84"/>
      <c r="S180" s="84"/>
    </row>
    <row r="181" spans="2:19" ht="45" customHeight="1" x14ac:dyDescent="0.25">
      <c r="B181" s="10" t="s">
        <v>83</v>
      </c>
      <c r="C181" s="85" t="s">
        <v>19</v>
      </c>
      <c r="D181" s="85"/>
      <c r="E181" s="88">
        <v>1</v>
      </c>
      <c r="F181" s="88"/>
      <c r="G181" s="86" t="s">
        <v>20</v>
      </c>
      <c r="H181" s="86"/>
      <c r="I181" s="15">
        <v>42264</v>
      </c>
      <c r="J181" s="16"/>
      <c r="K181" s="15">
        <v>42264</v>
      </c>
      <c r="L181" s="16"/>
      <c r="M181" s="84" t="s">
        <v>18</v>
      </c>
      <c r="N181" s="84"/>
      <c r="O181" s="83">
        <v>220</v>
      </c>
      <c r="P181" s="83"/>
      <c r="Q181" s="84"/>
      <c r="R181" s="84"/>
      <c r="S181" s="84"/>
    </row>
    <row r="182" spans="2:19" ht="45" customHeight="1" x14ac:dyDescent="0.25">
      <c r="B182" s="10" t="s">
        <v>83</v>
      </c>
      <c r="C182" s="85" t="s">
        <v>133</v>
      </c>
      <c r="D182" s="85"/>
      <c r="E182" s="88">
        <v>2</v>
      </c>
      <c r="F182" s="88"/>
      <c r="G182" s="86" t="s">
        <v>134</v>
      </c>
      <c r="H182" s="86"/>
      <c r="I182" s="15">
        <v>42300</v>
      </c>
      <c r="J182" s="16"/>
      <c r="K182" s="15">
        <v>42303</v>
      </c>
      <c r="L182" s="16"/>
      <c r="M182" s="84" t="s">
        <v>18</v>
      </c>
      <c r="N182" s="84"/>
      <c r="O182" s="83">
        <v>1105.5</v>
      </c>
      <c r="P182" s="83"/>
      <c r="Q182" s="84"/>
      <c r="R182" s="84"/>
      <c r="S182" s="84"/>
    </row>
    <row r="183" spans="2:19" ht="45" customHeight="1" x14ac:dyDescent="0.25">
      <c r="B183" s="10" t="s">
        <v>83</v>
      </c>
      <c r="C183" s="85" t="s">
        <v>135</v>
      </c>
      <c r="D183" s="85"/>
      <c r="E183" s="88">
        <v>1</v>
      </c>
      <c r="F183" s="88"/>
      <c r="G183" s="86" t="s">
        <v>136</v>
      </c>
      <c r="H183" s="86"/>
      <c r="I183" s="15">
        <v>42353</v>
      </c>
      <c r="J183" s="16"/>
      <c r="K183" s="15">
        <v>42353</v>
      </c>
      <c r="L183" s="16"/>
      <c r="M183" s="84" t="s">
        <v>18</v>
      </c>
      <c r="N183" s="84"/>
      <c r="O183" s="83">
        <v>438</v>
      </c>
      <c r="P183" s="83"/>
      <c r="Q183" s="84"/>
      <c r="R183" s="84"/>
      <c r="S183" s="84"/>
    </row>
    <row r="184" spans="2:19" ht="45" customHeight="1" x14ac:dyDescent="0.25">
      <c r="B184" s="10" t="s">
        <v>83</v>
      </c>
      <c r="C184" s="85" t="s">
        <v>137</v>
      </c>
      <c r="D184" s="85"/>
      <c r="E184" s="88">
        <v>1</v>
      </c>
      <c r="F184" s="88"/>
      <c r="G184" s="86" t="s">
        <v>35</v>
      </c>
      <c r="H184" s="86"/>
      <c r="I184" s="15">
        <v>42292</v>
      </c>
      <c r="J184" s="16"/>
      <c r="K184" s="15">
        <v>42297</v>
      </c>
      <c r="L184" s="16"/>
      <c r="M184" s="84" t="s">
        <v>18</v>
      </c>
      <c r="N184" s="84"/>
      <c r="O184" s="83">
        <v>417.07</v>
      </c>
      <c r="P184" s="83"/>
      <c r="Q184" s="84"/>
      <c r="R184" s="84"/>
      <c r="S184" s="84"/>
    </row>
    <row r="185" spans="2:19" ht="45" customHeight="1" x14ac:dyDescent="0.25">
      <c r="B185" s="10" t="s">
        <v>83</v>
      </c>
      <c r="C185" s="85" t="s">
        <v>19</v>
      </c>
      <c r="D185" s="85"/>
      <c r="E185" s="88">
        <v>1</v>
      </c>
      <c r="F185" s="88"/>
      <c r="G185" s="86" t="s">
        <v>20</v>
      </c>
      <c r="H185" s="86"/>
      <c r="I185" s="15">
        <v>42292</v>
      </c>
      <c r="J185" s="16"/>
      <c r="K185" s="15">
        <v>42292</v>
      </c>
      <c r="L185" s="16"/>
      <c r="M185" s="84" t="s">
        <v>18</v>
      </c>
      <c r="N185" s="84"/>
      <c r="O185" s="83">
        <v>750</v>
      </c>
      <c r="P185" s="83"/>
      <c r="Q185" s="84"/>
      <c r="R185" s="84"/>
      <c r="S185" s="84"/>
    </row>
    <row r="186" spans="2:19" ht="45" customHeight="1" x14ac:dyDescent="0.25">
      <c r="B186" s="10" t="s">
        <v>83</v>
      </c>
      <c r="C186" s="85" t="s">
        <v>138</v>
      </c>
      <c r="D186" s="85"/>
      <c r="E186" s="88">
        <v>2</v>
      </c>
      <c r="F186" s="88"/>
      <c r="G186" s="86" t="s">
        <v>35</v>
      </c>
      <c r="H186" s="86"/>
      <c r="I186" s="15">
        <v>42307</v>
      </c>
      <c r="J186" s="16"/>
      <c r="K186" s="15">
        <v>42311</v>
      </c>
      <c r="L186" s="16"/>
      <c r="M186" s="84" t="s">
        <v>18</v>
      </c>
      <c r="N186" s="84"/>
      <c r="O186" s="83">
        <v>684</v>
      </c>
      <c r="P186" s="83"/>
      <c r="Q186" s="84"/>
      <c r="R186" s="84"/>
      <c r="S186" s="84"/>
    </row>
    <row r="187" spans="2:19" ht="45" customHeight="1" x14ac:dyDescent="0.25">
      <c r="B187" s="10" t="s">
        <v>83</v>
      </c>
      <c r="C187" s="85" t="s">
        <v>139</v>
      </c>
      <c r="D187" s="85"/>
      <c r="E187" s="88">
        <v>1</v>
      </c>
      <c r="F187" s="88"/>
      <c r="G187" s="86" t="s">
        <v>35</v>
      </c>
      <c r="H187" s="86"/>
      <c r="I187" s="15">
        <v>42306</v>
      </c>
      <c r="J187" s="16"/>
      <c r="K187" s="15">
        <v>42307</v>
      </c>
      <c r="L187" s="16"/>
      <c r="M187" s="84" t="s">
        <v>18</v>
      </c>
      <c r="N187" s="84"/>
      <c r="O187" s="83">
        <v>634</v>
      </c>
      <c r="P187" s="83"/>
      <c r="Q187" s="84"/>
      <c r="R187" s="84"/>
      <c r="S187" s="84"/>
    </row>
    <row r="188" spans="2:19" ht="45" customHeight="1" x14ac:dyDescent="0.25">
      <c r="B188" s="10" t="s">
        <v>83</v>
      </c>
      <c r="C188" s="85" t="s">
        <v>140</v>
      </c>
      <c r="D188" s="85"/>
      <c r="E188" s="88">
        <v>1</v>
      </c>
      <c r="F188" s="88"/>
      <c r="G188" s="86" t="s">
        <v>17</v>
      </c>
      <c r="H188" s="86"/>
      <c r="I188" s="15">
        <v>42305</v>
      </c>
      <c r="J188" s="16"/>
      <c r="K188" s="15">
        <v>42307</v>
      </c>
      <c r="L188" s="16"/>
      <c r="M188" s="84" t="s">
        <v>18</v>
      </c>
      <c r="N188" s="84"/>
      <c r="O188" s="83">
        <v>968</v>
      </c>
      <c r="P188" s="83"/>
      <c r="Q188" s="84"/>
      <c r="R188" s="84"/>
      <c r="S188" s="84"/>
    </row>
    <row r="189" spans="2:19" ht="45" customHeight="1" x14ac:dyDescent="0.25">
      <c r="B189" s="10" t="s">
        <v>83</v>
      </c>
      <c r="C189" s="85" t="s">
        <v>138</v>
      </c>
      <c r="D189" s="85"/>
      <c r="E189" s="88">
        <v>2</v>
      </c>
      <c r="F189" s="88"/>
      <c r="G189" s="86" t="s">
        <v>35</v>
      </c>
      <c r="H189" s="86"/>
      <c r="I189" s="15">
        <v>42307</v>
      </c>
      <c r="J189" s="16"/>
      <c r="K189" s="15">
        <v>42311</v>
      </c>
      <c r="L189" s="16"/>
      <c r="M189" s="84" t="s">
        <v>18</v>
      </c>
      <c r="N189" s="84"/>
      <c r="O189" s="83">
        <v>460</v>
      </c>
      <c r="P189" s="83"/>
      <c r="Q189" s="84"/>
      <c r="R189" s="84"/>
      <c r="S189" s="84"/>
    </row>
    <row r="190" spans="2:19" ht="45" customHeight="1" x14ac:dyDescent="0.25">
      <c r="B190" s="10" t="s">
        <v>83</v>
      </c>
      <c r="C190" s="85" t="s">
        <v>139</v>
      </c>
      <c r="D190" s="85"/>
      <c r="E190" s="88">
        <v>1</v>
      </c>
      <c r="F190" s="88"/>
      <c r="G190" s="86" t="s">
        <v>35</v>
      </c>
      <c r="H190" s="86"/>
      <c r="I190" s="15">
        <v>42306</v>
      </c>
      <c r="J190" s="16"/>
      <c r="K190" s="15">
        <v>42307</v>
      </c>
      <c r="L190" s="16"/>
      <c r="M190" s="84" t="s">
        <v>18</v>
      </c>
      <c r="N190" s="84"/>
      <c r="O190" s="83">
        <v>194</v>
      </c>
      <c r="P190" s="83"/>
      <c r="Q190" s="84"/>
      <c r="R190" s="84"/>
      <c r="S190" s="84"/>
    </row>
    <row r="191" spans="2:19" ht="45" customHeight="1" x14ac:dyDescent="0.25">
      <c r="B191" s="10" t="s">
        <v>83</v>
      </c>
      <c r="C191" s="85" t="s">
        <v>19</v>
      </c>
      <c r="D191" s="85"/>
      <c r="E191" s="88">
        <v>1</v>
      </c>
      <c r="F191" s="88"/>
      <c r="G191" s="86" t="s">
        <v>20</v>
      </c>
      <c r="H191" s="86"/>
      <c r="I191" s="15">
        <v>42306</v>
      </c>
      <c r="J191" s="16"/>
      <c r="K191" s="15">
        <v>42307</v>
      </c>
      <c r="L191" s="16"/>
      <c r="M191" s="84" t="s">
        <v>18</v>
      </c>
      <c r="N191" s="84"/>
      <c r="O191" s="83">
        <v>200</v>
      </c>
      <c r="P191" s="83"/>
      <c r="Q191" s="84"/>
      <c r="R191" s="84"/>
      <c r="S191" s="84"/>
    </row>
    <row r="192" spans="2:19" ht="45" customHeight="1" x14ac:dyDescent="0.25">
      <c r="B192" s="10" t="s">
        <v>83</v>
      </c>
      <c r="C192" s="85" t="s">
        <v>19</v>
      </c>
      <c r="D192" s="85"/>
      <c r="E192" s="88">
        <v>1</v>
      </c>
      <c r="F192" s="88"/>
      <c r="G192" s="86" t="s">
        <v>20</v>
      </c>
      <c r="H192" s="86"/>
      <c r="I192" s="15">
        <v>42296</v>
      </c>
      <c r="J192" s="16"/>
      <c r="K192" s="15">
        <v>42299</v>
      </c>
      <c r="L192" s="16"/>
      <c r="M192" s="84" t="s">
        <v>18</v>
      </c>
      <c r="N192" s="84"/>
      <c r="O192" s="83">
        <v>2705</v>
      </c>
      <c r="P192" s="83"/>
      <c r="Q192" s="84"/>
      <c r="R192" s="84"/>
      <c r="S192" s="84"/>
    </row>
    <row r="193" spans="2:19" ht="45" customHeight="1" x14ac:dyDescent="0.25">
      <c r="B193" s="10" t="s">
        <v>83</v>
      </c>
      <c r="C193" s="85" t="s">
        <v>141</v>
      </c>
      <c r="D193" s="85"/>
      <c r="E193" s="88">
        <v>1</v>
      </c>
      <c r="F193" s="88"/>
      <c r="G193" s="86" t="s">
        <v>17</v>
      </c>
      <c r="H193" s="86"/>
      <c r="I193" s="15">
        <v>42314</v>
      </c>
      <c r="J193" s="16"/>
      <c r="K193" s="15">
        <v>42314</v>
      </c>
      <c r="L193" s="16"/>
      <c r="M193" s="84" t="s">
        <v>18</v>
      </c>
      <c r="N193" s="84"/>
      <c r="O193" s="83">
        <v>959</v>
      </c>
      <c r="P193" s="83"/>
      <c r="Q193" s="84"/>
      <c r="R193" s="84"/>
      <c r="S193" s="84"/>
    </row>
    <row r="194" spans="2:19" ht="45" customHeight="1" x14ac:dyDescent="0.25">
      <c r="B194" s="10" t="s">
        <v>83</v>
      </c>
      <c r="C194" s="85" t="s">
        <v>142</v>
      </c>
      <c r="D194" s="85"/>
      <c r="E194" s="88">
        <v>1</v>
      </c>
      <c r="F194" s="88"/>
      <c r="G194" s="86" t="s">
        <v>143</v>
      </c>
      <c r="H194" s="86"/>
      <c r="I194" s="15">
        <v>42319</v>
      </c>
      <c r="J194" s="16"/>
      <c r="K194" s="15">
        <v>42319</v>
      </c>
      <c r="L194" s="16"/>
      <c r="M194" s="84" t="s">
        <v>18</v>
      </c>
      <c r="N194" s="84"/>
      <c r="O194" s="83">
        <v>1597.6</v>
      </c>
      <c r="P194" s="83"/>
      <c r="Q194" s="84"/>
      <c r="R194" s="84"/>
      <c r="S194" s="84"/>
    </row>
    <row r="195" spans="2:19" ht="45" customHeight="1" x14ac:dyDescent="0.25">
      <c r="B195" s="10" t="s">
        <v>83</v>
      </c>
      <c r="C195" s="85" t="s">
        <v>144</v>
      </c>
      <c r="D195" s="85"/>
      <c r="E195" s="88">
        <v>3</v>
      </c>
      <c r="F195" s="88"/>
      <c r="G195" s="86" t="s">
        <v>35</v>
      </c>
      <c r="H195" s="86"/>
      <c r="I195" s="15">
        <v>42317</v>
      </c>
      <c r="J195" s="16"/>
      <c r="K195" s="15">
        <v>42317</v>
      </c>
      <c r="L195" s="16"/>
      <c r="M195" s="84" t="s">
        <v>18</v>
      </c>
      <c r="N195" s="84"/>
      <c r="O195" s="83">
        <v>684</v>
      </c>
      <c r="P195" s="83"/>
      <c r="Q195" s="84"/>
      <c r="R195" s="84"/>
      <c r="S195" s="84"/>
    </row>
    <row r="196" spans="2:19" ht="45" customHeight="1" x14ac:dyDescent="0.25">
      <c r="B196" s="10" t="s">
        <v>83</v>
      </c>
      <c r="C196" s="85" t="s">
        <v>119</v>
      </c>
      <c r="D196" s="85"/>
      <c r="E196" s="88">
        <v>1</v>
      </c>
      <c r="F196" s="88"/>
      <c r="G196" s="86" t="s">
        <v>35</v>
      </c>
      <c r="H196" s="86"/>
      <c r="I196" s="15">
        <v>42328</v>
      </c>
      <c r="J196" s="16"/>
      <c r="K196" s="15">
        <v>42328</v>
      </c>
      <c r="L196" s="16"/>
      <c r="M196" s="84" t="s">
        <v>18</v>
      </c>
      <c r="N196" s="84"/>
      <c r="O196" s="83">
        <v>92</v>
      </c>
      <c r="P196" s="83"/>
      <c r="Q196" s="84"/>
      <c r="R196" s="84"/>
      <c r="S196" s="84"/>
    </row>
    <row r="197" spans="2:19" ht="45" customHeight="1" x14ac:dyDescent="0.25">
      <c r="B197" s="10" t="s">
        <v>83</v>
      </c>
      <c r="C197" s="85" t="s">
        <v>144</v>
      </c>
      <c r="D197" s="85"/>
      <c r="E197" s="88">
        <v>3</v>
      </c>
      <c r="F197" s="88"/>
      <c r="G197" s="86" t="s">
        <v>35</v>
      </c>
      <c r="H197" s="86"/>
      <c r="I197" s="15">
        <v>42317</v>
      </c>
      <c r="J197" s="16"/>
      <c r="K197" s="15">
        <v>42317</v>
      </c>
      <c r="L197" s="16"/>
      <c r="M197" s="84" t="s">
        <v>18</v>
      </c>
      <c r="N197" s="84"/>
      <c r="O197" s="83">
        <v>863</v>
      </c>
      <c r="P197" s="83"/>
      <c r="Q197" s="84"/>
      <c r="R197" s="84"/>
      <c r="S197" s="84"/>
    </row>
    <row r="198" spans="2:19" ht="45" customHeight="1" x14ac:dyDescent="0.25">
      <c r="B198" s="10" t="s">
        <v>83</v>
      </c>
      <c r="C198" s="85" t="s">
        <v>142</v>
      </c>
      <c r="D198" s="85"/>
      <c r="E198" s="88">
        <v>1</v>
      </c>
      <c r="F198" s="88"/>
      <c r="G198" s="86" t="s">
        <v>143</v>
      </c>
      <c r="H198" s="86"/>
      <c r="I198" s="15">
        <v>42319</v>
      </c>
      <c r="J198" s="16"/>
      <c r="K198" s="15">
        <v>42319</v>
      </c>
      <c r="L198" s="16"/>
      <c r="M198" s="84" t="s">
        <v>18</v>
      </c>
      <c r="N198" s="84"/>
      <c r="O198" s="83">
        <v>631</v>
      </c>
      <c r="P198" s="83"/>
      <c r="Q198" s="84"/>
      <c r="R198" s="84"/>
      <c r="S198" s="84"/>
    </row>
    <row r="199" spans="2:19" ht="45" customHeight="1" x14ac:dyDescent="0.25">
      <c r="B199" s="10" t="s">
        <v>83</v>
      </c>
      <c r="C199" s="85" t="s">
        <v>119</v>
      </c>
      <c r="D199" s="85"/>
      <c r="E199" s="88">
        <v>1</v>
      </c>
      <c r="F199" s="88"/>
      <c r="G199" s="86" t="s">
        <v>35</v>
      </c>
      <c r="H199" s="86"/>
      <c r="I199" s="15">
        <v>42328</v>
      </c>
      <c r="J199" s="16"/>
      <c r="K199" s="15">
        <v>42328</v>
      </c>
      <c r="L199" s="16"/>
      <c r="M199" s="84" t="s">
        <v>18</v>
      </c>
      <c r="N199" s="84"/>
      <c r="O199" s="83">
        <v>370.03</v>
      </c>
      <c r="P199" s="83"/>
      <c r="Q199" s="84"/>
      <c r="R199" s="84"/>
      <c r="S199" s="84"/>
    </row>
    <row r="200" spans="2:19" ht="45" customHeight="1" x14ac:dyDescent="0.25">
      <c r="B200" s="10" t="s">
        <v>83</v>
      </c>
      <c r="C200" s="85" t="s">
        <v>19</v>
      </c>
      <c r="D200" s="85"/>
      <c r="E200" s="88">
        <v>1</v>
      </c>
      <c r="F200" s="88"/>
      <c r="G200" s="86" t="s">
        <v>20</v>
      </c>
      <c r="H200" s="86"/>
      <c r="I200" s="15">
        <v>42328</v>
      </c>
      <c r="J200" s="16"/>
      <c r="K200" s="15">
        <v>42328</v>
      </c>
      <c r="L200" s="16"/>
      <c r="M200" s="84" t="s">
        <v>18</v>
      </c>
      <c r="N200" s="84"/>
      <c r="O200" s="83">
        <v>835</v>
      </c>
      <c r="P200" s="83"/>
      <c r="Q200" s="84"/>
      <c r="R200" s="84"/>
      <c r="S200" s="84"/>
    </row>
    <row r="201" spans="2:19" ht="45" customHeight="1" x14ac:dyDescent="0.25">
      <c r="B201" s="10" t="s">
        <v>83</v>
      </c>
      <c r="C201" s="85" t="s">
        <v>145</v>
      </c>
      <c r="D201" s="85"/>
      <c r="E201" s="88">
        <v>2</v>
      </c>
      <c r="F201" s="88"/>
      <c r="G201" s="86" t="s">
        <v>17</v>
      </c>
      <c r="H201" s="86"/>
      <c r="I201" s="15">
        <v>42314</v>
      </c>
      <c r="J201" s="16"/>
      <c r="K201" s="15">
        <v>42314</v>
      </c>
      <c r="L201" s="16"/>
      <c r="M201" s="84" t="s">
        <v>18</v>
      </c>
      <c r="N201" s="84"/>
      <c r="O201" s="83">
        <v>6275.58</v>
      </c>
      <c r="P201" s="83"/>
      <c r="Q201" s="84"/>
      <c r="R201" s="84"/>
      <c r="S201" s="84"/>
    </row>
    <row r="202" spans="2:19" ht="45" customHeight="1" x14ac:dyDescent="0.25">
      <c r="B202" s="10" t="s">
        <v>83</v>
      </c>
      <c r="C202" s="85" t="s">
        <v>146</v>
      </c>
      <c r="D202" s="85"/>
      <c r="E202" s="88">
        <v>2</v>
      </c>
      <c r="F202" s="88"/>
      <c r="G202" s="86" t="s">
        <v>17</v>
      </c>
      <c r="H202" s="86"/>
      <c r="I202" s="15">
        <v>42339</v>
      </c>
      <c r="J202" s="16"/>
      <c r="K202" s="15">
        <v>42339</v>
      </c>
      <c r="L202" s="16"/>
      <c r="M202" s="84" t="s">
        <v>18</v>
      </c>
      <c r="N202" s="84"/>
      <c r="O202" s="83">
        <v>1615</v>
      </c>
      <c r="P202" s="83"/>
      <c r="Q202" s="84"/>
      <c r="R202" s="84"/>
      <c r="S202" s="84"/>
    </row>
    <row r="203" spans="2:19" ht="45" customHeight="1" x14ac:dyDescent="0.25">
      <c r="B203" s="10" t="s">
        <v>83</v>
      </c>
      <c r="C203" s="85" t="s">
        <v>19</v>
      </c>
      <c r="D203" s="85"/>
      <c r="E203" s="88">
        <v>1</v>
      </c>
      <c r="F203" s="88"/>
      <c r="G203" s="86" t="s">
        <v>20</v>
      </c>
      <c r="H203" s="86"/>
      <c r="I203" s="15">
        <v>42349</v>
      </c>
      <c r="J203" s="16"/>
      <c r="K203" s="15">
        <v>42349</v>
      </c>
      <c r="L203" s="16"/>
      <c r="M203" s="84" t="s">
        <v>18</v>
      </c>
      <c r="N203" s="84"/>
      <c r="O203" s="83">
        <v>2925</v>
      </c>
      <c r="P203" s="83"/>
      <c r="Q203" s="84"/>
      <c r="R203" s="84"/>
      <c r="S203" s="84"/>
    </row>
    <row r="204" spans="2:19" ht="45" customHeight="1" x14ac:dyDescent="0.25">
      <c r="B204" s="10" t="s">
        <v>83</v>
      </c>
      <c r="C204" s="85" t="s">
        <v>147</v>
      </c>
      <c r="D204" s="85"/>
      <c r="E204" s="88">
        <v>2</v>
      </c>
      <c r="F204" s="88"/>
      <c r="G204" s="86" t="s">
        <v>35</v>
      </c>
      <c r="H204" s="86"/>
      <c r="I204" s="15">
        <v>42347</v>
      </c>
      <c r="J204" s="16"/>
      <c r="K204" s="15">
        <v>42347</v>
      </c>
      <c r="L204" s="16"/>
      <c r="M204" s="84" t="s">
        <v>18</v>
      </c>
      <c r="N204" s="84"/>
      <c r="O204" s="83">
        <v>656.41</v>
      </c>
      <c r="P204" s="83"/>
      <c r="Q204" s="84"/>
      <c r="R204" s="84"/>
      <c r="S204" s="84"/>
    </row>
    <row r="205" spans="2:19" ht="45" customHeight="1" x14ac:dyDescent="0.25">
      <c r="B205" s="10" t="s">
        <v>83</v>
      </c>
      <c r="C205" s="85" t="s">
        <v>148</v>
      </c>
      <c r="D205" s="85"/>
      <c r="E205" s="88">
        <v>2</v>
      </c>
      <c r="F205" s="88"/>
      <c r="G205" s="86" t="s">
        <v>17</v>
      </c>
      <c r="H205" s="86"/>
      <c r="I205" s="15">
        <v>42339</v>
      </c>
      <c r="J205" s="16"/>
      <c r="K205" s="15">
        <v>42339</v>
      </c>
      <c r="L205" s="16"/>
      <c r="M205" s="84" t="s">
        <v>18</v>
      </c>
      <c r="N205" s="84"/>
      <c r="O205" s="83">
        <v>760</v>
      </c>
      <c r="P205" s="83"/>
      <c r="Q205" s="84"/>
      <c r="R205" s="84"/>
      <c r="S205" s="84"/>
    </row>
    <row r="206" spans="2:19" ht="45" customHeight="1" x14ac:dyDescent="0.25">
      <c r="B206" s="10" t="s">
        <v>83</v>
      </c>
      <c r="C206" s="85" t="s">
        <v>148</v>
      </c>
      <c r="D206" s="85"/>
      <c r="E206" s="88">
        <v>1</v>
      </c>
      <c r="F206" s="88"/>
      <c r="G206" s="86" t="s">
        <v>17</v>
      </c>
      <c r="H206" s="86"/>
      <c r="I206" s="15">
        <v>42339</v>
      </c>
      <c r="J206" s="16"/>
      <c r="K206" s="15">
        <v>42339</v>
      </c>
      <c r="L206" s="16"/>
      <c r="M206" s="84" t="s">
        <v>18</v>
      </c>
      <c r="N206" s="84"/>
      <c r="O206" s="83">
        <v>1393</v>
      </c>
      <c r="P206" s="83"/>
      <c r="Q206" s="84"/>
      <c r="R206" s="84"/>
      <c r="S206" s="84"/>
    </row>
    <row r="207" spans="2:19" ht="45" customHeight="1" x14ac:dyDescent="0.25">
      <c r="B207" s="10" t="s">
        <v>83</v>
      </c>
      <c r="C207" s="85" t="s">
        <v>149</v>
      </c>
      <c r="D207" s="85"/>
      <c r="E207" s="88">
        <v>1</v>
      </c>
      <c r="F207" s="88"/>
      <c r="G207" s="86" t="s">
        <v>35</v>
      </c>
      <c r="H207" s="86"/>
      <c r="I207" s="15">
        <v>42352</v>
      </c>
      <c r="J207" s="16"/>
      <c r="K207" s="15">
        <v>42352</v>
      </c>
      <c r="L207" s="16"/>
      <c r="M207" s="84" t="s">
        <v>18</v>
      </c>
      <c r="N207" s="84"/>
      <c r="O207" s="83">
        <v>582.96</v>
      </c>
      <c r="P207" s="83"/>
      <c r="Q207" s="84"/>
      <c r="R207" s="84"/>
      <c r="S207" s="84"/>
    </row>
    <row r="208" spans="2:19" ht="45" customHeight="1" x14ac:dyDescent="0.25">
      <c r="B208" s="10" t="s">
        <v>83</v>
      </c>
      <c r="C208" s="85" t="s">
        <v>147</v>
      </c>
      <c r="D208" s="85"/>
      <c r="E208" s="88">
        <v>2</v>
      </c>
      <c r="F208" s="88"/>
      <c r="G208" s="86" t="s">
        <v>35</v>
      </c>
      <c r="H208" s="86"/>
      <c r="I208" s="15">
        <v>42347</v>
      </c>
      <c r="J208" s="16"/>
      <c r="K208" s="15">
        <v>42347</v>
      </c>
      <c r="L208" s="16"/>
      <c r="M208" s="84" t="s">
        <v>18</v>
      </c>
      <c r="N208" s="84"/>
      <c r="O208" s="83">
        <v>580</v>
      </c>
      <c r="P208" s="83"/>
      <c r="Q208" s="84"/>
      <c r="R208" s="84"/>
      <c r="S208" s="84"/>
    </row>
    <row r="209" spans="2:19" ht="45" customHeight="1" x14ac:dyDescent="0.25">
      <c r="B209" s="10" t="s">
        <v>83</v>
      </c>
      <c r="C209" s="85" t="s">
        <v>148</v>
      </c>
      <c r="D209" s="85"/>
      <c r="E209" s="88">
        <v>1</v>
      </c>
      <c r="F209" s="88"/>
      <c r="G209" s="86" t="s">
        <v>17</v>
      </c>
      <c r="H209" s="86"/>
      <c r="I209" s="15">
        <v>42339</v>
      </c>
      <c r="J209" s="16"/>
      <c r="K209" s="15">
        <v>42339</v>
      </c>
      <c r="L209" s="16"/>
      <c r="M209" s="84" t="s">
        <v>18</v>
      </c>
      <c r="N209" s="84"/>
      <c r="O209" s="83">
        <v>360</v>
      </c>
      <c r="P209" s="83"/>
      <c r="Q209" s="84"/>
      <c r="R209" s="84"/>
      <c r="S209" s="84"/>
    </row>
    <row r="210" spans="2:19" ht="45" customHeight="1" x14ac:dyDescent="0.25">
      <c r="B210" s="10" t="s">
        <v>83</v>
      </c>
      <c r="C210" s="85" t="s">
        <v>19</v>
      </c>
      <c r="D210" s="85"/>
      <c r="E210" s="88">
        <v>1</v>
      </c>
      <c r="F210" s="88"/>
      <c r="G210" s="86" t="s">
        <v>20</v>
      </c>
      <c r="H210" s="86"/>
      <c r="I210" s="15">
        <v>42339</v>
      </c>
      <c r="J210" s="16"/>
      <c r="K210" s="15">
        <v>42339</v>
      </c>
      <c r="L210" s="16"/>
      <c r="M210" s="84" t="s">
        <v>18</v>
      </c>
      <c r="N210" s="84"/>
      <c r="O210" s="83">
        <v>1389</v>
      </c>
      <c r="P210" s="83"/>
      <c r="Q210" s="84"/>
      <c r="R210" s="84"/>
      <c r="S210" s="84"/>
    </row>
    <row r="211" spans="2:19" ht="45" customHeight="1" x14ac:dyDescent="0.25">
      <c r="B211" s="10" t="s">
        <v>83</v>
      </c>
      <c r="C211" s="85" t="s">
        <v>150</v>
      </c>
      <c r="D211" s="85"/>
      <c r="E211" s="88">
        <v>2</v>
      </c>
      <c r="F211" s="88"/>
      <c r="G211" s="86" t="s">
        <v>35</v>
      </c>
      <c r="H211" s="86"/>
      <c r="I211" s="15">
        <v>42346</v>
      </c>
      <c r="J211" s="16"/>
      <c r="K211" s="15">
        <v>42348</v>
      </c>
      <c r="L211" s="16"/>
      <c r="M211" s="84" t="s">
        <v>18</v>
      </c>
      <c r="N211" s="84"/>
      <c r="O211" s="83">
        <v>955</v>
      </c>
      <c r="P211" s="83"/>
      <c r="Q211" s="84"/>
      <c r="R211" s="84"/>
      <c r="S211" s="84"/>
    </row>
    <row r="212" spans="2:19" ht="45" customHeight="1" x14ac:dyDescent="0.25">
      <c r="B212" s="10" t="s">
        <v>83</v>
      </c>
      <c r="C212" s="85" t="s">
        <v>151</v>
      </c>
      <c r="D212" s="85"/>
      <c r="E212" s="88">
        <v>1</v>
      </c>
      <c r="F212" s="88"/>
      <c r="G212" s="86" t="s">
        <v>35</v>
      </c>
      <c r="H212" s="86"/>
      <c r="I212" s="15">
        <v>42348</v>
      </c>
      <c r="J212" s="16"/>
      <c r="K212" s="15">
        <v>42349</v>
      </c>
      <c r="L212" s="16"/>
      <c r="M212" s="84" t="s">
        <v>18</v>
      </c>
      <c r="N212" s="84"/>
      <c r="O212" s="83">
        <v>392</v>
      </c>
      <c r="P212" s="83"/>
      <c r="Q212" s="84"/>
      <c r="R212" s="84"/>
      <c r="S212" s="84"/>
    </row>
    <row r="213" spans="2:19" ht="45" customHeight="1" x14ac:dyDescent="0.25">
      <c r="B213" s="10" t="s">
        <v>83</v>
      </c>
      <c r="C213" s="85" t="s">
        <v>152</v>
      </c>
      <c r="D213" s="85"/>
      <c r="E213" s="88">
        <v>1</v>
      </c>
      <c r="F213" s="88"/>
      <c r="G213" s="86" t="s">
        <v>35</v>
      </c>
      <c r="H213" s="86"/>
      <c r="I213" s="15">
        <v>42354</v>
      </c>
      <c r="J213" s="16"/>
      <c r="K213" s="15">
        <v>42354</v>
      </c>
      <c r="L213" s="16"/>
      <c r="M213" s="84" t="s">
        <v>18</v>
      </c>
      <c r="N213" s="84"/>
      <c r="O213" s="83">
        <v>483.99</v>
      </c>
      <c r="P213" s="83"/>
      <c r="Q213" s="84"/>
      <c r="R213" s="84"/>
      <c r="S213" s="84"/>
    </row>
    <row r="214" spans="2:19" ht="45" customHeight="1" x14ac:dyDescent="0.25">
      <c r="B214" s="10" t="s">
        <v>83</v>
      </c>
      <c r="C214" s="85" t="s">
        <v>19</v>
      </c>
      <c r="D214" s="85"/>
      <c r="E214" s="88">
        <v>1</v>
      </c>
      <c r="F214" s="88"/>
      <c r="G214" s="86" t="s">
        <v>20</v>
      </c>
      <c r="H214" s="86"/>
      <c r="I214" s="15">
        <v>42354</v>
      </c>
      <c r="J214" s="16"/>
      <c r="K214" s="15">
        <v>42354</v>
      </c>
      <c r="L214" s="16"/>
      <c r="M214" s="84" t="s">
        <v>18</v>
      </c>
      <c r="N214" s="84"/>
      <c r="O214" s="83">
        <v>1220</v>
      </c>
      <c r="P214" s="83"/>
      <c r="Q214" s="84"/>
      <c r="R214" s="84"/>
      <c r="S214" s="84"/>
    </row>
    <row r="215" spans="2:19" ht="45" customHeight="1" x14ac:dyDescent="0.25">
      <c r="B215" s="10" t="s">
        <v>83</v>
      </c>
      <c r="C215" s="85" t="s">
        <v>153</v>
      </c>
      <c r="D215" s="85"/>
      <c r="E215" s="88">
        <v>1</v>
      </c>
      <c r="F215" s="88"/>
      <c r="G215" s="86" t="s">
        <v>17</v>
      </c>
      <c r="H215" s="86"/>
      <c r="I215" s="15">
        <v>42356</v>
      </c>
      <c r="J215" s="16"/>
      <c r="K215" s="15">
        <v>42356</v>
      </c>
      <c r="L215" s="16"/>
      <c r="M215" s="84" t="s">
        <v>18</v>
      </c>
      <c r="N215" s="84"/>
      <c r="O215" s="83">
        <v>1544</v>
      </c>
      <c r="P215" s="83"/>
      <c r="Q215" s="84"/>
      <c r="R215" s="84"/>
      <c r="S215" s="84"/>
    </row>
    <row r="216" spans="2:19" ht="45" customHeight="1" x14ac:dyDescent="0.25">
      <c r="B216" s="10" t="s">
        <v>83</v>
      </c>
      <c r="C216" s="85" t="s">
        <v>154</v>
      </c>
      <c r="D216" s="85"/>
      <c r="E216" s="88">
        <v>1</v>
      </c>
      <c r="F216" s="88"/>
      <c r="G216" s="86" t="s">
        <v>155</v>
      </c>
      <c r="H216" s="86"/>
      <c r="I216" s="15">
        <v>42286</v>
      </c>
      <c r="J216" s="16"/>
      <c r="K216" s="15">
        <v>42286</v>
      </c>
      <c r="L216" s="16"/>
      <c r="M216" s="84" t="s">
        <v>18</v>
      </c>
      <c r="N216" s="84"/>
      <c r="O216" s="83">
        <v>960</v>
      </c>
      <c r="P216" s="83"/>
      <c r="Q216" s="84"/>
      <c r="R216" s="84"/>
      <c r="S216" s="84"/>
    </row>
    <row r="217" spans="2:19" ht="45" customHeight="1" x14ac:dyDescent="0.25">
      <c r="B217" s="10" t="s">
        <v>83</v>
      </c>
      <c r="C217" s="85" t="s">
        <v>153</v>
      </c>
      <c r="D217" s="85"/>
      <c r="E217" s="88">
        <v>1</v>
      </c>
      <c r="F217" s="88"/>
      <c r="G217" s="86" t="s">
        <v>17</v>
      </c>
      <c r="H217" s="86"/>
      <c r="I217" s="15">
        <v>42356</v>
      </c>
      <c r="J217" s="16"/>
      <c r="K217" s="15">
        <v>42356</v>
      </c>
      <c r="L217" s="16"/>
      <c r="M217" s="84" t="s">
        <v>18</v>
      </c>
      <c r="N217" s="84"/>
      <c r="O217" s="83">
        <v>219</v>
      </c>
      <c r="P217" s="83"/>
      <c r="Q217" s="84"/>
      <c r="R217" s="84"/>
      <c r="S217" s="84"/>
    </row>
    <row r="218" spans="2:19" ht="45" customHeight="1" x14ac:dyDescent="0.25">
      <c r="B218" s="10" t="s">
        <v>83</v>
      </c>
      <c r="C218" s="85" t="s">
        <v>154</v>
      </c>
      <c r="D218" s="85"/>
      <c r="E218" s="88">
        <v>1</v>
      </c>
      <c r="F218" s="88"/>
      <c r="G218" s="86" t="s">
        <v>155</v>
      </c>
      <c r="H218" s="86"/>
      <c r="I218" s="15">
        <v>42286</v>
      </c>
      <c r="J218" s="16"/>
      <c r="K218" s="15">
        <v>42286</v>
      </c>
      <c r="L218" s="16"/>
      <c r="M218" s="84" t="s">
        <v>18</v>
      </c>
      <c r="N218" s="84"/>
      <c r="O218" s="83">
        <v>260</v>
      </c>
      <c r="P218" s="83"/>
      <c r="Q218" s="84"/>
      <c r="R218" s="84"/>
      <c r="S218" s="84"/>
    </row>
    <row r="219" spans="2:19" ht="45" customHeight="1" x14ac:dyDescent="0.25">
      <c r="B219" s="10" t="s">
        <v>83</v>
      </c>
      <c r="C219" s="85" t="s">
        <v>156</v>
      </c>
      <c r="D219" s="85"/>
      <c r="E219" s="88">
        <v>1</v>
      </c>
      <c r="F219" s="88"/>
      <c r="G219" s="86" t="s">
        <v>35</v>
      </c>
      <c r="H219" s="86"/>
      <c r="I219" s="15">
        <v>42360</v>
      </c>
      <c r="J219" s="16"/>
      <c r="K219" s="15">
        <v>42360</v>
      </c>
      <c r="L219" s="16"/>
      <c r="M219" s="84" t="s">
        <v>18</v>
      </c>
      <c r="N219" s="84"/>
      <c r="O219" s="83">
        <v>813.02</v>
      </c>
      <c r="P219" s="83"/>
      <c r="Q219" s="84"/>
      <c r="R219" s="84"/>
      <c r="S219" s="84"/>
    </row>
    <row r="220" spans="2:19" ht="45" customHeight="1" x14ac:dyDescent="0.25">
      <c r="B220" s="10" t="s">
        <v>83</v>
      </c>
      <c r="C220" s="85" t="s">
        <v>156</v>
      </c>
      <c r="D220" s="85"/>
      <c r="E220" s="88">
        <v>1</v>
      </c>
      <c r="F220" s="88"/>
      <c r="G220" s="86" t="s">
        <v>35</v>
      </c>
      <c r="H220" s="86"/>
      <c r="I220" s="15">
        <v>42360</v>
      </c>
      <c r="J220" s="16"/>
      <c r="K220" s="15">
        <v>42360</v>
      </c>
      <c r="L220" s="16"/>
      <c r="M220" s="84" t="s">
        <v>18</v>
      </c>
      <c r="N220" s="84"/>
      <c r="O220" s="83">
        <v>216</v>
      </c>
      <c r="P220" s="83"/>
      <c r="Q220" s="84"/>
      <c r="R220" s="84"/>
      <c r="S220" s="84"/>
    </row>
    <row r="221" spans="2:19" ht="45" customHeight="1" x14ac:dyDescent="0.25">
      <c r="B221" s="10" t="s">
        <v>83</v>
      </c>
      <c r="C221" s="85" t="s">
        <v>19</v>
      </c>
      <c r="D221" s="85"/>
      <c r="E221" s="88">
        <v>1</v>
      </c>
      <c r="F221" s="88"/>
      <c r="G221" s="86" t="s">
        <v>20</v>
      </c>
      <c r="H221" s="86"/>
      <c r="I221" s="15">
        <v>42360</v>
      </c>
      <c r="J221" s="16"/>
      <c r="K221" s="15">
        <v>42360</v>
      </c>
      <c r="L221" s="16"/>
      <c r="M221" s="84" t="s">
        <v>18</v>
      </c>
      <c r="N221" s="84"/>
      <c r="O221" s="83">
        <v>90</v>
      </c>
      <c r="P221" s="83"/>
      <c r="Q221" s="84"/>
      <c r="R221" s="84"/>
      <c r="S221" s="84"/>
    </row>
    <row r="222" spans="2:19" ht="45" customHeight="1" x14ac:dyDescent="0.25">
      <c r="B222" s="10" t="s">
        <v>83</v>
      </c>
      <c r="C222" s="85" t="s">
        <v>157</v>
      </c>
      <c r="D222" s="85"/>
      <c r="E222" s="88">
        <v>1</v>
      </c>
      <c r="F222" s="88"/>
      <c r="G222" s="86" t="s">
        <v>35</v>
      </c>
      <c r="H222" s="86"/>
      <c r="I222" s="15">
        <v>42314</v>
      </c>
      <c r="J222" s="16"/>
      <c r="K222" s="15">
        <v>42321</v>
      </c>
      <c r="L222" s="16"/>
      <c r="M222" s="84" t="s">
        <v>18</v>
      </c>
      <c r="N222" s="84"/>
      <c r="O222" s="83">
        <v>592</v>
      </c>
      <c r="P222" s="83"/>
      <c r="Q222" s="84"/>
      <c r="R222" s="84"/>
      <c r="S222" s="84"/>
    </row>
    <row r="223" spans="2:19" ht="45" customHeight="1" x14ac:dyDescent="0.25">
      <c r="B223" s="10" t="s">
        <v>83</v>
      </c>
      <c r="C223" s="85" t="s">
        <v>158</v>
      </c>
      <c r="D223" s="85"/>
      <c r="E223" s="88">
        <v>1</v>
      </c>
      <c r="F223" s="88"/>
      <c r="G223" s="86" t="s">
        <v>35</v>
      </c>
      <c r="H223" s="86"/>
      <c r="I223" s="15">
        <v>42321</v>
      </c>
      <c r="J223" s="16"/>
      <c r="K223" s="15">
        <v>42325</v>
      </c>
      <c r="L223" s="16"/>
      <c r="M223" s="84" t="s">
        <v>18</v>
      </c>
      <c r="N223" s="84"/>
      <c r="O223" s="83">
        <v>488.38</v>
      </c>
      <c r="P223" s="83"/>
      <c r="Q223" s="84"/>
      <c r="R223" s="84"/>
      <c r="S223" s="84"/>
    </row>
    <row r="224" spans="2:19" ht="45" customHeight="1" x14ac:dyDescent="0.25">
      <c r="B224" s="10" t="s">
        <v>83</v>
      </c>
      <c r="C224" s="85" t="s">
        <v>19</v>
      </c>
      <c r="D224" s="85"/>
      <c r="E224" s="88">
        <v>1</v>
      </c>
      <c r="F224" s="88"/>
      <c r="G224" s="86" t="s">
        <v>20</v>
      </c>
      <c r="H224" s="86"/>
      <c r="I224" s="15">
        <v>42321</v>
      </c>
      <c r="J224" s="16"/>
      <c r="K224" s="15">
        <v>42321</v>
      </c>
      <c r="L224" s="16"/>
      <c r="M224" s="84" t="s">
        <v>18</v>
      </c>
      <c r="N224" s="84"/>
      <c r="O224" s="83">
        <v>1330</v>
      </c>
      <c r="P224" s="83"/>
      <c r="Q224" s="84"/>
      <c r="R224" s="84"/>
      <c r="S224" s="84"/>
    </row>
    <row r="225" spans="2:20" ht="45" customHeight="1" x14ac:dyDescent="0.25">
      <c r="B225" s="10" t="s">
        <v>83</v>
      </c>
      <c r="C225" s="85" t="s">
        <v>159</v>
      </c>
      <c r="D225" s="85"/>
      <c r="E225" s="88">
        <v>4</v>
      </c>
      <c r="F225" s="88"/>
      <c r="G225" s="86" t="s">
        <v>35</v>
      </c>
      <c r="H225" s="86"/>
      <c r="I225" s="15">
        <v>42333</v>
      </c>
      <c r="J225" s="16"/>
      <c r="K225" s="15">
        <v>42334</v>
      </c>
      <c r="L225" s="16"/>
      <c r="M225" s="84" t="s">
        <v>18</v>
      </c>
      <c r="N225" s="84"/>
      <c r="O225" s="83">
        <v>534.04</v>
      </c>
      <c r="P225" s="83"/>
      <c r="Q225" s="84"/>
      <c r="R225" s="84"/>
      <c r="S225" s="84"/>
    </row>
    <row r="226" spans="2:20" ht="45" customHeight="1" x14ac:dyDescent="0.25">
      <c r="B226" s="10" t="s">
        <v>83</v>
      </c>
      <c r="C226" s="85" t="s">
        <v>159</v>
      </c>
      <c r="D226" s="85"/>
      <c r="E226" s="88">
        <v>4</v>
      </c>
      <c r="F226" s="88"/>
      <c r="G226" s="86" t="s">
        <v>35</v>
      </c>
      <c r="H226" s="86"/>
      <c r="I226" s="15">
        <v>42333</v>
      </c>
      <c r="J226" s="16"/>
      <c r="K226" s="15">
        <v>42334</v>
      </c>
      <c r="L226" s="16"/>
      <c r="M226" s="84" t="s">
        <v>18</v>
      </c>
      <c r="N226" s="84"/>
      <c r="O226" s="83">
        <v>869</v>
      </c>
      <c r="P226" s="83"/>
      <c r="Q226" s="84"/>
      <c r="R226" s="84"/>
      <c r="S226" s="84"/>
    </row>
    <row r="227" spans="2:20" ht="45" customHeight="1" x14ac:dyDescent="0.25">
      <c r="B227" s="10" t="s">
        <v>83</v>
      </c>
      <c r="C227" s="85" t="s">
        <v>19</v>
      </c>
      <c r="D227" s="85"/>
      <c r="E227" s="88">
        <v>1</v>
      </c>
      <c r="F227" s="88"/>
      <c r="G227" s="86" t="s">
        <v>20</v>
      </c>
      <c r="H227" s="86"/>
      <c r="I227" s="15">
        <v>42320</v>
      </c>
      <c r="J227" s="16"/>
      <c r="K227" s="15">
        <v>42320</v>
      </c>
      <c r="L227" s="16"/>
      <c r="M227" s="84" t="s">
        <v>18</v>
      </c>
      <c r="N227" s="84"/>
      <c r="O227" s="83">
        <v>500</v>
      </c>
      <c r="P227" s="83"/>
      <c r="Q227" s="84"/>
      <c r="R227" s="84"/>
      <c r="S227" s="84"/>
    </row>
    <row r="228" spans="2:20" ht="45" customHeight="1" x14ac:dyDescent="0.25">
      <c r="B228" s="10" t="s">
        <v>83</v>
      </c>
      <c r="C228" s="85" t="s">
        <v>19</v>
      </c>
      <c r="D228" s="85"/>
      <c r="E228" s="88">
        <v>1</v>
      </c>
      <c r="F228" s="88"/>
      <c r="G228" s="86" t="s">
        <v>20</v>
      </c>
      <c r="H228" s="86"/>
      <c r="I228" s="15">
        <v>42317</v>
      </c>
      <c r="J228" s="16"/>
      <c r="K228" s="15">
        <v>42317</v>
      </c>
      <c r="L228" s="16"/>
      <c r="M228" s="84" t="s">
        <v>18</v>
      </c>
      <c r="N228" s="84"/>
      <c r="O228" s="83">
        <v>500</v>
      </c>
      <c r="P228" s="83"/>
      <c r="Q228" s="84"/>
      <c r="R228" s="84"/>
      <c r="S228" s="84"/>
    </row>
    <row r="229" spans="2:20" ht="45" customHeight="1" x14ac:dyDescent="0.25">
      <c r="B229" s="10" t="s">
        <v>83</v>
      </c>
      <c r="C229" s="85" t="s">
        <v>160</v>
      </c>
      <c r="D229" s="85"/>
      <c r="E229" s="88">
        <v>2</v>
      </c>
      <c r="F229" s="88"/>
      <c r="G229" s="86" t="s">
        <v>35</v>
      </c>
      <c r="H229" s="86"/>
      <c r="I229" s="15">
        <v>42341</v>
      </c>
      <c r="J229" s="16"/>
      <c r="K229" s="15">
        <v>42342</v>
      </c>
      <c r="L229" s="16"/>
      <c r="M229" s="84" t="s">
        <v>18</v>
      </c>
      <c r="N229" s="84"/>
      <c r="O229" s="83">
        <v>684</v>
      </c>
      <c r="P229" s="83"/>
      <c r="Q229" s="84"/>
      <c r="R229" s="84"/>
      <c r="S229" s="84"/>
    </row>
    <row r="230" spans="2:20" ht="45" customHeight="1" x14ac:dyDescent="0.25">
      <c r="B230" s="10" t="s">
        <v>83</v>
      </c>
      <c r="C230" s="85" t="s">
        <v>161</v>
      </c>
      <c r="D230" s="85"/>
      <c r="E230" s="88">
        <v>1</v>
      </c>
      <c r="F230" s="88"/>
      <c r="G230" s="86" t="s">
        <v>35</v>
      </c>
      <c r="H230" s="86"/>
      <c r="I230" s="15">
        <v>42335</v>
      </c>
      <c r="J230" s="16"/>
      <c r="K230" s="15">
        <v>42342</v>
      </c>
      <c r="L230" s="16"/>
      <c r="M230" s="84" t="s">
        <v>18</v>
      </c>
      <c r="N230" s="84"/>
      <c r="O230" s="83">
        <v>592</v>
      </c>
      <c r="P230" s="83"/>
      <c r="Q230" s="84"/>
      <c r="R230" s="84"/>
      <c r="S230" s="84"/>
    </row>
    <row r="231" spans="2:20" ht="45" customHeight="1" x14ac:dyDescent="0.25">
      <c r="B231" s="10" t="s">
        <v>83</v>
      </c>
      <c r="C231" s="85" t="s">
        <v>162</v>
      </c>
      <c r="D231" s="85"/>
      <c r="E231" s="88">
        <v>2</v>
      </c>
      <c r="F231" s="88"/>
      <c r="G231" s="86" t="s">
        <v>35</v>
      </c>
      <c r="H231" s="86"/>
      <c r="I231" s="15">
        <v>42341</v>
      </c>
      <c r="J231" s="16"/>
      <c r="K231" s="15">
        <v>42342</v>
      </c>
      <c r="L231" s="16"/>
      <c r="M231" s="84" t="s">
        <v>18</v>
      </c>
      <c r="N231" s="84"/>
      <c r="O231" s="83">
        <v>342</v>
      </c>
      <c r="P231" s="83"/>
      <c r="Q231" s="84"/>
      <c r="R231" s="84"/>
      <c r="S231" s="84"/>
    </row>
    <row r="232" spans="2:20" ht="45" customHeight="1" x14ac:dyDescent="0.25">
      <c r="B232" s="10" t="s">
        <v>83</v>
      </c>
      <c r="C232" s="85" t="s">
        <v>163</v>
      </c>
      <c r="D232" s="85"/>
      <c r="E232" s="88">
        <v>1</v>
      </c>
      <c r="F232" s="88"/>
      <c r="G232" s="86" t="s">
        <v>17</v>
      </c>
      <c r="H232" s="86"/>
      <c r="I232" s="15">
        <v>42333</v>
      </c>
      <c r="J232" s="16"/>
      <c r="K232" s="15">
        <v>42341</v>
      </c>
      <c r="L232" s="16"/>
      <c r="M232" s="84" t="s">
        <v>18</v>
      </c>
      <c r="N232" s="84"/>
      <c r="O232" s="83">
        <v>56</v>
      </c>
      <c r="P232" s="83"/>
      <c r="Q232" s="84"/>
      <c r="R232" s="84"/>
      <c r="S232" s="84"/>
      <c r="T232" s="5">
        <f>SUM(O90:O232)</f>
        <v>115097.50000000004</v>
      </c>
    </row>
    <row r="233" spans="2:20" ht="45" customHeight="1" x14ac:dyDescent="0.25">
      <c r="B233" s="10" t="s">
        <v>164</v>
      </c>
      <c r="C233" s="85" t="s">
        <v>19</v>
      </c>
      <c r="D233" s="85"/>
      <c r="E233" s="88" t="s">
        <v>165</v>
      </c>
      <c r="F233" s="88"/>
      <c r="G233" s="17" t="s">
        <v>20</v>
      </c>
      <c r="H233" s="16"/>
      <c r="I233" s="15">
        <v>42019</v>
      </c>
      <c r="J233" s="16"/>
      <c r="K233" s="15">
        <v>42753</v>
      </c>
      <c r="L233" s="16"/>
      <c r="M233" s="84" t="s">
        <v>18</v>
      </c>
      <c r="N233" s="84"/>
      <c r="O233" s="83">
        <v>21600</v>
      </c>
      <c r="P233" s="83"/>
      <c r="Q233" s="84"/>
      <c r="R233" s="84"/>
      <c r="S233" s="84"/>
    </row>
    <row r="234" spans="2:20" ht="45" customHeight="1" x14ac:dyDescent="0.25">
      <c r="B234" s="10" t="s">
        <v>164</v>
      </c>
      <c r="C234" s="85" t="s">
        <v>19</v>
      </c>
      <c r="D234" s="85"/>
      <c r="E234" s="88" t="s">
        <v>165</v>
      </c>
      <c r="F234" s="88"/>
      <c r="G234" s="17" t="s">
        <v>20</v>
      </c>
      <c r="H234" s="16"/>
      <c r="I234" s="15">
        <v>42019</v>
      </c>
      <c r="J234" s="16"/>
      <c r="K234" s="15">
        <v>42753</v>
      </c>
      <c r="L234" s="16"/>
      <c r="M234" s="84" t="s">
        <v>18</v>
      </c>
      <c r="N234" s="84"/>
      <c r="O234" s="83">
        <v>21600</v>
      </c>
      <c r="P234" s="83"/>
      <c r="Q234" s="84"/>
      <c r="R234" s="84"/>
      <c r="S234" s="84"/>
    </row>
    <row r="235" spans="2:20" ht="45" customHeight="1" x14ac:dyDescent="0.25">
      <c r="B235" s="10" t="s">
        <v>164</v>
      </c>
      <c r="C235" s="85" t="s">
        <v>19</v>
      </c>
      <c r="D235" s="85"/>
      <c r="E235" s="88" t="s">
        <v>165</v>
      </c>
      <c r="F235" s="88"/>
      <c r="G235" s="17" t="s">
        <v>20</v>
      </c>
      <c r="H235" s="16"/>
      <c r="I235" s="15">
        <v>42019</v>
      </c>
      <c r="J235" s="16"/>
      <c r="K235" s="15">
        <v>42753</v>
      </c>
      <c r="L235" s="16"/>
      <c r="M235" s="84" t="s">
        <v>18</v>
      </c>
      <c r="N235" s="84"/>
      <c r="O235" s="83">
        <v>21600</v>
      </c>
      <c r="P235" s="83"/>
      <c r="Q235" s="84"/>
      <c r="R235" s="84"/>
      <c r="S235" s="84"/>
    </row>
    <row r="236" spans="2:20" ht="45" customHeight="1" x14ac:dyDescent="0.25">
      <c r="B236" s="10" t="s">
        <v>164</v>
      </c>
      <c r="C236" s="85" t="s">
        <v>19</v>
      </c>
      <c r="D236" s="85"/>
      <c r="E236" s="88" t="s">
        <v>165</v>
      </c>
      <c r="F236" s="88"/>
      <c r="G236" s="17" t="s">
        <v>20</v>
      </c>
      <c r="H236" s="16"/>
      <c r="I236" s="15">
        <v>42068</v>
      </c>
      <c r="J236" s="16"/>
      <c r="K236" s="15">
        <v>42068</v>
      </c>
      <c r="L236" s="16"/>
      <c r="M236" s="84" t="s">
        <v>18</v>
      </c>
      <c r="N236" s="84"/>
      <c r="O236" s="83">
        <v>21600</v>
      </c>
      <c r="P236" s="83"/>
      <c r="Q236" s="84"/>
      <c r="R236" s="84"/>
      <c r="S236" s="84"/>
    </row>
    <row r="237" spans="2:20" ht="45" customHeight="1" x14ac:dyDescent="0.25">
      <c r="B237" s="10" t="s">
        <v>164</v>
      </c>
      <c r="C237" s="85" t="s">
        <v>19</v>
      </c>
      <c r="D237" s="85"/>
      <c r="E237" s="88" t="s">
        <v>165</v>
      </c>
      <c r="F237" s="88"/>
      <c r="G237" s="17" t="s">
        <v>20</v>
      </c>
      <c r="H237" s="16"/>
      <c r="I237" s="15">
        <v>42101</v>
      </c>
      <c r="J237" s="16"/>
      <c r="K237" s="15">
        <v>42101</v>
      </c>
      <c r="L237" s="16"/>
      <c r="M237" s="84" t="s">
        <v>18</v>
      </c>
      <c r="N237" s="84"/>
      <c r="O237" s="83">
        <v>21600</v>
      </c>
      <c r="P237" s="83"/>
      <c r="Q237" s="84"/>
      <c r="R237" s="84"/>
      <c r="S237" s="84"/>
    </row>
    <row r="238" spans="2:20" ht="45" customHeight="1" x14ac:dyDescent="0.25">
      <c r="B238" s="10" t="s">
        <v>164</v>
      </c>
      <c r="C238" s="85" t="s">
        <v>19</v>
      </c>
      <c r="D238" s="85"/>
      <c r="E238" s="88" t="s">
        <v>165</v>
      </c>
      <c r="F238" s="88"/>
      <c r="G238" s="17" t="s">
        <v>20</v>
      </c>
      <c r="H238" s="16"/>
      <c r="I238" s="15">
        <v>42131</v>
      </c>
      <c r="J238" s="16"/>
      <c r="K238" s="15">
        <v>42132</v>
      </c>
      <c r="L238" s="16"/>
      <c r="M238" s="84" t="s">
        <v>18</v>
      </c>
      <c r="N238" s="84"/>
      <c r="O238" s="83">
        <v>21600</v>
      </c>
      <c r="P238" s="83"/>
      <c r="Q238" s="84"/>
      <c r="R238" s="84"/>
      <c r="S238" s="84"/>
    </row>
    <row r="239" spans="2:20" ht="45" customHeight="1" x14ac:dyDescent="0.25">
      <c r="B239" s="10" t="s">
        <v>164</v>
      </c>
      <c r="C239" s="85" t="s">
        <v>19</v>
      </c>
      <c r="D239" s="85"/>
      <c r="E239" s="88" t="s">
        <v>165</v>
      </c>
      <c r="F239" s="88"/>
      <c r="G239" s="17" t="s">
        <v>20</v>
      </c>
      <c r="H239" s="16"/>
      <c r="I239" s="15">
        <v>42008</v>
      </c>
      <c r="J239" s="16"/>
      <c r="K239" s="15">
        <v>42008</v>
      </c>
      <c r="L239" s="16"/>
      <c r="M239" s="84" t="s">
        <v>18</v>
      </c>
      <c r="N239" s="84"/>
      <c r="O239" s="83">
        <v>27000</v>
      </c>
      <c r="P239" s="83"/>
      <c r="Q239" s="84"/>
      <c r="R239" s="84"/>
      <c r="S239" s="84"/>
    </row>
    <row r="240" spans="2:20" ht="45" customHeight="1" x14ac:dyDescent="0.25">
      <c r="B240" s="10" t="s">
        <v>164</v>
      </c>
      <c r="C240" s="85" t="s">
        <v>19</v>
      </c>
      <c r="D240" s="85"/>
      <c r="E240" s="88" t="s">
        <v>165</v>
      </c>
      <c r="F240" s="88"/>
      <c r="G240" s="17" t="s">
        <v>20</v>
      </c>
      <c r="H240" s="16"/>
      <c r="I240" s="15">
        <v>42198</v>
      </c>
      <c r="J240" s="16"/>
      <c r="K240" s="15">
        <v>42198</v>
      </c>
      <c r="L240" s="16"/>
      <c r="M240" s="84" t="s">
        <v>18</v>
      </c>
      <c r="N240" s="84"/>
      <c r="O240" s="83">
        <v>25650</v>
      </c>
      <c r="P240" s="83"/>
      <c r="Q240" s="84"/>
      <c r="R240" s="84"/>
      <c r="S240" s="84"/>
    </row>
    <row r="241" spans="2:20" ht="45" customHeight="1" x14ac:dyDescent="0.25">
      <c r="B241" s="10" t="s">
        <v>164</v>
      </c>
      <c r="C241" s="85" t="s">
        <v>19</v>
      </c>
      <c r="D241" s="85"/>
      <c r="E241" s="88" t="s">
        <v>165</v>
      </c>
      <c r="F241" s="88"/>
      <c r="G241" s="17" t="s">
        <v>20</v>
      </c>
      <c r="H241" s="16"/>
      <c r="I241" s="15">
        <v>42115</v>
      </c>
      <c r="J241" s="16"/>
      <c r="K241" s="15">
        <v>42115</v>
      </c>
      <c r="L241" s="16"/>
      <c r="M241" s="84" t="s">
        <v>18</v>
      </c>
      <c r="N241" s="84"/>
      <c r="O241" s="83">
        <v>20520</v>
      </c>
      <c r="P241" s="83"/>
      <c r="Q241" s="84"/>
      <c r="R241" s="84"/>
      <c r="S241" s="84"/>
    </row>
    <row r="242" spans="2:20" ht="45" customHeight="1" x14ac:dyDescent="0.25">
      <c r="B242" s="10" t="s">
        <v>164</v>
      </c>
      <c r="C242" s="85" t="s">
        <v>19</v>
      </c>
      <c r="D242" s="85"/>
      <c r="E242" s="88" t="s">
        <v>165</v>
      </c>
      <c r="F242" s="88"/>
      <c r="G242" s="17" t="s">
        <v>20</v>
      </c>
      <c r="H242" s="16"/>
      <c r="I242" s="15">
        <v>42202</v>
      </c>
      <c r="J242" s="16"/>
      <c r="K242" s="15">
        <v>42202</v>
      </c>
      <c r="L242" s="16"/>
      <c r="M242" s="84" t="s">
        <v>18</v>
      </c>
      <c r="N242" s="84"/>
      <c r="O242" s="83">
        <v>25650</v>
      </c>
      <c r="P242" s="83"/>
      <c r="Q242" s="84"/>
      <c r="R242" s="84"/>
      <c r="S242" s="84"/>
    </row>
    <row r="243" spans="2:20" ht="45" customHeight="1" x14ac:dyDescent="0.25">
      <c r="B243" s="10" t="s">
        <v>164</v>
      </c>
      <c r="C243" s="85" t="s">
        <v>19</v>
      </c>
      <c r="D243" s="85"/>
      <c r="E243" s="88" t="s">
        <v>165</v>
      </c>
      <c r="F243" s="88"/>
      <c r="G243" s="17" t="s">
        <v>20</v>
      </c>
      <c r="H243" s="16"/>
      <c r="I243" s="15">
        <v>42257</v>
      </c>
      <c r="J243" s="16"/>
      <c r="K243" s="15">
        <v>42257</v>
      </c>
      <c r="L243" s="16"/>
      <c r="M243" s="84" t="s">
        <v>18</v>
      </c>
      <c r="N243" s="84"/>
      <c r="O243" s="83">
        <v>20520</v>
      </c>
      <c r="P243" s="83"/>
      <c r="Q243" s="84"/>
      <c r="R243" s="84"/>
      <c r="S243" s="84"/>
    </row>
    <row r="244" spans="2:20" ht="45" customHeight="1" x14ac:dyDescent="0.25">
      <c r="B244" s="10" t="s">
        <v>164</v>
      </c>
      <c r="C244" s="85" t="s">
        <v>19</v>
      </c>
      <c r="D244" s="85"/>
      <c r="E244" s="88" t="s">
        <v>165</v>
      </c>
      <c r="F244" s="88"/>
      <c r="G244" s="17" t="s">
        <v>20</v>
      </c>
      <c r="H244" s="16"/>
      <c r="I244" s="15">
        <v>42293</v>
      </c>
      <c r="J244" s="16"/>
      <c r="K244" s="15">
        <v>42293</v>
      </c>
      <c r="L244" s="16"/>
      <c r="M244" s="84" t="s">
        <v>18</v>
      </c>
      <c r="N244" s="84"/>
      <c r="O244" s="83">
        <v>20520</v>
      </c>
      <c r="P244" s="83"/>
      <c r="Q244" s="84"/>
      <c r="R244" s="84"/>
      <c r="S244" s="84"/>
    </row>
    <row r="245" spans="2:20" ht="45" customHeight="1" x14ac:dyDescent="0.25">
      <c r="B245" s="10" t="s">
        <v>164</v>
      </c>
      <c r="C245" s="85" t="s">
        <v>19</v>
      </c>
      <c r="D245" s="85"/>
      <c r="E245" s="88" t="s">
        <v>165</v>
      </c>
      <c r="F245" s="88"/>
      <c r="G245" s="17" t="s">
        <v>20</v>
      </c>
      <c r="H245" s="16"/>
      <c r="I245" s="15">
        <v>42333</v>
      </c>
      <c r="J245" s="16"/>
      <c r="K245" s="15">
        <v>42333</v>
      </c>
      <c r="L245" s="16"/>
      <c r="M245" s="84" t="s">
        <v>18</v>
      </c>
      <c r="N245" s="84"/>
      <c r="O245" s="83">
        <v>24624</v>
      </c>
      <c r="P245" s="83"/>
      <c r="Q245" s="84"/>
      <c r="R245" s="84"/>
      <c r="S245" s="84"/>
      <c r="T245" s="5">
        <f>SUM(O233:O245)</f>
        <v>294084</v>
      </c>
    </row>
    <row r="246" spans="2:20" ht="45" customHeight="1" x14ac:dyDescent="0.25">
      <c r="B246" s="10" t="s">
        <v>166</v>
      </c>
      <c r="C246" s="85" t="s">
        <v>167</v>
      </c>
      <c r="D246" s="85"/>
      <c r="E246" s="16">
        <v>2</v>
      </c>
      <c r="F246" s="17"/>
      <c r="G246" s="17" t="s">
        <v>168</v>
      </c>
      <c r="H246" s="16"/>
      <c r="I246" s="15">
        <v>42045</v>
      </c>
      <c r="J246" s="16"/>
      <c r="K246" s="15">
        <v>42045</v>
      </c>
      <c r="L246" s="16"/>
      <c r="M246" s="84" t="s">
        <v>18</v>
      </c>
      <c r="N246" s="84"/>
      <c r="O246" s="83">
        <v>100</v>
      </c>
      <c r="P246" s="83"/>
      <c r="Q246" s="84"/>
      <c r="R246" s="84"/>
      <c r="S246" s="84"/>
    </row>
    <row r="247" spans="2:20" ht="45" customHeight="1" x14ac:dyDescent="0.25">
      <c r="B247" s="10" t="s">
        <v>166</v>
      </c>
      <c r="C247" s="85" t="s">
        <v>169</v>
      </c>
      <c r="D247" s="85"/>
      <c r="E247" s="16">
        <v>2</v>
      </c>
      <c r="F247" s="17"/>
      <c r="G247" s="17" t="s">
        <v>35</v>
      </c>
      <c r="H247" s="16"/>
      <c r="I247" s="15">
        <v>42067</v>
      </c>
      <c r="J247" s="16"/>
      <c r="K247" s="15">
        <v>42067</v>
      </c>
      <c r="L247" s="16"/>
      <c r="M247" s="84" t="s">
        <v>18</v>
      </c>
      <c r="N247" s="84"/>
      <c r="O247" s="83">
        <v>180</v>
      </c>
      <c r="P247" s="83"/>
      <c r="Q247" s="84"/>
      <c r="R247" s="84"/>
      <c r="S247" s="84"/>
    </row>
    <row r="248" spans="2:20" ht="45" customHeight="1" x14ac:dyDescent="0.25">
      <c r="B248" s="10" t="s">
        <v>166</v>
      </c>
      <c r="C248" s="85" t="s">
        <v>170</v>
      </c>
      <c r="D248" s="85"/>
      <c r="E248" s="16">
        <v>3</v>
      </c>
      <c r="F248" s="17"/>
      <c r="G248" s="17" t="s">
        <v>35</v>
      </c>
      <c r="H248" s="16"/>
      <c r="I248" s="15">
        <v>42076</v>
      </c>
      <c r="J248" s="16"/>
      <c r="K248" s="15">
        <v>42076</v>
      </c>
      <c r="L248" s="16"/>
      <c r="M248" s="84" t="s">
        <v>18</v>
      </c>
      <c r="N248" s="84"/>
      <c r="O248" s="83">
        <v>180</v>
      </c>
      <c r="P248" s="83"/>
      <c r="Q248" s="84"/>
      <c r="R248" s="84"/>
      <c r="S248" s="84"/>
    </row>
    <row r="249" spans="2:20" ht="45" customHeight="1" x14ac:dyDescent="0.25">
      <c r="B249" s="10" t="s">
        <v>166</v>
      </c>
      <c r="C249" s="85" t="s">
        <v>171</v>
      </c>
      <c r="D249" s="85"/>
      <c r="E249" s="16">
        <v>4</v>
      </c>
      <c r="F249" s="17"/>
      <c r="G249" s="17" t="s">
        <v>35</v>
      </c>
      <c r="H249" s="16"/>
      <c r="I249" s="15">
        <v>42082</v>
      </c>
      <c r="J249" s="16"/>
      <c r="K249" s="15">
        <v>42082</v>
      </c>
      <c r="L249" s="16"/>
      <c r="M249" s="84" t="s">
        <v>18</v>
      </c>
      <c r="N249" s="84"/>
      <c r="O249" s="83">
        <v>184</v>
      </c>
      <c r="P249" s="83"/>
      <c r="Q249" s="84"/>
      <c r="R249" s="84"/>
      <c r="S249" s="84"/>
    </row>
    <row r="250" spans="2:20" ht="45" customHeight="1" x14ac:dyDescent="0.25">
      <c r="B250" s="10" t="s">
        <v>166</v>
      </c>
      <c r="C250" s="85" t="s">
        <v>169</v>
      </c>
      <c r="D250" s="85"/>
      <c r="E250" s="16">
        <v>2</v>
      </c>
      <c r="F250" s="17"/>
      <c r="G250" s="17" t="s">
        <v>35</v>
      </c>
      <c r="H250" s="16"/>
      <c r="I250" s="15">
        <v>42067</v>
      </c>
      <c r="J250" s="16"/>
      <c r="K250" s="15">
        <v>42067</v>
      </c>
      <c r="L250" s="16"/>
      <c r="M250" s="84" t="s">
        <v>18</v>
      </c>
      <c r="N250" s="84"/>
      <c r="O250" s="83">
        <v>436</v>
      </c>
      <c r="P250" s="83"/>
      <c r="Q250" s="84"/>
      <c r="R250" s="84"/>
      <c r="S250" s="84"/>
    </row>
    <row r="251" spans="2:20" ht="45" customHeight="1" x14ac:dyDescent="0.25">
      <c r="B251" s="10" t="s">
        <v>166</v>
      </c>
      <c r="C251" s="85" t="s">
        <v>170</v>
      </c>
      <c r="D251" s="85"/>
      <c r="E251" s="16">
        <v>3</v>
      </c>
      <c r="F251" s="17"/>
      <c r="G251" s="17" t="s">
        <v>35</v>
      </c>
      <c r="H251" s="16"/>
      <c r="I251" s="15">
        <v>42076</v>
      </c>
      <c r="J251" s="16"/>
      <c r="K251" s="15">
        <v>42076</v>
      </c>
      <c r="L251" s="16"/>
      <c r="M251" s="84" t="s">
        <v>18</v>
      </c>
      <c r="N251" s="84"/>
      <c r="O251" s="83">
        <v>800</v>
      </c>
      <c r="P251" s="83"/>
      <c r="Q251" s="84"/>
      <c r="R251" s="84"/>
      <c r="S251" s="84"/>
    </row>
    <row r="252" spans="2:20" ht="45" customHeight="1" x14ac:dyDescent="0.25">
      <c r="B252" s="10" t="s">
        <v>166</v>
      </c>
      <c r="C252" s="85" t="s">
        <v>171</v>
      </c>
      <c r="D252" s="85"/>
      <c r="E252" s="16">
        <v>4</v>
      </c>
      <c r="F252" s="17"/>
      <c r="G252" s="17" t="s">
        <v>35</v>
      </c>
      <c r="H252" s="16"/>
      <c r="I252" s="15">
        <v>42082</v>
      </c>
      <c r="J252" s="16"/>
      <c r="K252" s="15">
        <v>42082</v>
      </c>
      <c r="L252" s="16"/>
      <c r="M252" s="84" t="s">
        <v>18</v>
      </c>
      <c r="N252" s="84"/>
      <c r="O252" s="83">
        <v>454</v>
      </c>
      <c r="P252" s="83"/>
      <c r="Q252" s="84"/>
      <c r="R252" s="84"/>
      <c r="S252" s="84"/>
    </row>
    <row r="253" spans="2:20" ht="45" customHeight="1" x14ac:dyDescent="0.25">
      <c r="B253" s="10" t="s">
        <v>166</v>
      </c>
      <c r="C253" s="85" t="s">
        <v>169</v>
      </c>
      <c r="D253" s="85"/>
      <c r="E253" s="16">
        <v>2</v>
      </c>
      <c r="F253" s="17"/>
      <c r="G253" s="17" t="s">
        <v>35</v>
      </c>
      <c r="H253" s="16"/>
      <c r="I253" s="15">
        <v>42067</v>
      </c>
      <c r="J253" s="16"/>
      <c r="K253" s="15">
        <v>42067</v>
      </c>
      <c r="L253" s="16"/>
      <c r="M253" s="84" t="s">
        <v>18</v>
      </c>
      <c r="N253" s="84"/>
      <c r="O253" s="83">
        <v>30</v>
      </c>
      <c r="P253" s="83"/>
      <c r="Q253" s="84"/>
      <c r="R253" s="84"/>
      <c r="S253" s="84"/>
    </row>
    <row r="254" spans="2:20" ht="45" customHeight="1" x14ac:dyDescent="0.25">
      <c r="B254" s="10" t="s">
        <v>166</v>
      </c>
      <c r="C254" s="85" t="s">
        <v>19</v>
      </c>
      <c r="D254" s="85"/>
      <c r="E254" s="16">
        <v>1</v>
      </c>
      <c r="F254" s="17"/>
      <c r="G254" s="17" t="s">
        <v>20</v>
      </c>
      <c r="H254" s="16"/>
      <c r="I254" s="15">
        <v>42067</v>
      </c>
      <c r="J254" s="16"/>
      <c r="K254" s="15">
        <v>42067</v>
      </c>
      <c r="L254" s="16"/>
      <c r="M254" s="84" t="s">
        <v>18</v>
      </c>
      <c r="N254" s="84"/>
      <c r="O254" s="83">
        <v>230</v>
      </c>
      <c r="P254" s="83"/>
      <c r="Q254" s="84"/>
      <c r="R254" s="84"/>
      <c r="S254" s="84"/>
    </row>
    <row r="255" spans="2:20" ht="45" customHeight="1" x14ac:dyDescent="0.25">
      <c r="B255" s="10" t="s">
        <v>166</v>
      </c>
      <c r="C255" s="85" t="s">
        <v>172</v>
      </c>
      <c r="D255" s="85"/>
      <c r="E255" s="16">
        <v>1</v>
      </c>
      <c r="F255" s="17"/>
      <c r="G255" s="17" t="s">
        <v>35</v>
      </c>
      <c r="H255" s="16"/>
      <c r="I255" s="15">
        <v>42089</v>
      </c>
      <c r="J255" s="16"/>
      <c r="K255" s="15">
        <v>42089</v>
      </c>
      <c r="L255" s="16"/>
      <c r="M255" s="84" t="s">
        <v>18</v>
      </c>
      <c r="N255" s="84"/>
      <c r="O255" s="83">
        <v>483.99</v>
      </c>
      <c r="P255" s="83"/>
      <c r="Q255" s="84"/>
      <c r="R255" s="84"/>
      <c r="S255" s="84"/>
    </row>
    <row r="256" spans="2:20" ht="45" customHeight="1" x14ac:dyDescent="0.25">
      <c r="B256" s="10" t="s">
        <v>166</v>
      </c>
      <c r="C256" s="85" t="s">
        <v>173</v>
      </c>
      <c r="D256" s="85"/>
      <c r="E256" s="16">
        <v>1</v>
      </c>
      <c r="F256" s="17"/>
      <c r="G256" s="17" t="s">
        <v>35</v>
      </c>
      <c r="H256" s="16"/>
      <c r="I256" s="15">
        <v>42094</v>
      </c>
      <c r="J256" s="16"/>
      <c r="K256" s="15">
        <v>42094</v>
      </c>
      <c r="L256" s="16"/>
      <c r="M256" s="84" t="s">
        <v>18</v>
      </c>
      <c r="N256" s="84"/>
      <c r="O256" s="83">
        <v>684.04</v>
      </c>
      <c r="P256" s="83"/>
      <c r="Q256" s="84"/>
      <c r="R256" s="84"/>
      <c r="S256" s="84"/>
    </row>
    <row r="257" spans="2:19" ht="45" customHeight="1" x14ac:dyDescent="0.25">
      <c r="B257" s="10" t="s">
        <v>166</v>
      </c>
      <c r="C257" s="85" t="s">
        <v>174</v>
      </c>
      <c r="D257" s="85"/>
      <c r="E257" s="16">
        <v>3</v>
      </c>
      <c r="F257" s="17"/>
      <c r="G257" s="17" t="s">
        <v>35</v>
      </c>
      <c r="H257" s="16"/>
      <c r="I257" s="15">
        <v>42086</v>
      </c>
      <c r="J257" s="16"/>
      <c r="K257" s="15">
        <v>42086</v>
      </c>
      <c r="L257" s="16"/>
      <c r="M257" s="84" t="s">
        <v>18</v>
      </c>
      <c r="N257" s="84"/>
      <c r="O257" s="83">
        <v>411</v>
      </c>
      <c r="P257" s="83"/>
      <c r="Q257" s="84"/>
      <c r="R257" s="84"/>
      <c r="S257" s="84"/>
    </row>
    <row r="258" spans="2:19" ht="45" customHeight="1" x14ac:dyDescent="0.25">
      <c r="B258" s="10" t="s">
        <v>166</v>
      </c>
      <c r="C258" s="85" t="s">
        <v>175</v>
      </c>
      <c r="D258" s="85"/>
      <c r="E258" s="16">
        <v>3</v>
      </c>
      <c r="F258" s="17"/>
      <c r="G258" s="17" t="s">
        <v>35</v>
      </c>
      <c r="H258" s="16"/>
      <c r="I258" s="15">
        <v>42089</v>
      </c>
      <c r="J258" s="16"/>
      <c r="K258" s="15">
        <v>42089</v>
      </c>
      <c r="L258" s="16"/>
      <c r="M258" s="84" t="s">
        <v>18</v>
      </c>
      <c r="N258" s="84"/>
      <c r="O258" s="83">
        <v>784</v>
      </c>
      <c r="P258" s="83"/>
      <c r="Q258" s="84"/>
      <c r="R258" s="84"/>
      <c r="S258" s="84"/>
    </row>
    <row r="259" spans="2:19" ht="45" customHeight="1" x14ac:dyDescent="0.25">
      <c r="B259" s="10" t="s">
        <v>166</v>
      </c>
      <c r="C259" s="85" t="s">
        <v>176</v>
      </c>
      <c r="D259" s="85"/>
      <c r="E259" s="16">
        <v>1</v>
      </c>
      <c r="F259" s="17"/>
      <c r="G259" s="17" t="s">
        <v>35</v>
      </c>
      <c r="H259" s="16"/>
      <c r="I259" s="15">
        <v>42094</v>
      </c>
      <c r="J259" s="16"/>
      <c r="K259" s="15">
        <v>42094</v>
      </c>
      <c r="L259" s="16"/>
      <c r="M259" s="84" t="s">
        <v>18</v>
      </c>
      <c r="N259" s="84"/>
      <c r="O259" s="83">
        <v>184</v>
      </c>
      <c r="P259" s="83"/>
      <c r="Q259" s="84"/>
      <c r="R259" s="84"/>
      <c r="S259" s="84"/>
    </row>
    <row r="260" spans="2:19" ht="45" customHeight="1" x14ac:dyDescent="0.25">
      <c r="B260" s="10" t="s">
        <v>166</v>
      </c>
      <c r="C260" s="85" t="s">
        <v>177</v>
      </c>
      <c r="D260" s="85"/>
      <c r="E260" s="16">
        <v>3</v>
      </c>
      <c r="F260" s="17"/>
      <c r="G260" s="17" t="s">
        <v>35</v>
      </c>
      <c r="H260" s="16"/>
      <c r="I260" s="15">
        <v>42102</v>
      </c>
      <c r="J260" s="16"/>
      <c r="K260" s="15">
        <v>42102</v>
      </c>
      <c r="L260" s="16"/>
      <c r="M260" s="84" t="s">
        <v>18</v>
      </c>
      <c r="N260" s="84"/>
      <c r="O260" s="83">
        <v>784</v>
      </c>
      <c r="P260" s="83"/>
      <c r="Q260" s="84"/>
      <c r="R260" s="84"/>
      <c r="S260" s="84"/>
    </row>
    <row r="261" spans="2:19" ht="45" customHeight="1" x14ac:dyDescent="0.25">
      <c r="B261" s="10" t="s">
        <v>166</v>
      </c>
      <c r="C261" s="85" t="s">
        <v>177</v>
      </c>
      <c r="D261" s="85"/>
      <c r="E261" s="16">
        <v>3</v>
      </c>
      <c r="F261" s="17"/>
      <c r="G261" s="17" t="s">
        <v>35</v>
      </c>
      <c r="H261" s="16"/>
      <c r="I261" s="15">
        <v>42103</v>
      </c>
      <c r="J261" s="16"/>
      <c r="K261" s="15">
        <v>42103</v>
      </c>
      <c r="L261" s="16"/>
      <c r="M261" s="84" t="s">
        <v>18</v>
      </c>
      <c r="N261" s="84"/>
      <c r="O261" s="83">
        <v>184</v>
      </c>
      <c r="P261" s="83"/>
      <c r="Q261" s="84"/>
      <c r="R261" s="84"/>
      <c r="S261" s="84"/>
    </row>
    <row r="262" spans="2:19" ht="45" customHeight="1" x14ac:dyDescent="0.25">
      <c r="B262" s="10" t="s">
        <v>166</v>
      </c>
      <c r="C262" s="85" t="s">
        <v>19</v>
      </c>
      <c r="D262" s="85"/>
      <c r="E262" s="16">
        <v>1</v>
      </c>
      <c r="F262" s="17"/>
      <c r="G262" s="17" t="s">
        <v>20</v>
      </c>
      <c r="H262" s="16"/>
      <c r="I262" s="15">
        <v>42103</v>
      </c>
      <c r="J262" s="16"/>
      <c r="K262" s="15">
        <v>42103</v>
      </c>
      <c r="L262" s="16"/>
      <c r="M262" s="84" t="s">
        <v>18</v>
      </c>
      <c r="N262" s="84"/>
      <c r="O262" s="83">
        <v>170</v>
      </c>
      <c r="P262" s="83"/>
      <c r="Q262" s="84"/>
      <c r="R262" s="84"/>
      <c r="S262" s="84"/>
    </row>
    <row r="263" spans="2:19" ht="45" customHeight="1" x14ac:dyDescent="0.25">
      <c r="B263" s="10" t="s">
        <v>166</v>
      </c>
      <c r="C263" s="85" t="s">
        <v>178</v>
      </c>
      <c r="D263" s="85"/>
      <c r="E263" s="16">
        <v>1</v>
      </c>
      <c r="F263" s="17"/>
      <c r="G263" s="17" t="s">
        <v>179</v>
      </c>
      <c r="H263" s="16"/>
      <c r="I263" s="15">
        <v>42109</v>
      </c>
      <c r="J263" s="16"/>
      <c r="K263" s="15">
        <v>42109</v>
      </c>
      <c r="L263" s="16"/>
      <c r="M263" s="84" t="s">
        <v>18</v>
      </c>
      <c r="N263" s="84"/>
      <c r="O263" s="83">
        <v>104</v>
      </c>
      <c r="P263" s="83"/>
      <c r="Q263" s="84"/>
      <c r="R263" s="84"/>
      <c r="S263" s="84"/>
    </row>
    <row r="264" spans="2:19" ht="45" customHeight="1" x14ac:dyDescent="0.25">
      <c r="B264" s="10" t="s">
        <v>166</v>
      </c>
      <c r="C264" s="85" t="s">
        <v>180</v>
      </c>
      <c r="D264" s="85"/>
      <c r="E264" s="16">
        <v>1</v>
      </c>
      <c r="F264" s="17"/>
      <c r="G264" s="17" t="s">
        <v>35</v>
      </c>
      <c r="H264" s="16"/>
      <c r="I264" s="15">
        <v>42116</v>
      </c>
      <c r="J264" s="16"/>
      <c r="K264" s="15">
        <v>42116</v>
      </c>
      <c r="L264" s="16"/>
      <c r="M264" s="84" t="s">
        <v>18</v>
      </c>
      <c r="N264" s="84"/>
      <c r="O264" s="83">
        <v>184</v>
      </c>
      <c r="P264" s="83"/>
      <c r="Q264" s="84"/>
      <c r="R264" s="84"/>
      <c r="S264" s="84"/>
    </row>
    <row r="265" spans="2:19" ht="45" customHeight="1" x14ac:dyDescent="0.25">
      <c r="B265" s="10" t="s">
        <v>166</v>
      </c>
      <c r="C265" s="85" t="s">
        <v>181</v>
      </c>
      <c r="D265" s="85"/>
      <c r="E265" s="16">
        <v>2</v>
      </c>
      <c r="F265" s="17"/>
      <c r="G265" s="17" t="s">
        <v>182</v>
      </c>
      <c r="H265" s="16"/>
      <c r="I265" s="15">
        <v>42122</v>
      </c>
      <c r="J265" s="16"/>
      <c r="K265" s="15">
        <v>42122</v>
      </c>
      <c r="L265" s="16"/>
      <c r="M265" s="84" t="s">
        <v>18</v>
      </c>
      <c r="N265" s="84"/>
      <c r="O265" s="83">
        <v>104</v>
      </c>
      <c r="P265" s="83"/>
      <c r="Q265" s="84"/>
      <c r="R265" s="84"/>
      <c r="S265" s="84"/>
    </row>
    <row r="266" spans="2:19" ht="45" customHeight="1" x14ac:dyDescent="0.25">
      <c r="B266" s="10" t="s">
        <v>166</v>
      </c>
      <c r="C266" s="85" t="s">
        <v>183</v>
      </c>
      <c r="D266" s="85"/>
      <c r="E266" s="16">
        <v>1</v>
      </c>
      <c r="F266" s="17"/>
      <c r="G266" s="17" t="s">
        <v>35</v>
      </c>
      <c r="H266" s="16"/>
      <c r="I266" s="15">
        <v>42045</v>
      </c>
      <c r="J266" s="16"/>
      <c r="K266" s="15">
        <v>42045</v>
      </c>
      <c r="L266" s="16"/>
      <c r="M266" s="84" t="s">
        <v>18</v>
      </c>
      <c r="N266" s="84"/>
      <c r="O266" s="83">
        <v>1008</v>
      </c>
      <c r="P266" s="83"/>
      <c r="Q266" s="84"/>
      <c r="R266" s="84"/>
      <c r="S266" s="84"/>
    </row>
    <row r="267" spans="2:19" ht="45" customHeight="1" x14ac:dyDescent="0.25">
      <c r="B267" s="10" t="s">
        <v>166</v>
      </c>
      <c r="C267" s="85" t="s">
        <v>183</v>
      </c>
      <c r="D267" s="85"/>
      <c r="E267" s="16">
        <v>1</v>
      </c>
      <c r="F267" s="17"/>
      <c r="G267" s="17" t="s">
        <v>35</v>
      </c>
      <c r="H267" s="16"/>
      <c r="I267" s="15">
        <v>42045</v>
      </c>
      <c r="J267" s="16"/>
      <c r="K267" s="15">
        <v>42045</v>
      </c>
      <c r="L267" s="16"/>
      <c r="M267" s="84" t="s">
        <v>18</v>
      </c>
      <c r="N267" s="84"/>
      <c r="O267" s="83">
        <v>485.99</v>
      </c>
      <c r="P267" s="83"/>
      <c r="Q267" s="84"/>
      <c r="R267" s="84"/>
      <c r="S267" s="84"/>
    </row>
    <row r="268" spans="2:19" ht="45" customHeight="1" x14ac:dyDescent="0.25">
      <c r="B268" s="10" t="s">
        <v>166</v>
      </c>
      <c r="C268" s="85" t="s">
        <v>184</v>
      </c>
      <c r="D268" s="85"/>
      <c r="E268" s="16">
        <v>1</v>
      </c>
      <c r="F268" s="17"/>
      <c r="G268" s="17" t="s">
        <v>35</v>
      </c>
      <c r="H268" s="16"/>
      <c r="I268" s="15">
        <v>42046</v>
      </c>
      <c r="J268" s="16"/>
      <c r="K268" s="15">
        <v>42046</v>
      </c>
      <c r="L268" s="16"/>
      <c r="M268" s="84" t="s">
        <v>18</v>
      </c>
      <c r="N268" s="84"/>
      <c r="O268" s="83">
        <v>446</v>
      </c>
      <c r="P268" s="83"/>
      <c r="Q268" s="84"/>
      <c r="R268" s="84"/>
      <c r="S268" s="84"/>
    </row>
    <row r="269" spans="2:19" ht="45" customHeight="1" x14ac:dyDescent="0.25">
      <c r="B269" s="10" t="s">
        <v>166</v>
      </c>
      <c r="C269" s="85" t="s">
        <v>185</v>
      </c>
      <c r="D269" s="85"/>
      <c r="E269" s="16">
        <v>1</v>
      </c>
      <c r="F269" s="17"/>
      <c r="G269" s="17" t="s">
        <v>35</v>
      </c>
      <c r="H269" s="16"/>
      <c r="I269" s="15">
        <v>42055</v>
      </c>
      <c r="J269" s="16"/>
      <c r="K269" s="15">
        <v>42055</v>
      </c>
      <c r="L269" s="16"/>
      <c r="M269" s="84" t="s">
        <v>18</v>
      </c>
      <c r="N269" s="84"/>
      <c r="O269" s="83">
        <v>176</v>
      </c>
      <c r="P269" s="83"/>
      <c r="Q269" s="84"/>
      <c r="R269" s="84"/>
      <c r="S269" s="84"/>
    </row>
    <row r="270" spans="2:19" ht="45" customHeight="1" x14ac:dyDescent="0.25">
      <c r="B270" s="10" t="s">
        <v>166</v>
      </c>
      <c r="C270" s="85" t="s">
        <v>186</v>
      </c>
      <c r="D270" s="85"/>
      <c r="E270" s="16">
        <v>13</v>
      </c>
      <c r="F270" s="17"/>
      <c r="G270" s="17" t="s">
        <v>187</v>
      </c>
      <c r="H270" s="16"/>
      <c r="I270" s="15">
        <v>42202</v>
      </c>
      <c r="J270" s="16"/>
      <c r="K270" s="15">
        <v>42204</v>
      </c>
      <c r="L270" s="16"/>
      <c r="M270" s="84" t="s">
        <v>18</v>
      </c>
      <c r="N270" s="84"/>
      <c r="O270" s="83">
        <v>1200</v>
      </c>
      <c r="P270" s="83"/>
      <c r="Q270" s="84"/>
      <c r="R270" s="84"/>
      <c r="S270" s="84"/>
    </row>
    <row r="271" spans="2:19" ht="45" customHeight="1" x14ac:dyDescent="0.25">
      <c r="B271" s="10" t="s">
        <v>166</v>
      </c>
      <c r="C271" s="85" t="s">
        <v>188</v>
      </c>
      <c r="D271" s="85"/>
      <c r="E271" s="16">
        <v>2</v>
      </c>
      <c r="F271" s="17"/>
      <c r="G271" s="17" t="s">
        <v>35</v>
      </c>
      <c r="H271" s="16"/>
      <c r="I271" s="15">
        <v>42208</v>
      </c>
      <c r="J271" s="16"/>
      <c r="K271" s="15">
        <v>42208</v>
      </c>
      <c r="L271" s="16"/>
      <c r="M271" s="84" t="s">
        <v>18</v>
      </c>
      <c r="N271" s="84"/>
      <c r="O271" s="83">
        <v>184</v>
      </c>
      <c r="P271" s="83"/>
      <c r="Q271" s="84"/>
      <c r="R271" s="84"/>
      <c r="S271" s="84"/>
    </row>
    <row r="272" spans="2:19" ht="45" customHeight="1" x14ac:dyDescent="0.25">
      <c r="B272" s="10" t="s">
        <v>166</v>
      </c>
      <c r="C272" s="85" t="s">
        <v>189</v>
      </c>
      <c r="D272" s="85"/>
      <c r="E272" s="16">
        <v>1</v>
      </c>
      <c r="F272" s="17"/>
      <c r="G272" s="17" t="s">
        <v>20</v>
      </c>
      <c r="H272" s="16"/>
      <c r="I272" s="15">
        <v>42212</v>
      </c>
      <c r="J272" s="16"/>
      <c r="K272" s="15">
        <v>42212</v>
      </c>
      <c r="L272" s="16"/>
      <c r="M272" s="84" t="s">
        <v>18</v>
      </c>
      <c r="N272" s="84"/>
      <c r="O272" s="83">
        <v>400</v>
      </c>
      <c r="P272" s="83"/>
      <c r="Q272" s="84"/>
      <c r="R272" s="84"/>
      <c r="S272" s="84"/>
    </row>
    <row r="273" spans="2:19" ht="45" customHeight="1" x14ac:dyDescent="0.25">
      <c r="B273" s="10" t="s">
        <v>166</v>
      </c>
      <c r="C273" s="85" t="s">
        <v>19</v>
      </c>
      <c r="D273" s="85"/>
      <c r="E273" s="16">
        <v>1</v>
      </c>
      <c r="F273" s="17"/>
      <c r="G273" s="17" t="s">
        <v>20</v>
      </c>
      <c r="H273" s="16"/>
      <c r="I273" s="15">
        <v>42212</v>
      </c>
      <c r="J273" s="16"/>
      <c r="K273" s="15">
        <v>42212</v>
      </c>
      <c r="L273" s="16"/>
      <c r="M273" s="84" t="s">
        <v>18</v>
      </c>
      <c r="N273" s="84"/>
      <c r="O273" s="83">
        <v>400</v>
      </c>
      <c r="P273" s="83"/>
      <c r="Q273" s="84"/>
      <c r="R273" s="84"/>
      <c r="S273" s="84"/>
    </row>
    <row r="274" spans="2:19" ht="45" customHeight="1" x14ac:dyDescent="0.25">
      <c r="B274" s="10" t="s">
        <v>166</v>
      </c>
      <c r="C274" s="85" t="s">
        <v>190</v>
      </c>
      <c r="D274" s="85"/>
      <c r="E274" s="16">
        <v>3</v>
      </c>
      <c r="F274" s="17"/>
      <c r="G274" s="17" t="s">
        <v>191</v>
      </c>
      <c r="H274" s="16"/>
      <c r="I274" s="15">
        <v>42153</v>
      </c>
      <c r="J274" s="16"/>
      <c r="K274" s="15">
        <v>42153</v>
      </c>
      <c r="L274" s="16"/>
      <c r="M274" s="84" t="s">
        <v>18</v>
      </c>
      <c r="N274" s="84"/>
      <c r="O274" s="83">
        <v>648</v>
      </c>
      <c r="P274" s="83"/>
      <c r="Q274" s="84"/>
      <c r="R274" s="84"/>
      <c r="S274" s="84"/>
    </row>
    <row r="275" spans="2:19" ht="45" customHeight="1" x14ac:dyDescent="0.25">
      <c r="B275" s="10" t="s">
        <v>166</v>
      </c>
      <c r="C275" s="85" t="s">
        <v>192</v>
      </c>
      <c r="D275" s="85"/>
      <c r="E275" s="16">
        <v>3</v>
      </c>
      <c r="F275" s="17"/>
      <c r="G275" s="17" t="s">
        <v>35</v>
      </c>
      <c r="H275" s="16"/>
      <c r="I275" s="15">
        <v>42164</v>
      </c>
      <c r="J275" s="16"/>
      <c r="K275" s="15">
        <v>42164</v>
      </c>
      <c r="L275" s="16"/>
      <c r="M275" s="84" t="s">
        <v>18</v>
      </c>
      <c r="N275" s="84"/>
      <c r="O275" s="83">
        <v>52</v>
      </c>
      <c r="P275" s="83"/>
      <c r="Q275" s="84"/>
      <c r="R275" s="84"/>
      <c r="S275" s="84"/>
    </row>
    <row r="276" spans="2:19" ht="45" customHeight="1" x14ac:dyDescent="0.25">
      <c r="B276" s="10" t="s">
        <v>166</v>
      </c>
      <c r="C276" s="85" t="s">
        <v>192</v>
      </c>
      <c r="D276" s="85"/>
      <c r="E276" s="16">
        <v>3</v>
      </c>
      <c r="F276" s="17"/>
      <c r="G276" s="17" t="s">
        <v>35</v>
      </c>
      <c r="H276" s="16"/>
      <c r="I276" s="15">
        <v>42164</v>
      </c>
      <c r="J276" s="16"/>
      <c r="K276" s="15">
        <v>42164</v>
      </c>
      <c r="L276" s="16"/>
      <c r="M276" s="84" t="s">
        <v>18</v>
      </c>
      <c r="N276" s="84"/>
      <c r="O276" s="83">
        <v>40</v>
      </c>
      <c r="P276" s="83"/>
      <c r="Q276" s="84"/>
      <c r="R276" s="84"/>
      <c r="S276" s="84"/>
    </row>
    <row r="277" spans="2:19" ht="45" customHeight="1" x14ac:dyDescent="0.25">
      <c r="B277" s="10" t="s">
        <v>166</v>
      </c>
      <c r="C277" s="85" t="s">
        <v>192</v>
      </c>
      <c r="D277" s="85"/>
      <c r="E277" s="16">
        <v>3</v>
      </c>
      <c r="F277" s="17"/>
      <c r="G277" s="17" t="s">
        <v>35</v>
      </c>
      <c r="H277" s="16"/>
      <c r="I277" s="15">
        <v>42164</v>
      </c>
      <c r="J277" s="16"/>
      <c r="K277" s="15">
        <v>42164</v>
      </c>
      <c r="L277" s="16"/>
      <c r="M277" s="84" t="s">
        <v>18</v>
      </c>
      <c r="N277" s="84"/>
      <c r="O277" s="83">
        <v>40</v>
      </c>
      <c r="P277" s="83"/>
      <c r="Q277" s="84"/>
      <c r="R277" s="84"/>
      <c r="S277" s="84"/>
    </row>
    <row r="278" spans="2:19" ht="45" customHeight="1" x14ac:dyDescent="0.25">
      <c r="B278" s="10" t="s">
        <v>166</v>
      </c>
      <c r="C278" s="85" t="s">
        <v>192</v>
      </c>
      <c r="D278" s="85"/>
      <c r="E278" s="16">
        <v>3</v>
      </c>
      <c r="F278" s="17"/>
      <c r="G278" s="17" t="s">
        <v>35</v>
      </c>
      <c r="H278" s="16"/>
      <c r="I278" s="15">
        <v>42164</v>
      </c>
      <c r="J278" s="16"/>
      <c r="K278" s="15">
        <v>42164</v>
      </c>
      <c r="L278" s="16"/>
      <c r="M278" s="84" t="s">
        <v>18</v>
      </c>
      <c r="N278" s="84"/>
      <c r="O278" s="83">
        <v>52</v>
      </c>
      <c r="P278" s="83"/>
      <c r="Q278" s="84"/>
      <c r="R278" s="84"/>
      <c r="S278" s="84"/>
    </row>
    <row r="279" spans="2:19" ht="45" customHeight="1" x14ac:dyDescent="0.25">
      <c r="B279" s="10" t="s">
        <v>166</v>
      </c>
      <c r="C279" s="85" t="s">
        <v>193</v>
      </c>
      <c r="D279" s="85"/>
      <c r="E279" s="16">
        <v>2</v>
      </c>
      <c r="F279" s="17"/>
      <c r="G279" s="17" t="s">
        <v>35</v>
      </c>
      <c r="H279" s="16"/>
      <c r="I279" s="15">
        <v>42165</v>
      </c>
      <c r="J279" s="16"/>
      <c r="K279" s="15">
        <v>42165</v>
      </c>
      <c r="L279" s="16"/>
      <c r="M279" s="84" t="s">
        <v>18</v>
      </c>
      <c r="N279" s="84"/>
      <c r="O279" s="83">
        <v>52</v>
      </c>
      <c r="P279" s="83"/>
      <c r="Q279" s="84"/>
      <c r="R279" s="84"/>
      <c r="S279" s="84"/>
    </row>
    <row r="280" spans="2:19" ht="45" customHeight="1" x14ac:dyDescent="0.25">
      <c r="B280" s="10" t="s">
        <v>166</v>
      </c>
      <c r="C280" s="85" t="s">
        <v>193</v>
      </c>
      <c r="D280" s="85"/>
      <c r="E280" s="16">
        <v>2</v>
      </c>
      <c r="F280" s="17"/>
      <c r="G280" s="17" t="s">
        <v>35</v>
      </c>
      <c r="H280" s="16"/>
      <c r="I280" s="15">
        <v>42165</v>
      </c>
      <c r="J280" s="16"/>
      <c r="K280" s="15">
        <v>42165</v>
      </c>
      <c r="L280" s="16"/>
      <c r="M280" s="84" t="s">
        <v>18</v>
      </c>
      <c r="N280" s="84"/>
      <c r="O280" s="83">
        <v>40</v>
      </c>
      <c r="P280" s="83"/>
      <c r="Q280" s="84"/>
      <c r="R280" s="84"/>
      <c r="S280" s="84"/>
    </row>
    <row r="281" spans="2:19" ht="45" customHeight="1" x14ac:dyDescent="0.25">
      <c r="B281" s="10" t="s">
        <v>166</v>
      </c>
      <c r="C281" s="85" t="s">
        <v>193</v>
      </c>
      <c r="D281" s="85"/>
      <c r="E281" s="16">
        <v>2</v>
      </c>
      <c r="F281" s="17"/>
      <c r="G281" s="17" t="s">
        <v>35</v>
      </c>
      <c r="H281" s="16"/>
      <c r="I281" s="15">
        <v>42165</v>
      </c>
      <c r="J281" s="16"/>
      <c r="K281" s="15">
        <v>42165</v>
      </c>
      <c r="L281" s="16"/>
      <c r="M281" s="84" t="s">
        <v>18</v>
      </c>
      <c r="N281" s="84"/>
      <c r="O281" s="83">
        <v>40</v>
      </c>
      <c r="P281" s="83"/>
      <c r="Q281" s="84"/>
      <c r="R281" s="84"/>
      <c r="S281" s="84"/>
    </row>
    <row r="282" spans="2:19" ht="45" customHeight="1" x14ac:dyDescent="0.25">
      <c r="B282" s="10" t="s">
        <v>166</v>
      </c>
      <c r="C282" s="85" t="s">
        <v>193</v>
      </c>
      <c r="D282" s="85"/>
      <c r="E282" s="16">
        <v>2</v>
      </c>
      <c r="F282" s="17"/>
      <c r="G282" s="17" t="s">
        <v>35</v>
      </c>
      <c r="H282" s="16"/>
      <c r="I282" s="15">
        <v>42165</v>
      </c>
      <c r="J282" s="16"/>
      <c r="K282" s="15">
        <v>42165</v>
      </c>
      <c r="L282" s="16"/>
      <c r="M282" s="84" t="s">
        <v>18</v>
      </c>
      <c r="N282" s="84"/>
      <c r="O282" s="83">
        <v>52</v>
      </c>
      <c r="P282" s="83"/>
      <c r="Q282" s="84"/>
      <c r="R282" s="84"/>
      <c r="S282" s="84"/>
    </row>
    <row r="283" spans="2:19" ht="45" customHeight="1" x14ac:dyDescent="0.25">
      <c r="B283" s="10" t="s">
        <v>166</v>
      </c>
      <c r="C283" s="85" t="s">
        <v>194</v>
      </c>
      <c r="D283" s="85"/>
      <c r="E283" s="16">
        <v>4</v>
      </c>
      <c r="F283" s="17"/>
      <c r="G283" s="17" t="s">
        <v>35</v>
      </c>
      <c r="H283" s="16"/>
      <c r="I283" s="15">
        <v>42166</v>
      </c>
      <c r="J283" s="16"/>
      <c r="K283" s="15">
        <v>42166</v>
      </c>
      <c r="L283" s="16"/>
      <c r="M283" s="84" t="s">
        <v>18</v>
      </c>
      <c r="N283" s="84"/>
      <c r="O283" s="83">
        <v>183</v>
      </c>
      <c r="P283" s="83"/>
      <c r="Q283" s="84"/>
      <c r="R283" s="84"/>
      <c r="S283" s="84"/>
    </row>
    <row r="284" spans="2:19" ht="45" customHeight="1" x14ac:dyDescent="0.25">
      <c r="B284" s="10" t="s">
        <v>166</v>
      </c>
      <c r="C284" s="85" t="s">
        <v>194</v>
      </c>
      <c r="D284" s="85"/>
      <c r="E284" s="16">
        <v>4</v>
      </c>
      <c r="F284" s="17"/>
      <c r="G284" s="17" t="s">
        <v>35</v>
      </c>
      <c r="H284" s="16"/>
      <c r="I284" s="15">
        <v>42166</v>
      </c>
      <c r="J284" s="16"/>
      <c r="K284" s="15">
        <v>42166</v>
      </c>
      <c r="L284" s="16"/>
      <c r="M284" s="84" t="s">
        <v>18</v>
      </c>
      <c r="N284" s="84"/>
      <c r="O284" s="83">
        <v>144</v>
      </c>
      <c r="P284" s="83"/>
      <c r="Q284" s="84"/>
      <c r="R284" s="84"/>
      <c r="S284" s="84"/>
    </row>
    <row r="285" spans="2:19" ht="45" customHeight="1" x14ac:dyDescent="0.25">
      <c r="B285" s="10" t="s">
        <v>166</v>
      </c>
      <c r="C285" s="85" t="s">
        <v>19</v>
      </c>
      <c r="D285" s="85"/>
      <c r="E285" s="16">
        <v>1</v>
      </c>
      <c r="F285" s="17"/>
      <c r="G285" s="17" t="s">
        <v>20</v>
      </c>
      <c r="H285" s="16"/>
      <c r="I285" s="15">
        <v>42166</v>
      </c>
      <c r="J285" s="16"/>
      <c r="K285" s="15">
        <v>42166</v>
      </c>
      <c r="L285" s="16"/>
      <c r="M285" s="84" t="s">
        <v>18</v>
      </c>
      <c r="N285" s="84"/>
      <c r="O285" s="83">
        <v>80</v>
      </c>
      <c r="P285" s="83"/>
      <c r="Q285" s="84"/>
      <c r="R285" s="84"/>
      <c r="S285" s="84"/>
    </row>
    <row r="286" spans="2:19" ht="45" customHeight="1" x14ac:dyDescent="0.25">
      <c r="B286" s="10" t="s">
        <v>166</v>
      </c>
      <c r="C286" s="85" t="s">
        <v>195</v>
      </c>
      <c r="D286" s="85"/>
      <c r="E286" s="16">
        <v>3</v>
      </c>
      <c r="F286" s="17"/>
      <c r="G286" s="17" t="s">
        <v>35</v>
      </c>
      <c r="H286" s="16"/>
      <c r="I286" s="15">
        <v>42195</v>
      </c>
      <c r="J286" s="16"/>
      <c r="K286" s="15">
        <v>42195</v>
      </c>
      <c r="L286" s="16"/>
      <c r="M286" s="84" t="s">
        <v>18</v>
      </c>
      <c r="N286" s="84"/>
      <c r="O286" s="83">
        <v>52</v>
      </c>
      <c r="P286" s="83"/>
      <c r="Q286" s="84"/>
      <c r="R286" s="84"/>
      <c r="S286" s="84"/>
    </row>
    <row r="287" spans="2:19" ht="45" customHeight="1" x14ac:dyDescent="0.25">
      <c r="B287" s="10" t="s">
        <v>166</v>
      </c>
      <c r="C287" s="85" t="s">
        <v>195</v>
      </c>
      <c r="D287" s="85"/>
      <c r="E287" s="16">
        <v>3</v>
      </c>
      <c r="F287" s="17"/>
      <c r="G287" s="17" t="s">
        <v>35</v>
      </c>
      <c r="H287" s="16"/>
      <c r="I287" s="15">
        <v>42195</v>
      </c>
      <c r="J287" s="16"/>
      <c r="K287" s="15">
        <v>42195</v>
      </c>
      <c r="L287" s="16"/>
      <c r="M287" s="84" t="s">
        <v>18</v>
      </c>
      <c r="N287" s="84"/>
      <c r="O287" s="83">
        <v>40</v>
      </c>
      <c r="P287" s="83"/>
      <c r="Q287" s="84"/>
      <c r="R287" s="84"/>
      <c r="S287" s="84"/>
    </row>
    <row r="288" spans="2:19" ht="45" customHeight="1" x14ac:dyDescent="0.25">
      <c r="B288" s="10" t="s">
        <v>166</v>
      </c>
      <c r="C288" s="85" t="s">
        <v>195</v>
      </c>
      <c r="D288" s="85"/>
      <c r="E288" s="16">
        <v>3</v>
      </c>
      <c r="F288" s="17"/>
      <c r="G288" s="17" t="s">
        <v>35</v>
      </c>
      <c r="H288" s="16"/>
      <c r="I288" s="15">
        <v>42195</v>
      </c>
      <c r="J288" s="16"/>
      <c r="K288" s="15">
        <v>42195</v>
      </c>
      <c r="L288" s="16"/>
      <c r="M288" s="84" t="s">
        <v>18</v>
      </c>
      <c r="N288" s="84"/>
      <c r="O288" s="83">
        <v>40</v>
      </c>
      <c r="P288" s="83"/>
      <c r="Q288" s="84"/>
      <c r="R288" s="84"/>
      <c r="S288" s="84"/>
    </row>
    <row r="289" spans="2:19" ht="45" customHeight="1" x14ac:dyDescent="0.25">
      <c r="B289" s="10" t="s">
        <v>166</v>
      </c>
      <c r="C289" s="85" t="s">
        <v>195</v>
      </c>
      <c r="D289" s="85"/>
      <c r="E289" s="16">
        <v>3</v>
      </c>
      <c r="F289" s="17"/>
      <c r="G289" s="17" t="s">
        <v>35</v>
      </c>
      <c r="H289" s="16"/>
      <c r="I289" s="15">
        <v>42195</v>
      </c>
      <c r="J289" s="16"/>
      <c r="K289" s="15">
        <v>42195</v>
      </c>
      <c r="L289" s="16"/>
      <c r="M289" s="84" t="s">
        <v>18</v>
      </c>
      <c r="N289" s="84"/>
      <c r="O289" s="83">
        <v>52</v>
      </c>
      <c r="P289" s="83"/>
      <c r="Q289" s="84"/>
      <c r="R289" s="84"/>
      <c r="S289" s="84"/>
    </row>
    <row r="290" spans="2:19" ht="45" customHeight="1" x14ac:dyDescent="0.25">
      <c r="B290" s="10" t="s">
        <v>166</v>
      </c>
      <c r="C290" s="85" t="s">
        <v>195</v>
      </c>
      <c r="D290" s="85"/>
      <c r="E290" s="16">
        <v>3</v>
      </c>
      <c r="F290" s="17"/>
      <c r="G290" s="17" t="s">
        <v>35</v>
      </c>
      <c r="H290" s="16"/>
      <c r="I290" s="15">
        <v>42195</v>
      </c>
      <c r="J290" s="16"/>
      <c r="K290" s="15">
        <v>42195</v>
      </c>
      <c r="L290" s="16"/>
      <c r="M290" s="84" t="s">
        <v>18</v>
      </c>
      <c r="N290" s="84"/>
      <c r="O290" s="83">
        <v>199.99</v>
      </c>
      <c r="P290" s="83"/>
      <c r="Q290" s="84"/>
      <c r="R290" s="84"/>
      <c r="S290" s="84"/>
    </row>
    <row r="291" spans="2:19" ht="45" customHeight="1" x14ac:dyDescent="0.25">
      <c r="B291" s="10" t="s">
        <v>166</v>
      </c>
      <c r="C291" s="85" t="s">
        <v>196</v>
      </c>
      <c r="D291" s="85"/>
      <c r="E291" s="16">
        <v>1</v>
      </c>
      <c r="F291" s="17"/>
      <c r="G291" s="17" t="s">
        <v>35</v>
      </c>
      <c r="H291" s="16"/>
      <c r="I291" s="15">
        <v>42198</v>
      </c>
      <c r="J291" s="16"/>
      <c r="K291" s="15">
        <v>42198</v>
      </c>
      <c r="L291" s="16"/>
      <c r="M291" s="84" t="s">
        <v>18</v>
      </c>
      <c r="N291" s="84"/>
      <c r="O291" s="83">
        <v>52</v>
      </c>
      <c r="P291" s="83"/>
      <c r="Q291" s="84"/>
      <c r="R291" s="84"/>
      <c r="S291" s="84"/>
    </row>
    <row r="292" spans="2:19" ht="45" customHeight="1" x14ac:dyDescent="0.25">
      <c r="B292" s="10" t="s">
        <v>166</v>
      </c>
      <c r="C292" s="85" t="s">
        <v>196</v>
      </c>
      <c r="D292" s="85"/>
      <c r="E292" s="16">
        <v>1</v>
      </c>
      <c r="F292" s="17"/>
      <c r="G292" s="17" t="s">
        <v>35</v>
      </c>
      <c r="H292" s="16"/>
      <c r="I292" s="15">
        <v>42198</v>
      </c>
      <c r="J292" s="16"/>
      <c r="K292" s="15">
        <v>42198</v>
      </c>
      <c r="L292" s="16"/>
      <c r="M292" s="84" t="s">
        <v>18</v>
      </c>
      <c r="N292" s="84"/>
      <c r="O292" s="83">
        <v>40</v>
      </c>
      <c r="P292" s="83"/>
      <c r="Q292" s="84"/>
      <c r="R292" s="84"/>
      <c r="S292" s="84"/>
    </row>
    <row r="293" spans="2:19" ht="45" customHeight="1" x14ac:dyDescent="0.25">
      <c r="B293" s="10" t="s">
        <v>166</v>
      </c>
      <c r="C293" s="85" t="s">
        <v>196</v>
      </c>
      <c r="D293" s="85"/>
      <c r="E293" s="16">
        <v>1</v>
      </c>
      <c r="F293" s="17"/>
      <c r="G293" s="17" t="s">
        <v>35</v>
      </c>
      <c r="H293" s="16"/>
      <c r="I293" s="15">
        <v>42198</v>
      </c>
      <c r="J293" s="16"/>
      <c r="K293" s="15">
        <v>42198</v>
      </c>
      <c r="L293" s="16"/>
      <c r="M293" s="84" t="s">
        <v>18</v>
      </c>
      <c r="N293" s="84"/>
      <c r="O293" s="83">
        <v>40</v>
      </c>
      <c r="P293" s="83"/>
      <c r="Q293" s="84"/>
      <c r="R293" s="84"/>
      <c r="S293" s="84"/>
    </row>
    <row r="294" spans="2:19" ht="45" customHeight="1" x14ac:dyDescent="0.25">
      <c r="B294" s="10" t="s">
        <v>166</v>
      </c>
      <c r="C294" s="85" t="s">
        <v>196</v>
      </c>
      <c r="D294" s="85"/>
      <c r="E294" s="16">
        <v>1</v>
      </c>
      <c r="F294" s="17"/>
      <c r="G294" s="17" t="s">
        <v>35</v>
      </c>
      <c r="H294" s="16"/>
      <c r="I294" s="15">
        <v>42198</v>
      </c>
      <c r="J294" s="16"/>
      <c r="K294" s="15">
        <v>42198</v>
      </c>
      <c r="L294" s="16"/>
      <c r="M294" s="84" t="s">
        <v>18</v>
      </c>
      <c r="N294" s="84"/>
      <c r="O294" s="83">
        <v>52</v>
      </c>
      <c r="P294" s="83"/>
      <c r="Q294" s="84"/>
      <c r="R294" s="84"/>
      <c r="S294" s="84"/>
    </row>
    <row r="295" spans="2:19" ht="45" customHeight="1" x14ac:dyDescent="0.25">
      <c r="B295" s="10" t="s">
        <v>166</v>
      </c>
      <c r="C295" s="85" t="s">
        <v>196</v>
      </c>
      <c r="D295" s="85"/>
      <c r="E295" s="16">
        <v>1</v>
      </c>
      <c r="F295" s="17"/>
      <c r="G295" s="17" t="s">
        <v>35</v>
      </c>
      <c r="H295" s="16"/>
      <c r="I295" s="15">
        <v>42198</v>
      </c>
      <c r="J295" s="16"/>
      <c r="K295" s="15">
        <v>42198</v>
      </c>
      <c r="L295" s="16"/>
      <c r="M295" s="84" t="s">
        <v>18</v>
      </c>
      <c r="N295" s="84"/>
      <c r="O295" s="83">
        <v>200</v>
      </c>
      <c r="P295" s="83"/>
      <c r="Q295" s="84"/>
      <c r="R295" s="84"/>
      <c r="S295" s="84"/>
    </row>
    <row r="296" spans="2:19" ht="45" customHeight="1" x14ac:dyDescent="0.25">
      <c r="B296" s="10" t="s">
        <v>166</v>
      </c>
      <c r="C296" s="85" t="s">
        <v>19</v>
      </c>
      <c r="D296" s="85"/>
      <c r="E296" s="16">
        <v>1</v>
      </c>
      <c r="F296" s="17"/>
      <c r="G296" s="17" t="s">
        <v>20</v>
      </c>
      <c r="H296" s="16"/>
      <c r="I296" s="15">
        <v>42198</v>
      </c>
      <c r="J296" s="16"/>
      <c r="K296" s="15">
        <v>42198</v>
      </c>
      <c r="L296" s="16"/>
      <c r="M296" s="84" t="s">
        <v>18</v>
      </c>
      <c r="N296" s="84"/>
      <c r="O296" s="83">
        <v>40</v>
      </c>
      <c r="P296" s="83"/>
      <c r="Q296" s="84"/>
      <c r="R296" s="84"/>
      <c r="S296" s="84"/>
    </row>
    <row r="297" spans="2:19" ht="45" customHeight="1" x14ac:dyDescent="0.25">
      <c r="B297" s="10" t="s">
        <v>166</v>
      </c>
      <c r="C297" s="85" t="s">
        <v>197</v>
      </c>
      <c r="D297" s="85"/>
      <c r="E297" s="16">
        <v>1</v>
      </c>
      <c r="F297" s="17"/>
      <c r="G297" s="17" t="s">
        <v>35</v>
      </c>
      <c r="H297" s="16"/>
      <c r="I297" s="15">
        <v>42226</v>
      </c>
      <c r="J297" s="16"/>
      <c r="K297" s="15">
        <v>42226</v>
      </c>
      <c r="L297" s="16"/>
      <c r="M297" s="84" t="s">
        <v>18</v>
      </c>
      <c r="N297" s="84"/>
      <c r="O297" s="83">
        <v>184</v>
      </c>
      <c r="P297" s="83"/>
      <c r="Q297" s="84"/>
      <c r="R297" s="84"/>
      <c r="S297" s="84"/>
    </row>
    <row r="298" spans="2:19" ht="45" customHeight="1" x14ac:dyDescent="0.25">
      <c r="B298" s="10" t="s">
        <v>166</v>
      </c>
      <c r="C298" s="85" t="s">
        <v>198</v>
      </c>
      <c r="D298" s="85"/>
      <c r="E298" s="16">
        <v>4</v>
      </c>
      <c r="F298" s="17"/>
      <c r="G298" s="17" t="s">
        <v>35</v>
      </c>
      <c r="H298" s="16"/>
      <c r="I298" s="15">
        <v>42236</v>
      </c>
      <c r="J298" s="16"/>
      <c r="K298" s="15">
        <v>42236</v>
      </c>
      <c r="L298" s="16"/>
      <c r="M298" s="84" t="s">
        <v>18</v>
      </c>
      <c r="N298" s="84"/>
      <c r="O298" s="83">
        <v>868</v>
      </c>
      <c r="P298" s="83"/>
      <c r="Q298" s="84"/>
      <c r="R298" s="84"/>
      <c r="S298" s="84"/>
    </row>
    <row r="299" spans="2:19" ht="45" customHeight="1" x14ac:dyDescent="0.25">
      <c r="B299" s="10" t="s">
        <v>166</v>
      </c>
      <c r="C299" s="85" t="s">
        <v>198</v>
      </c>
      <c r="D299" s="85"/>
      <c r="E299" s="16">
        <v>4</v>
      </c>
      <c r="F299" s="17"/>
      <c r="G299" s="17" t="s">
        <v>35</v>
      </c>
      <c r="H299" s="16"/>
      <c r="I299" s="15">
        <v>42236</v>
      </c>
      <c r="J299" s="16"/>
      <c r="K299" s="15">
        <v>42236</v>
      </c>
      <c r="L299" s="16"/>
      <c r="M299" s="84" t="s">
        <v>18</v>
      </c>
      <c r="N299" s="84"/>
      <c r="O299" s="83">
        <v>953</v>
      </c>
      <c r="P299" s="83"/>
      <c r="Q299" s="84"/>
      <c r="R299" s="84"/>
      <c r="S299" s="84"/>
    </row>
    <row r="300" spans="2:19" ht="45" customHeight="1" x14ac:dyDescent="0.25">
      <c r="B300" s="10" t="s">
        <v>166</v>
      </c>
      <c r="C300" s="85" t="s">
        <v>19</v>
      </c>
      <c r="D300" s="85"/>
      <c r="E300" s="16">
        <v>1</v>
      </c>
      <c r="F300" s="17"/>
      <c r="G300" s="17" t="s">
        <v>20</v>
      </c>
      <c r="H300" s="16"/>
      <c r="I300" s="15">
        <v>42236</v>
      </c>
      <c r="J300" s="16"/>
      <c r="K300" s="15">
        <v>42236</v>
      </c>
      <c r="L300" s="16"/>
      <c r="M300" s="84" t="s">
        <v>18</v>
      </c>
      <c r="N300" s="84"/>
      <c r="O300" s="83">
        <v>300</v>
      </c>
      <c r="P300" s="83"/>
      <c r="Q300" s="84"/>
      <c r="R300" s="84"/>
      <c r="S300" s="84"/>
    </row>
    <row r="301" spans="2:19" ht="45" customHeight="1" x14ac:dyDescent="0.25">
      <c r="B301" s="10" t="s">
        <v>166</v>
      </c>
      <c r="C301" s="85" t="s">
        <v>199</v>
      </c>
      <c r="D301" s="85"/>
      <c r="E301" s="16">
        <v>7</v>
      </c>
      <c r="F301" s="17"/>
      <c r="G301" s="17" t="s">
        <v>35</v>
      </c>
      <c r="H301" s="16"/>
      <c r="I301" s="15">
        <v>42236</v>
      </c>
      <c r="J301" s="16"/>
      <c r="K301" s="15">
        <v>42236</v>
      </c>
      <c r="L301" s="16"/>
      <c r="M301" s="84" t="s">
        <v>18</v>
      </c>
      <c r="N301" s="84"/>
      <c r="O301" s="83">
        <v>184</v>
      </c>
      <c r="P301" s="83"/>
      <c r="Q301" s="84"/>
      <c r="R301" s="84"/>
      <c r="S301" s="84"/>
    </row>
    <row r="302" spans="2:19" ht="45" customHeight="1" x14ac:dyDescent="0.25">
      <c r="B302" s="10" t="s">
        <v>166</v>
      </c>
      <c r="C302" s="85" t="s">
        <v>19</v>
      </c>
      <c r="D302" s="85"/>
      <c r="E302" s="16">
        <v>1</v>
      </c>
      <c r="F302" s="17"/>
      <c r="G302" s="17" t="s">
        <v>20</v>
      </c>
      <c r="H302" s="16"/>
      <c r="I302" s="15">
        <v>42236</v>
      </c>
      <c r="J302" s="16"/>
      <c r="K302" s="15">
        <v>42236</v>
      </c>
      <c r="L302" s="16"/>
      <c r="M302" s="84" t="s">
        <v>18</v>
      </c>
      <c r="N302" s="84"/>
      <c r="O302" s="83">
        <v>120</v>
      </c>
      <c r="P302" s="83"/>
      <c r="Q302" s="84"/>
      <c r="R302" s="84"/>
      <c r="S302" s="84"/>
    </row>
    <row r="303" spans="2:19" ht="45" customHeight="1" x14ac:dyDescent="0.25">
      <c r="B303" s="10" t="s">
        <v>166</v>
      </c>
      <c r="C303" s="85" t="s">
        <v>200</v>
      </c>
      <c r="D303" s="85"/>
      <c r="E303" s="16">
        <v>4</v>
      </c>
      <c r="F303" s="17"/>
      <c r="G303" s="17" t="s">
        <v>35</v>
      </c>
      <c r="H303" s="16"/>
      <c r="I303" s="15">
        <v>42249</v>
      </c>
      <c r="J303" s="16"/>
      <c r="K303" s="15">
        <v>42256</v>
      </c>
      <c r="L303" s="16"/>
      <c r="M303" s="84" t="s">
        <v>18</v>
      </c>
      <c r="N303" s="84"/>
      <c r="O303" s="83">
        <v>534</v>
      </c>
      <c r="P303" s="83"/>
      <c r="Q303" s="84"/>
      <c r="R303" s="84"/>
      <c r="S303" s="84"/>
    </row>
    <row r="304" spans="2:19" ht="45" customHeight="1" x14ac:dyDescent="0.25">
      <c r="B304" s="10" t="s">
        <v>166</v>
      </c>
      <c r="C304" s="85" t="s">
        <v>200</v>
      </c>
      <c r="D304" s="85"/>
      <c r="E304" s="16">
        <v>5</v>
      </c>
      <c r="F304" s="17"/>
      <c r="G304" s="17" t="s">
        <v>35</v>
      </c>
      <c r="H304" s="16"/>
      <c r="I304" s="15">
        <v>42249</v>
      </c>
      <c r="J304" s="16"/>
      <c r="K304" s="15">
        <v>42256</v>
      </c>
      <c r="L304" s="16"/>
      <c r="M304" s="84" t="s">
        <v>18</v>
      </c>
      <c r="N304" s="84"/>
      <c r="O304" s="83">
        <v>574</v>
      </c>
      <c r="P304" s="83"/>
      <c r="Q304" s="84"/>
      <c r="R304" s="84"/>
      <c r="S304" s="84"/>
    </row>
    <row r="305" spans="2:19" ht="45" customHeight="1" x14ac:dyDescent="0.25">
      <c r="B305" s="10" t="s">
        <v>166</v>
      </c>
      <c r="C305" s="85" t="s">
        <v>19</v>
      </c>
      <c r="D305" s="85"/>
      <c r="E305" s="16">
        <v>1</v>
      </c>
      <c r="F305" s="17"/>
      <c r="G305" s="17" t="s">
        <v>20</v>
      </c>
      <c r="H305" s="16"/>
      <c r="I305" s="15">
        <v>42249</v>
      </c>
      <c r="J305" s="16"/>
      <c r="K305" s="15">
        <v>42249</v>
      </c>
      <c r="L305" s="16"/>
      <c r="M305" s="84" t="s">
        <v>18</v>
      </c>
      <c r="N305" s="84"/>
      <c r="O305" s="83">
        <v>19</v>
      </c>
      <c r="P305" s="83"/>
      <c r="Q305" s="84"/>
      <c r="R305" s="84"/>
      <c r="S305" s="84"/>
    </row>
    <row r="306" spans="2:19" ht="45" customHeight="1" x14ac:dyDescent="0.25">
      <c r="B306" s="10" t="s">
        <v>166</v>
      </c>
      <c r="C306" s="85" t="s">
        <v>19</v>
      </c>
      <c r="D306" s="85"/>
      <c r="E306" s="16">
        <v>1</v>
      </c>
      <c r="F306" s="17"/>
      <c r="G306" s="17" t="s">
        <v>20</v>
      </c>
      <c r="H306" s="16"/>
      <c r="I306" s="15">
        <v>42249</v>
      </c>
      <c r="J306" s="16"/>
      <c r="K306" s="15">
        <v>42249</v>
      </c>
      <c r="L306" s="16"/>
      <c r="M306" s="84" t="s">
        <v>18</v>
      </c>
      <c r="N306" s="84"/>
      <c r="O306" s="83">
        <v>260</v>
      </c>
      <c r="P306" s="83"/>
      <c r="Q306" s="84"/>
      <c r="R306" s="84"/>
      <c r="S306" s="84"/>
    </row>
    <row r="307" spans="2:19" ht="45" customHeight="1" x14ac:dyDescent="0.25">
      <c r="B307" s="10" t="s">
        <v>166</v>
      </c>
      <c r="C307" s="85" t="s">
        <v>201</v>
      </c>
      <c r="D307" s="85"/>
      <c r="E307" s="16">
        <v>2</v>
      </c>
      <c r="F307" s="17"/>
      <c r="G307" s="17" t="s">
        <v>35</v>
      </c>
      <c r="H307" s="16"/>
      <c r="I307" s="15">
        <v>42257</v>
      </c>
      <c r="J307" s="16"/>
      <c r="K307" s="15">
        <v>42257</v>
      </c>
      <c r="L307" s="16"/>
      <c r="M307" s="84" t="s">
        <v>18</v>
      </c>
      <c r="N307" s="84"/>
      <c r="O307" s="83">
        <v>184</v>
      </c>
      <c r="P307" s="83"/>
      <c r="Q307" s="84"/>
      <c r="R307" s="84"/>
      <c r="S307" s="84"/>
    </row>
    <row r="308" spans="2:19" ht="45" customHeight="1" x14ac:dyDescent="0.25">
      <c r="B308" s="10" t="s">
        <v>166</v>
      </c>
      <c r="C308" s="85" t="s">
        <v>201</v>
      </c>
      <c r="D308" s="85"/>
      <c r="E308" s="16">
        <v>2</v>
      </c>
      <c r="F308" s="17"/>
      <c r="G308" s="17" t="s">
        <v>35</v>
      </c>
      <c r="H308" s="16"/>
      <c r="I308" s="15">
        <v>42257</v>
      </c>
      <c r="J308" s="16"/>
      <c r="K308" s="15">
        <v>42257</v>
      </c>
      <c r="L308" s="16"/>
      <c r="M308" s="84" t="s">
        <v>18</v>
      </c>
      <c r="N308" s="84"/>
      <c r="O308" s="83">
        <v>973</v>
      </c>
      <c r="P308" s="83"/>
      <c r="Q308" s="84"/>
      <c r="R308" s="84"/>
      <c r="S308" s="84"/>
    </row>
    <row r="309" spans="2:19" ht="45" customHeight="1" x14ac:dyDescent="0.25">
      <c r="B309" s="10" t="s">
        <v>166</v>
      </c>
      <c r="C309" s="85" t="s">
        <v>19</v>
      </c>
      <c r="D309" s="85"/>
      <c r="E309" s="16">
        <v>1</v>
      </c>
      <c r="F309" s="17"/>
      <c r="G309" s="17" t="s">
        <v>20</v>
      </c>
      <c r="H309" s="16"/>
      <c r="I309" s="15">
        <v>42257</v>
      </c>
      <c r="J309" s="16"/>
      <c r="K309" s="15">
        <v>42257</v>
      </c>
      <c r="L309" s="16"/>
      <c r="M309" s="84" t="s">
        <v>18</v>
      </c>
      <c r="N309" s="84"/>
      <c r="O309" s="83">
        <v>200</v>
      </c>
      <c r="P309" s="83"/>
      <c r="Q309" s="84"/>
      <c r="R309" s="84"/>
      <c r="S309" s="84"/>
    </row>
    <row r="310" spans="2:19" ht="45" customHeight="1" x14ac:dyDescent="0.25">
      <c r="B310" s="10" t="s">
        <v>166</v>
      </c>
      <c r="C310" s="85" t="s">
        <v>202</v>
      </c>
      <c r="D310" s="85"/>
      <c r="E310" s="16">
        <v>3</v>
      </c>
      <c r="F310" s="17"/>
      <c r="G310" s="17" t="s">
        <v>35</v>
      </c>
      <c r="H310" s="16"/>
      <c r="I310" s="15">
        <v>42237</v>
      </c>
      <c r="J310" s="16"/>
      <c r="K310" s="15">
        <v>42237</v>
      </c>
      <c r="L310" s="16"/>
      <c r="M310" s="84" t="s">
        <v>18</v>
      </c>
      <c r="N310" s="84"/>
      <c r="O310" s="83">
        <v>184</v>
      </c>
      <c r="P310" s="83"/>
      <c r="Q310" s="84"/>
      <c r="R310" s="84"/>
      <c r="S310" s="84"/>
    </row>
    <row r="311" spans="2:19" ht="45" customHeight="1" x14ac:dyDescent="0.25">
      <c r="B311" s="10" t="s">
        <v>166</v>
      </c>
      <c r="C311" s="85" t="s">
        <v>202</v>
      </c>
      <c r="D311" s="85"/>
      <c r="E311" s="16">
        <v>3</v>
      </c>
      <c r="F311" s="17"/>
      <c r="G311" s="17" t="s">
        <v>35</v>
      </c>
      <c r="H311" s="16"/>
      <c r="I311" s="15">
        <v>42237</v>
      </c>
      <c r="J311" s="16"/>
      <c r="K311" s="15">
        <v>42237</v>
      </c>
      <c r="L311" s="16"/>
      <c r="M311" s="84" t="s">
        <v>18</v>
      </c>
      <c r="N311" s="84"/>
      <c r="O311" s="83">
        <v>630</v>
      </c>
      <c r="P311" s="83"/>
      <c r="Q311" s="84"/>
      <c r="R311" s="84"/>
      <c r="S311" s="84"/>
    </row>
    <row r="312" spans="2:19" ht="45" customHeight="1" x14ac:dyDescent="0.25">
      <c r="B312" s="10" t="s">
        <v>166</v>
      </c>
      <c r="C312" s="85" t="s">
        <v>19</v>
      </c>
      <c r="D312" s="85"/>
      <c r="E312" s="16">
        <v>1</v>
      </c>
      <c r="F312" s="17"/>
      <c r="G312" s="17" t="s">
        <v>20</v>
      </c>
      <c r="H312" s="16"/>
      <c r="I312" s="15">
        <v>42237</v>
      </c>
      <c r="J312" s="16"/>
      <c r="K312" s="15">
        <v>42237</v>
      </c>
      <c r="L312" s="16"/>
      <c r="M312" s="84" t="s">
        <v>18</v>
      </c>
      <c r="N312" s="84"/>
      <c r="O312" s="83">
        <v>140</v>
      </c>
      <c r="P312" s="83"/>
      <c r="Q312" s="84"/>
      <c r="R312" s="84"/>
      <c r="S312" s="84"/>
    </row>
    <row r="313" spans="2:19" ht="45" customHeight="1" x14ac:dyDescent="0.25">
      <c r="B313" s="10" t="s">
        <v>166</v>
      </c>
      <c r="C313" s="85" t="s">
        <v>203</v>
      </c>
      <c r="D313" s="85"/>
      <c r="E313" s="16">
        <v>3</v>
      </c>
      <c r="F313" s="17"/>
      <c r="G313" s="17" t="s">
        <v>35</v>
      </c>
      <c r="H313" s="16"/>
      <c r="I313" s="15">
        <v>42278</v>
      </c>
      <c r="J313" s="16"/>
      <c r="K313" s="15">
        <v>42279</v>
      </c>
      <c r="L313" s="16"/>
      <c r="M313" s="84" t="s">
        <v>18</v>
      </c>
      <c r="N313" s="84"/>
      <c r="O313" s="83">
        <v>366</v>
      </c>
      <c r="P313" s="83"/>
      <c r="Q313" s="84"/>
      <c r="R313" s="84"/>
      <c r="S313" s="84"/>
    </row>
    <row r="314" spans="2:19" ht="45" customHeight="1" x14ac:dyDescent="0.25">
      <c r="B314" s="10" t="s">
        <v>166</v>
      </c>
      <c r="C314" s="85" t="s">
        <v>203</v>
      </c>
      <c r="D314" s="85"/>
      <c r="E314" s="16">
        <v>3</v>
      </c>
      <c r="F314" s="17"/>
      <c r="G314" s="17" t="s">
        <v>35</v>
      </c>
      <c r="H314" s="16"/>
      <c r="I314" s="15">
        <v>42278</v>
      </c>
      <c r="J314" s="16"/>
      <c r="K314" s="15">
        <v>42279</v>
      </c>
      <c r="L314" s="16"/>
      <c r="M314" s="84" t="s">
        <v>18</v>
      </c>
      <c r="N314" s="84"/>
      <c r="O314" s="83">
        <v>714</v>
      </c>
      <c r="P314" s="83"/>
      <c r="Q314" s="84"/>
      <c r="R314" s="84"/>
      <c r="S314" s="84"/>
    </row>
    <row r="315" spans="2:19" ht="45" customHeight="1" x14ac:dyDescent="0.25">
      <c r="B315" s="10" t="s">
        <v>166</v>
      </c>
      <c r="C315" s="85" t="s">
        <v>204</v>
      </c>
      <c r="D315" s="85"/>
      <c r="E315" s="16">
        <v>3</v>
      </c>
      <c r="F315" s="17"/>
      <c r="G315" s="17" t="s">
        <v>35</v>
      </c>
      <c r="H315" s="16"/>
      <c r="I315" s="15">
        <v>42275</v>
      </c>
      <c r="J315" s="16"/>
      <c r="K315" s="15">
        <v>42275</v>
      </c>
      <c r="L315" s="16"/>
      <c r="M315" s="84" t="s">
        <v>18</v>
      </c>
      <c r="N315" s="84"/>
      <c r="O315" s="83">
        <v>184</v>
      </c>
      <c r="P315" s="83"/>
      <c r="Q315" s="84"/>
      <c r="R315" s="84"/>
      <c r="S315" s="84"/>
    </row>
    <row r="316" spans="2:19" ht="45" customHeight="1" x14ac:dyDescent="0.25">
      <c r="B316" s="10" t="s">
        <v>166</v>
      </c>
      <c r="C316" s="85" t="s">
        <v>19</v>
      </c>
      <c r="D316" s="85"/>
      <c r="E316" s="16">
        <v>1</v>
      </c>
      <c r="F316" s="17"/>
      <c r="G316" s="17" t="s">
        <v>20</v>
      </c>
      <c r="H316" s="16"/>
      <c r="I316" s="15">
        <v>42275</v>
      </c>
      <c r="J316" s="16"/>
      <c r="K316" s="15">
        <v>42275</v>
      </c>
      <c r="L316" s="16"/>
      <c r="M316" s="84" t="s">
        <v>18</v>
      </c>
      <c r="N316" s="84"/>
      <c r="O316" s="83">
        <v>140</v>
      </c>
      <c r="P316" s="83"/>
      <c r="Q316" s="84"/>
      <c r="R316" s="84"/>
      <c r="S316" s="84"/>
    </row>
    <row r="317" spans="2:19" ht="45" customHeight="1" x14ac:dyDescent="0.25">
      <c r="B317" s="10" t="s">
        <v>166</v>
      </c>
      <c r="C317" s="85" t="s">
        <v>205</v>
      </c>
      <c r="D317" s="85"/>
      <c r="E317" s="16">
        <v>1</v>
      </c>
      <c r="F317" s="17"/>
      <c r="G317" s="17" t="s">
        <v>35</v>
      </c>
      <c r="H317" s="16"/>
      <c r="I317" s="15">
        <v>42296</v>
      </c>
      <c r="J317" s="16"/>
      <c r="K317" s="15">
        <v>42296</v>
      </c>
      <c r="L317" s="16"/>
      <c r="M317" s="84" t="s">
        <v>18</v>
      </c>
      <c r="N317" s="84"/>
      <c r="O317" s="83">
        <v>684</v>
      </c>
      <c r="P317" s="83"/>
      <c r="Q317" s="84"/>
      <c r="R317" s="84"/>
      <c r="S317" s="84"/>
    </row>
    <row r="318" spans="2:19" ht="45" customHeight="1" x14ac:dyDescent="0.25">
      <c r="B318" s="10" t="s">
        <v>166</v>
      </c>
      <c r="C318" s="85" t="s">
        <v>206</v>
      </c>
      <c r="D318" s="85"/>
      <c r="E318" s="16">
        <v>1</v>
      </c>
      <c r="F318" s="17"/>
      <c r="G318" s="17" t="s">
        <v>35</v>
      </c>
      <c r="H318" s="16"/>
      <c r="I318" s="15">
        <v>42293</v>
      </c>
      <c r="J318" s="16"/>
      <c r="K318" s="15">
        <v>42293</v>
      </c>
      <c r="L318" s="16"/>
      <c r="M318" s="84" t="s">
        <v>18</v>
      </c>
      <c r="N318" s="84"/>
      <c r="O318" s="83">
        <v>684</v>
      </c>
      <c r="P318" s="83"/>
      <c r="Q318" s="84"/>
      <c r="R318" s="84"/>
      <c r="S318" s="84"/>
    </row>
    <row r="319" spans="2:19" ht="45" customHeight="1" x14ac:dyDescent="0.25">
      <c r="B319" s="10" t="s">
        <v>166</v>
      </c>
      <c r="C319" s="85" t="s">
        <v>207</v>
      </c>
      <c r="D319" s="85"/>
      <c r="E319" s="16">
        <v>4</v>
      </c>
      <c r="F319" s="17"/>
      <c r="G319" s="17" t="s">
        <v>35</v>
      </c>
      <c r="H319" s="16"/>
      <c r="I319" s="15">
        <v>42303</v>
      </c>
      <c r="J319" s="16"/>
      <c r="K319" s="15">
        <v>42303</v>
      </c>
      <c r="L319" s="16"/>
      <c r="M319" s="84" t="s">
        <v>18</v>
      </c>
      <c r="N319" s="84"/>
      <c r="O319" s="83">
        <v>684</v>
      </c>
      <c r="P319" s="83"/>
      <c r="Q319" s="84"/>
      <c r="R319" s="84"/>
      <c r="S319" s="84"/>
    </row>
    <row r="320" spans="2:19" ht="45" customHeight="1" x14ac:dyDescent="0.25">
      <c r="B320" s="10" t="s">
        <v>166</v>
      </c>
      <c r="C320" s="85" t="s">
        <v>208</v>
      </c>
      <c r="D320" s="85"/>
      <c r="E320" s="16">
        <v>3</v>
      </c>
      <c r="F320" s="17"/>
      <c r="G320" s="17" t="s">
        <v>209</v>
      </c>
      <c r="H320" s="16"/>
      <c r="I320" s="15">
        <v>42306</v>
      </c>
      <c r="J320" s="16"/>
      <c r="K320" s="15">
        <v>42306</v>
      </c>
      <c r="L320" s="16"/>
      <c r="M320" s="84" t="s">
        <v>18</v>
      </c>
      <c r="N320" s="84"/>
      <c r="O320" s="83">
        <v>300.44</v>
      </c>
      <c r="P320" s="83"/>
      <c r="Q320" s="84"/>
      <c r="R320" s="84"/>
      <c r="S320" s="84"/>
    </row>
    <row r="321" spans="2:19" ht="45" customHeight="1" x14ac:dyDescent="0.25">
      <c r="B321" s="10" t="s">
        <v>166</v>
      </c>
      <c r="C321" s="85" t="s">
        <v>210</v>
      </c>
      <c r="D321" s="85"/>
      <c r="E321" s="16">
        <v>1</v>
      </c>
      <c r="F321" s="17"/>
      <c r="G321" s="17" t="s">
        <v>35</v>
      </c>
      <c r="H321" s="16"/>
      <c r="I321" s="15">
        <v>42312</v>
      </c>
      <c r="J321" s="16"/>
      <c r="K321" s="15">
        <v>42312</v>
      </c>
      <c r="L321" s="16"/>
      <c r="M321" s="84" t="s">
        <v>18</v>
      </c>
      <c r="N321" s="84"/>
      <c r="O321" s="83">
        <v>664</v>
      </c>
      <c r="P321" s="83"/>
      <c r="Q321" s="84"/>
      <c r="R321" s="84"/>
      <c r="S321" s="84"/>
    </row>
    <row r="322" spans="2:19" ht="45" customHeight="1" x14ac:dyDescent="0.25">
      <c r="B322" s="10" t="s">
        <v>166</v>
      </c>
      <c r="C322" s="85" t="s">
        <v>211</v>
      </c>
      <c r="D322" s="85"/>
      <c r="E322" s="16">
        <v>3</v>
      </c>
      <c r="F322" s="17"/>
      <c r="G322" s="17" t="s">
        <v>35</v>
      </c>
      <c r="H322" s="16"/>
      <c r="I322" s="15">
        <v>42320</v>
      </c>
      <c r="J322" s="16"/>
      <c r="K322" s="15">
        <v>42320</v>
      </c>
      <c r="L322" s="16"/>
      <c r="M322" s="84" t="s">
        <v>18</v>
      </c>
      <c r="N322" s="84"/>
      <c r="O322" s="83">
        <v>312</v>
      </c>
      <c r="P322" s="83"/>
      <c r="Q322" s="84"/>
      <c r="R322" s="84"/>
      <c r="S322" s="84"/>
    </row>
    <row r="323" spans="2:19" ht="45" customHeight="1" x14ac:dyDescent="0.25">
      <c r="B323" s="10" t="s">
        <v>166</v>
      </c>
      <c r="C323" s="85" t="s">
        <v>212</v>
      </c>
      <c r="D323" s="85"/>
      <c r="E323" s="16">
        <v>1</v>
      </c>
      <c r="F323" s="17"/>
      <c r="G323" s="17" t="s">
        <v>35</v>
      </c>
      <c r="H323" s="16"/>
      <c r="I323" s="15">
        <v>42327</v>
      </c>
      <c r="J323" s="16"/>
      <c r="K323" s="15">
        <v>42327</v>
      </c>
      <c r="L323" s="16"/>
      <c r="M323" s="84" t="s">
        <v>18</v>
      </c>
      <c r="N323" s="84"/>
      <c r="O323" s="83">
        <v>1155</v>
      </c>
      <c r="P323" s="83"/>
      <c r="Q323" s="84"/>
      <c r="R323" s="84"/>
      <c r="S323" s="84"/>
    </row>
    <row r="324" spans="2:19" ht="45" customHeight="1" x14ac:dyDescent="0.25">
      <c r="B324" s="10" t="s">
        <v>166</v>
      </c>
      <c r="C324" s="85" t="s">
        <v>210</v>
      </c>
      <c r="D324" s="85"/>
      <c r="E324" s="16">
        <v>1</v>
      </c>
      <c r="F324" s="17"/>
      <c r="G324" s="17" t="s">
        <v>35</v>
      </c>
      <c r="H324" s="16"/>
      <c r="I324" s="15">
        <v>42312</v>
      </c>
      <c r="J324" s="16"/>
      <c r="K324" s="15">
        <v>42312</v>
      </c>
      <c r="L324" s="16"/>
      <c r="M324" s="84" t="s">
        <v>18</v>
      </c>
      <c r="N324" s="84"/>
      <c r="O324" s="83">
        <v>334</v>
      </c>
      <c r="P324" s="83"/>
      <c r="Q324" s="84"/>
      <c r="R324" s="84"/>
      <c r="S324" s="84"/>
    </row>
    <row r="325" spans="2:19" ht="45" customHeight="1" x14ac:dyDescent="0.25">
      <c r="B325" s="10" t="s">
        <v>166</v>
      </c>
      <c r="C325" s="85" t="s">
        <v>211</v>
      </c>
      <c r="D325" s="85"/>
      <c r="E325" s="16">
        <v>3</v>
      </c>
      <c r="F325" s="17"/>
      <c r="G325" s="17" t="s">
        <v>35</v>
      </c>
      <c r="H325" s="16"/>
      <c r="I325" s="15">
        <v>42320</v>
      </c>
      <c r="J325" s="16"/>
      <c r="K325" s="15">
        <v>42320</v>
      </c>
      <c r="L325" s="16"/>
      <c r="M325" s="84" t="s">
        <v>18</v>
      </c>
      <c r="N325" s="84"/>
      <c r="O325" s="83">
        <v>75.010000000000005</v>
      </c>
      <c r="P325" s="83"/>
      <c r="Q325" s="84"/>
      <c r="R325" s="84"/>
      <c r="S325" s="84"/>
    </row>
    <row r="326" spans="2:19" ht="45" customHeight="1" x14ac:dyDescent="0.25">
      <c r="B326" s="10" t="s">
        <v>166</v>
      </c>
      <c r="C326" s="85" t="s">
        <v>212</v>
      </c>
      <c r="D326" s="85"/>
      <c r="E326" s="16">
        <v>1</v>
      </c>
      <c r="F326" s="17"/>
      <c r="G326" s="17" t="s">
        <v>35</v>
      </c>
      <c r="H326" s="16"/>
      <c r="I326" s="15">
        <v>42327</v>
      </c>
      <c r="J326" s="16"/>
      <c r="K326" s="15">
        <v>42327</v>
      </c>
      <c r="L326" s="16"/>
      <c r="M326" s="84" t="s">
        <v>18</v>
      </c>
      <c r="N326" s="84"/>
      <c r="O326" s="83">
        <v>780</v>
      </c>
      <c r="P326" s="83"/>
      <c r="Q326" s="84"/>
      <c r="R326" s="84"/>
      <c r="S326" s="84"/>
    </row>
    <row r="327" spans="2:19" ht="45" customHeight="1" x14ac:dyDescent="0.25">
      <c r="B327" s="10" t="s">
        <v>166</v>
      </c>
      <c r="C327" s="85" t="s">
        <v>19</v>
      </c>
      <c r="D327" s="85"/>
      <c r="E327" s="16">
        <v>1</v>
      </c>
      <c r="F327" s="17"/>
      <c r="G327" s="17" t="s">
        <v>20</v>
      </c>
      <c r="H327" s="16"/>
      <c r="I327" s="15">
        <v>42327</v>
      </c>
      <c r="J327" s="16"/>
      <c r="K327" s="15">
        <v>42327</v>
      </c>
      <c r="L327" s="16"/>
      <c r="M327" s="84" t="s">
        <v>18</v>
      </c>
      <c r="N327" s="84"/>
      <c r="O327" s="83">
        <v>369.5</v>
      </c>
      <c r="P327" s="83"/>
      <c r="Q327" s="84"/>
      <c r="R327" s="84"/>
      <c r="S327" s="84"/>
    </row>
    <row r="328" spans="2:19" ht="45" customHeight="1" x14ac:dyDescent="0.25">
      <c r="B328" s="10" t="s">
        <v>166</v>
      </c>
      <c r="C328" s="85" t="s">
        <v>213</v>
      </c>
      <c r="D328" s="85"/>
      <c r="E328" s="16">
        <v>1</v>
      </c>
      <c r="F328" s="17"/>
      <c r="G328" s="17" t="s">
        <v>35</v>
      </c>
      <c r="H328" s="16"/>
      <c r="I328" s="15">
        <v>42328</v>
      </c>
      <c r="J328" s="16"/>
      <c r="K328" s="15">
        <v>42328</v>
      </c>
      <c r="L328" s="16"/>
      <c r="M328" s="84" t="s">
        <v>18</v>
      </c>
      <c r="N328" s="84"/>
      <c r="O328" s="83">
        <v>286</v>
      </c>
      <c r="P328" s="83"/>
      <c r="Q328" s="84"/>
      <c r="R328" s="84"/>
      <c r="S328" s="84"/>
    </row>
    <row r="329" spans="2:19" ht="45" customHeight="1" x14ac:dyDescent="0.25">
      <c r="B329" s="10" t="s">
        <v>166</v>
      </c>
      <c r="C329" s="85" t="s">
        <v>214</v>
      </c>
      <c r="D329" s="85"/>
      <c r="E329" s="16">
        <v>1</v>
      </c>
      <c r="F329" s="17"/>
      <c r="G329" s="17" t="s">
        <v>179</v>
      </c>
      <c r="H329" s="16"/>
      <c r="I329" s="15">
        <v>42333</v>
      </c>
      <c r="J329" s="16"/>
      <c r="K329" s="15">
        <v>42333</v>
      </c>
      <c r="L329" s="16"/>
      <c r="M329" s="84" t="s">
        <v>18</v>
      </c>
      <c r="N329" s="84"/>
      <c r="O329" s="83">
        <v>104</v>
      </c>
      <c r="P329" s="83"/>
      <c r="Q329" s="84"/>
      <c r="R329" s="84"/>
      <c r="S329" s="84"/>
    </row>
    <row r="330" spans="2:19" ht="45" customHeight="1" x14ac:dyDescent="0.25">
      <c r="B330" s="10" t="s">
        <v>166</v>
      </c>
      <c r="C330" s="85" t="s">
        <v>215</v>
      </c>
      <c r="D330" s="85"/>
      <c r="E330" s="16">
        <v>1</v>
      </c>
      <c r="F330" s="17"/>
      <c r="G330" s="17" t="s">
        <v>35</v>
      </c>
      <c r="H330" s="16"/>
      <c r="I330" s="15">
        <v>42334</v>
      </c>
      <c r="J330" s="16"/>
      <c r="K330" s="15">
        <v>42334</v>
      </c>
      <c r="L330" s="16"/>
      <c r="M330" s="84" t="s">
        <v>18</v>
      </c>
      <c r="N330" s="84"/>
      <c r="O330" s="83">
        <v>184</v>
      </c>
      <c r="P330" s="83"/>
      <c r="Q330" s="84"/>
      <c r="R330" s="84"/>
      <c r="S330" s="84"/>
    </row>
    <row r="331" spans="2:19" ht="45" customHeight="1" x14ac:dyDescent="0.25">
      <c r="B331" s="10" t="s">
        <v>166</v>
      </c>
      <c r="C331" s="85" t="s">
        <v>213</v>
      </c>
      <c r="D331" s="85"/>
      <c r="E331" s="16">
        <v>1</v>
      </c>
      <c r="F331" s="17"/>
      <c r="G331" s="17" t="s">
        <v>35</v>
      </c>
      <c r="H331" s="16"/>
      <c r="I331" s="15">
        <v>42328</v>
      </c>
      <c r="J331" s="16"/>
      <c r="K331" s="15">
        <v>42328</v>
      </c>
      <c r="L331" s="16"/>
      <c r="M331" s="84" t="s">
        <v>18</v>
      </c>
      <c r="N331" s="84"/>
      <c r="O331" s="83">
        <v>490</v>
      </c>
      <c r="P331" s="83"/>
      <c r="Q331" s="84"/>
      <c r="R331" s="84"/>
      <c r="S331" s="84"/>
    </row>
    <row r="332" spans="2:19" ht="45" customHeight="1" x14ac:dyDescent="0.25">
      <c r="B332" s="10" t="s">
        <v>166</v>
      </c>
      <c r="C332" s="85" t="s">
        <v>216</v>
      </c>
      <c r="D332" s="85"/>
      <c r="E332" s="16">
        <v>1</v>
      </c>
      <c r="F332" s="17"/>
      <c r="G332" s="17" t="s">
        <v>17</v>
      </c>
      <c r="H332" s="16"/>
      <c r="I332" s="15">
        <v>42312</v>
      </c>
      <c r="J332" s="16"/>
      <c r="K332" s="15">
        <v>42312</v>
      </c>
      <c r="L332" s="16"/>
      <c r="M332" s="84" t="s">
        <v>18</v>
      </c>
      <c r="N332" s="84"/>
      <c r="O332" s="83">
        <v>2975</v>
      </c>
      <c r="P332" s="83"/>
      <c r="Q332" s="84"/>
      <c r="R332" s="84"/>
      <c r="S332" s="84"/>
    </row>
    <row r="333" spans="2:19" ht="45" customHeight="1" x14ac:dyDescent="0.25">
      <c r="B333" s="10" t="s">
        <v>166</v>
      </c>
      <c r="C333" s="85" t="s">
        <v>217</v>
      </c>
      <c r="D333" s="85"/>
      <c r="E333" s="16">
        <v>2</v>
      </c>
      <c r="F333" s="17"/>
      <c r="G333" s="17" t="s">
        <v>17</v>
      </c>
      <c r="H333" s="16"/>
      <c r="I333" s="15">
        <v>42300</v>
      </c>
      <c r="J333" s="16"/>
      <c r="K333" s="15">
        <v>42300</v>
      </c>
      <c r="L333" s="16"/>
      <c r="M333" s="84" t="s">
        <v>18</v>
      </c>
      <c r="N333" s="84"/>
      <c r="O333" s="83">
        <v>8252</v>
      </c>
      <c r="P333" s="83"/>
      <c r="Q333" s="84"/>
      <c r="R333" s="84"/>
      <c r="S333" s="84"/>
    </row>
    <row r="334" spans="2:19" ht="45" customHeight="1" x14ac:dyDescent="0.25">
      <c r="B334" s="10" t="s">
        <v>166</v>
      </c>
      <c r="C334" s="85" t="s">
        <v>217</v>
      </c>
      <c r="D334" s="85"/>
      <c r="E334" s="16">
        <v>2</v>
      </c>
      <c r="F334" s="17"/>
      <c r="G334" s="17" t="s">
        <v>17</v>
      </c>
      <c r="H334" s="16"/>
      <c r="I334" s="15">
        <v>42306</v>
      </c>
      <c r="J334" s="16"/>
      <c r="K334" s="15">
        <v>42306</v>
      </c>
      <c r="L334" s="16"/>
      <c r="M334" s="84" t="s">
        <v>18</v>
      </c>
      <c r="N334" s="84"/>
      <c r="O334" s="83">
        <v>8252</v>
      </c>
      <c r="P334" s="83"/>
      <c r="Q334" s="84"/>
      <c r="R334" s="84"/>
      <c r="S334" s="84"/>
    </row>
    <row r="335" spans="2:19" ht="45" customHeight="1" x14ac:dyDescent="0.25">
      <c r="B335" s="10" t="s">
        <v>166</v>
      </c>
      <c r="C335" s="85" t="s">
        <v>218</v>
      </c>
      <c r="D335" s="85"/>
      <c r="E335" s="16">
        <v>1</v>
      </c>
      <c r="F335" s="17"/>
      <c r="G335" s="17" t="s">
        <v>35</v>
      </c>
      <c r="H335" s="16"/>
      <c r="I335" s="15">
        <v>42326</v>
      </c>
      <c r="J335" s="16"/>
      <c r="K335" s="15">
        <v>42326</v>
      </c>
      <c r="L335" s="16"/>
      <c r="M335" s="84" t="s">
        <v>18</v>
      </c>
      <c r="N335" s="84"/>
      <c r="O335" s="83">
        <v>144</v>
      </c>
      <c r="P335" s="83"/>
      <c r="Q335" s="84"/>
      <c r="R335" s="84"/>
      <c r="S335" s="84"/>
    </row>
    <row r="336" spans="2:19" ht="45" customHeight="1" x14ac:dyDescent="0.25">
      <c r="B336" s="10" t="s">
        <v>166</v>
      </c>
      <c r="C336" s="85" t="s">
        <v>219</v>
      </c>
      <c r="D336" s="85"/>
      <c r="E336" s="16">
        <v>1</v>
      </c>
      <c r="F336" s="17"/>
      <c r="G336" s="17" t="s">
        <v>35</v>
      </c>
      <c r="H336" s="16"/>
      <c r="I336" s="15">
        <v>42326</v>
      </c>
      <c r="J336" s="16"/>
      <c r="K336" s="15">
        <v>42326</v>
      </c>
      <c r="L336" s="16"/>
      <c r="M336" s="84" t="s">
        <v>18</v>
      </c>
      <c r="N336" s="84"/>
      <c r="O336" s="83">
        <v>669.43</v>
      </c>
      <c r="P336" s="83"/>
      <c r="Q336" s="84"/>
      <c r="R336" s="84"/>
      <c r="S336" s="84"/>
    </row>
    <row r="337" spans="2:20" ht="45" customHeight="1" x14ac:dyDescent="0.25">
      <c r="B337" s="10" t="s">
        <v>166</v>
      </c>
      <c r="C337" s="85" t="s">
        <v>218</v>
      </c>
      <c r="D337" s="85"/>
      <c r="E337" s="16">
        <v>1</v>
      </c>
      <c r="F337" s="17"/>
      <c r="G337" s="17" t="s">
        <v>35</v>
      </c>
      <c r="H337" s="16"/>
      <c r="I337" s="15">
        <v>42326</v>
      </c>
      <c r="J337" s="16"/>
      <c r="K337" s="15">
        <v>42326</v>
      </c>
      <c r="L337" s="16"/>
      <c r="M337" s="84" t="s">
        <v>18</v>
      </c>
      <c r="N337" s="84"/>
      <c r="O337" s="83">
        <v>256</v>
      </c>
      <c r="P337" s="83"/>
      <c r="Q337" s="84"/>
      <c r="R337" s="84"/>
      <c r="S337" s="84"/>
    </row>
    <row r="338" spans="2:20" ht="45" customHeight="1" x14ac:dyDescent="0.25">
      <c r="B338" s="10" t="s">
        <v>166</v>
      </c>
      <c r="C338" s="85" t="s">
        <v>19</v>
      </c>
      <c r="D338" s="85"/>
      <c r="E338" s="16">
        <v>1</v>
      </c>
      <c r="F338" s="17"/>
      <c r="G338" s="17" t="s">
        <v>20</v>
      </c>
      <c r="H338" s="16"/>
      <c r="I338" s="15">
        <v>42326</v>
      </c>
      <c r="J338" s="16"/>
      <c r="K338" s="15">
        <v>42326</v>
      </c>
      <c r="L338" s="16"/>
      <c r="M338" s="84" t="s">
        <v>18</v>
      </c>
      <c r="N338" s="84"/>
      <c r="O338" s="83">
        <v>19</v>
      </c>
      <c r="P338" s="83"/>
      <c r="Q338" s="84"/>
      <c r="R338" s="84"/>
      <c r="S338" s="84"/>
    </row>
    <row r="339" spans="2:20" ht="45" customHeight="1" x14ac:dyDescent="0.25">
      <c r="B339" s="10" t="s">
        <v>166</v>
      </c>
      <c r="C339" s="85" t="s">
        <v>220</v>
      </c>
      <c r="D339" s="85"/>
      <c r="E339" s="16">
        <v>1</v>
      </c>
      <c r="F339" s="17"/>
      <c r="G339" s="17" t="s">
        <v>35</v>
      </c>
      <c r="H339" s="16"/>
      <c r="I339" s="15">
        <v>42354</v>
      </c>
      <c r="J339" s="16"/>
      <c r="K339" s="15">
        <v>42354</v>
      </c>
      <c r="L339" s="16"/>
      <c r="M339" s="84" t="s">
        <v>18</v>
      </c>
      <c r="N339" s="84"/>
      <c r="O339" s="83">
        <v>144</v>
      </c>
      <c r="P339" s="83"/>
      <c r="Q339" s="84"/>
      <c r="R339" s="84"/>
      <c r="S339" s="84"/>
      <c r="T339" s="5">
        <f>SUM(O246:O339)</f>
        <v>48730.39</v>
      </c>
    </row>
    <row r="340" spans="2:20" ht="45" customHeight="1" x14ac:dyDescent="0.25">
      <c r="B340" s="10" t="s">
        <v>221</v>
      </c>
      <c r="C340" s="85" t="s">
        <v>222</v>
      </c>
      <c r="D340" s="85"/>
      <c r="E340" s="84">
        <v>1</v>
      </c>
      <c r="F340" s="84"/>
      <c r="G340" s="86" t="s">
        <v>35</v>
      </c>
      <c r="H340" s="86"/>
      <c r="I340" s="87">
        <v>42041</v>
      </c>
      <c r="J340" s="87"/>
      <c r="K340" s="87">
        <v>42041</v>
      </c>
      <c r="L340" s="87"/>
      <c r="M340" s="84" t="s">
        <v>18</v>
      </c>
      <c r="N340" s="84"/>
      <c r="O340" s="83">
        <v>601.4</v>
      </c>
      <c r="P340" s="83">
        <f>SUM(O340:O340)</f>
        <v>601.4</v>
      </c>
      <c r="Q340" s="84"/>
      <c r="R340" s="84"/>
      <c r="S340" s="84"/>
    </row>
    <row r="341" spans="2:20" ht="45" customHeight="1" x14ac:dyDescent="0.25">
      <c r="B341" s="10" t="s">
        <v>221</v>
      </c>
      <c r="C341" s="85" t="s">
        <v>222</v>
      </c>
      <c r="D341" s="85"/>
      <c r="E341" s="84">
        <v>1</v>
      </c>
      <c r="F341" s="84"/>
      <c r="G341" s="86" t="s">
        <v>35</v>
      </c>
      <c r="H341" s="86"/>
      <c r="I341" s="87">
        <v>42044</v>
      </c>
      <c r="J341" s="87"/>
      <c r="K341" s="87">
        <v>42044</v>
      </c>
      <c r="L341" s="87"/>
      <c r="M341" s="84" t="s">
        <v>18</v>
      </c>
      <c r="N341" s="84"/>
      <c r="O341" s="83">
        <v>564</v>
      </c>
      <c r="P341" s="83">
        <f>SUM(O340:O340,O341:O341)</f>
        <v>1165.4000000000001</v>
      </c>
      <c r="Q341" s="84"/>
      <c r="R341" s="84"/>
      <c r="S341" s="84"/>
    </row>
    <row r="342" spans="2:20" ht="45" customHeight="1" x14ac:dyDescent="0.25">
      <c r="B342" s="10" t="s">
        <v>221</v>
      </c>
      <c r="C342" s="85" t="s">
        <v>222</v>
      </c>
      <c r="D342" s="85"/>
      <c r="E342" s="84">
        <v>1</v>
      </c>
      <c r="F342" s="84"/>
      <c r="G342" s="86" t="s">
        <v>35</v>
      </c>
      <c r="H342" s="86"/>
      <c r="I342" s="87">
        <v>42039</v>
      </c>
      <c r="J342" s="87"/>
      <c r="K342" s="87">
        <v>42039</v>
      </c>
      <c r="L342" s="87"/>
      <c r="M342" s="84" t="s">
        <v>18</v>
      </c>
      <c r="N342" s="84"/>
      <c r="O342" s="83">
        <v>528</v>
      </c>
      <c r="P342" s="83">
        <f>SUM(O340:O340,O341:O341,O342:O342)</f>
        <v>1693.4</v>
      </c>
      <c r="Q342" s="84"/>
      <c r="R342" s="84"/>
      <c r="S342" s="84"/>
    </row>
    <row r="343" spans="2:20" ht="45" customHeight="1" x14ac:dyDescent="0.25">
      <c r="B343" s="10" t="s">
        <v>221</v>
      </c>
      <c r="C343" s="85" t="s">
        <v>222</v>
      </c>
      <c r="D343" s="85"/>
      <c r="E343" s="84">
        <v>1</v>
      </c>
      <c r="F343" s="84"/>
      <c r="G343" s="86" t="s">
        <v>35</v>
      </c>
      <c r="H343" s="86"/>
      <c r="I343" s="87">
        <v>42039</v>
      </c>
      <c r="J343" s="87"/>
      <c r="K343" s="87">
        <v>42039</v>
      </c>
      <c r="L343" s="87"/>
      <c r="M343" s="84" t="s">
        <v>18</v>
      </c>
      <c r="N343" s="84"/>
      <c r="O343" s="83">
        <v>550</v>
      </c>
      <c r="P343" s="83">
        <f>SUM(O340:O340,O341:O341,O342:O342,O343:O343)</f>
        <v>2243.4</v>
      </c>
      <c r="Q343" s="84"/>
      <c r="R343" s="84"/>
      <c r="S343" s="84"/>
    </row>
    <row r="344" spans="2:20" ht="45" customHeight="1" x14ac:dyDescent="0.25">
      <c r="B344" s="10" t="s">
        <v>221</v>
      </c>
      <c r="C344" s="85" t="s">
        <v>222</v>
      </c>
      <c r="D344" s="85"/>
      <c r="E344" s="84">
        <v>1</v>
      </c>
      <c r="F344" s="84"/>
      <c r="G344" s="86" t="s">
        <v>35</v>
      </c>
      <c r="H344" s="86"/>
      <c r="I344" s="87">
        <v>42040</v>
      </c>
      <c r="J344" s="87"/>
      <c r="K344" s="87">
        <v>42040</v>
      </c>
      <c r="L344" s="87"/>
      <c r="M344" s="84" t="s">
        <v>18</v>
      </c>
      <c r="N344" s="84"/>
      <c r="O344" s="83">
        <v>676</v>
      </c>
      <c r="P344" s="83">
        <f>SUM(O340:O340,O341:O341,O342:O342,O343:O343,O344:O344)</f>
        <v>2919.4</v>
      </c>
      <c r="Q344" s="84"/>
      <c r="R344" s="84"/>
      <c r="S344" s="84"/>
    </row>
    <row r="345" spans="2:20" ht="45" customHeight="1" x14ac:dyDescent="0.25">
      <c r="B345" s="10" t="s">
        <v>221</v>
      </c>
      <c r="C345" s="85" t="s">
        <v>222</v>
      </c>
      <c r="D345" s="85"/>
      <c r="E345" s="84">
        <v>1</v>
      </c>
      <c r="F345" s="84"/>
      <c r="G345" s="86" t="s">
        <v>35</v>
      </c>
      <c r="H345" s="86"/>
      <c r="I345" s="87">
        <v>42045</v>
      </c>
      <c r="J345" s="87"/>
      <c r="K345" s="87">
        <v>42045</v>
      </c>
      <c r="L345" s="87"/>
      <c r="M345" s="84" t="s">
        <v>18</v>
      </c>
      <c r="N345" s="84"/>
      <c r="O345" s="83">
        <v>1046.99</v>
      </c>
      <c r="P345" s="83">
        <f>SUM(O340:O340,O341:O341,O342:O342,O343:O343,O344:O344,O345:O345)</f>
        <v>3966.3900000000003</v>
      </c>
      <c r="Q345" s="84"/>
      <c r="R345" s="84"/>
      <c r="S345" s="84"/>
    </row>
    <row r="346" spans="2:20" ht="45" customHeight="1" x14ac:dyDescent="0.25">
      <c r="B346" s="10" t="s">
        <v>221</v>
      </c>
      <c r="C346" s="85" t="s">
        <v>223</v>
      </c>
      <c r="D346" s="85"/>
      <c r="E346" s="84">
        <v>1</v>
      </c>
      <c r="F346" s="84"/>
      <c r="G346" s="86" t="s">
        <v>17</v>
      </c>
      <c r="H346" s="86"/>
      <c r="I346" s="87">
        <v>42045</v>
      </c>
      <c r="J346" s="87"/>
      <c r="K346" s="87">
        <v>42045</v>
      </c>
      <c r="L346" s="87"/>
      <c r="M346" s="84" t="s">
        <v>18</v>
      </c>
      <c r="N346" s="84"/>
      <c r="O346" s="83">
        <v>1420</v>
      </c>
      <c r="P346" s="83">
        <f>SUM(O340:O340,O341:O341,O342:O342,O343:O343,O344:O344,O345:O345,O346:O346)</f>
        <v>5386.39</v>
      </c>
      <c r="Q346" s="84"/>
      <c r="R346" s="84"/>
      <c r="S346" s="84"/>
    </row>
    <row r="347" spans="2:20" ht="45" customHeight="1" x14ac:dyDescent="0.25">
      <c r="B347" s="10" t="s">
        <v>221</v>
      </c>
      <c r="C347" s="85" t="s">
        <v>222</v>
      </c>
      <c r="D347" s="85"/>
      <c r="E347" s="84">
        <v>1</v>
      </c>
      <c r="F347" s="84"/>
      <c r="G347" s="86" t="s">
        <v>35</v>
      </c>
      <c r="H347" s="86"/>
      <c r="I347" s="87">
        <v>42046</v>
      </c>
      <c r="J347" s="87"/>
      <c r="K347" s="87">
        <v>42046</v>
      </c>
      <c r="L347" s="87"/>
      <c r="M347" s="84" t="s">
        <v>18</v>
      </c>
      <c r="N347" s="84"/>
      <c r="O347" s="83">
        <v>571</v>
      </c>
      <c r="P347" s="83">
        <f>SUM(O340:O340,O341:O341,O342:O342,O343:O343,O344:O344,O345:O345,O346:O346,O347:O347)</f>
        <v>5957.39</v>
      </c>
      <c r="Q347" s="84"/>
      <c r="R347" s="84"/>
      <c r="S347" s="84"/>
    </row>
    <row r="348" spans="2:20" ht="45" customHeight="1" x14ac:dyDescent="0.25">
      <c r="B348" s="10" t="s">
        <v>221</v>
      </c>
      <c r="C348" s="85" t="s">
        <v>222</v>
      </c>
      <c r="D348" s="85"/>
      <c r="E348" s="84">
        <v>1</v>
      </c>
      <c r="F348" s="84"/>
      <c r="G348" s="86" t="s">
        <v>35</v>
      </c>
      <c r="H348" s="86"/>
      <c r="I348" s="87">
        <v>42048</v>
      </c>
      <c r="J348" s="87"/>
      <c r="K348" s="87">
        <v>42048</v>
      </c>
      <c r="L348" s="87"/>
      <c r="M348" s="84" t="s">
        <v>18</v>
      </c>
      <c r="N348" s="84"/>
      <c r="O348" s="83">
        <v>637.70000000000005</v>
      </c>
      <c r="P348" s="83">
        <f>SUM(O340:O340,O341:O341,O342:O342,O343:O343,O344:O344,O345:O345,O346:O346,O347:O347,O348:O348)</f>
        <v>6595.09</v>
      </c>
      <c r="Q348" s="84"/>
      <c r="R348" s="84"/>
      <c r="S348" s="84"/>
    </row>
    <row r="349" spans="2:20" ht="45" customHeight="1" x14ac:dyDescent="0.25">
      <c r="B349" s="10" t="s">
        <v>221</v>
      </c>
      <c r="C349" s="85" t="s">
        <v>222</v>
      </c>
      <c r="D349" s="85"/>
      <c r="E349" s="84">
        <v>1</v>
      </c>
      <c r="F349" s="84"/>
      <c r="G349" s="86" t="s">
        <v>35</v>
      </c>
      <c r="H349" s="86"/>
      <c r="I349" s="87">
        <v>42054</v>
      </c>
      <c r="J349" s="87"/>
      <c r="K349" s="87">
        <v>42054</v>
      </c>
      <c r="L349" s="87"/>
      <c r="M349" s="84" t="s">
        <v>18</v>
      </c>
      <c r="N349" s="84"/>
      <c r="O349" s="83">
        <v>558</v>
      </c>
      <c r="P349" s="83">
        <f>SUM(O340:O340,O341:O341,O342:O342,O343:O343,O344:O344,O345:O345,O346:O346,O347:O347,O348:O348,O349:O349)</f>
        <v>7153.09</v>
      </c>
      <c r="Q349" s="84"/>
      <c r="R349" s="84"/>
      <c r="S349" s="84"/>
    </row>
    <row r="350" spans="2:20" ht="45" customHeight="1" x14ac:dyDescent="0.25">
      <c r="B350" s="10" t="s">
        <v>221</v>
      </c>
      <c r="C350" s="85" t="s">
        <v>222</v>
      </c>
      <c r="D350" s="85"/>
      <c r="E350" s="84">
        <v>1</v>
      </c>
      <c r="F350" s="84"/>
      <c r="G350" s="86" t="s">
        <v>35</v>
      </c>
      <c r="H350" s="86"/>
      <c r="I350" s="87">
        <v>42054</v>
      </c>
      <c r="J350" s="87"/>
      <c r="K350" s="87">
        <v>42054</v>
      </c>
      <c r="L350" s="87"/>
      <c r="M350" s="84" t="s">
        <v>18</v>
      </c>
      <c r="N350" s="84"/>
      <c r="O350" s="83">
        <v>614</v>
      </c>
      <c r="P350" s="83">
        <f>SUM(O340:O340,O341:O341,O342:O342,O343:O343,O344:O344,O345:O345,O346:O346,O347:O347,O348:O348,O349:O349,O350:O350)</f>
        <v>7767.09</v>
      </c>
      <c r="Q350" s="84"/>
      <c r="R350" s="84"/>
      <c r="S350" s="84"/>
    </row>
    <row r="351" spans="2:20" ht="45" customHeight="1" x14ac:dyDescent="0.25">
      <c r="B351" s="10" t="s">
        <v>221</v>
      </c>
      <c r="C351" s="85" t="s">
        <v>222</v>
      </c>
      <c r="D351" s="85"/>
      <c r="E351" s="84">
        <v>1</v>
      </c>
      <c r="F351" s="84"/>
      <c r="G351" s="86" t="s">
        <v>35</v>
      </c>
      <c r="H351" s="86"/>
      <c r="I351" s="87">
        <v>42024</v>
      </c>
      <c r="J351" s="87"/>
      <c r="K351" s="87">
        <v>42024</v>
      </c>
      <c r="L351" s="87"/>
      <c r="M351" s="84" t="s">
        <v>18</v>
      </c>
      <c r="N351" s="84"/>
      <c r="O351" s="83">
        <v>542</v>
      </c>
      <c r="P351" s="83">
        <f>SUM(O340:O340,O341:O341,O342:O342,O343:O343,O344:O344,O345:O345,O346:O346,O347:O347,O348:O348,O349:O349,O350:O350,O351:O351)</f>
        <v>8309.09</v>
      </c>
      <c r="Q351" s="84"/>
      <c r="R351" s="84"/>
      <c r="S351" s="84"/>
    </row>
    <row r="352" spans="2:20" ht="45" customHeight="1" x14ac:dyDescent="0.25">
      <c r="B352" s="10" t="s">
        <v>221</v>
      </c>
      <c r="C352" s="85" t="s">
        <v>222</v>
      </c>
      <c r="D352" s="85"/>
      <c r="E352" s="84">
        <v>1</v>
      </c>
      <c r="F352" s="84"/>
      <c r="G352" s="86" t="s">
        <v>35</v>
      </c>
      <c r="H352" s="86"/>
      <c r="I352" s="87">
        <v>42058</v>
      </c>
      <c r="J352" s="87"/>
      <c r="K352" s="87">
        <v>42055</v>
      </c>
      <c r="L352" s="87"/>
      <c r="M352" s="84" t="s">
        <v>18</v>
      </c>
      <c r="N352" s="84"/>
      <c r="O352" s="83">
        <v>555.20000000000005</v>
      </c>
      <c r="P352" s="83">
        <f>SUM(O340:O340,O341:O341,O342:O342,O343:O343,O344:O344,O345:O345,O346:O346,O347:O347,O348:O348,O349:O349,O350:O350,O351:O351,O352:O352)</f>
        <v>8864.2900000000009</v>
      </c>
      <c r="Q352" s="84"/>
      <c r="R352" s="84"/>
      <c r="S352" s="84"/>
    </row>
    <row r="353" spans="2:19" ht="45" customHeight="1" x14ac:dyDescent="0.25">
      <c r="B353" s="10" t="s">
        <v>221</v>
      </c>
      <c r="C353" s="85" t="s">
        <v>222</v>
      </c>
      <c r="D353" s="85"/>
      <c r="E353" s="84">
        <v>1</v>
      </c>
      <c r="F353" s="84"/>
      <c r="G353" s="86" t="s">
        <v>35</v>
      </c>
      <c r="H353" s="86"/>
      <c r="I353" s="87">
        <v>42024</v>
      </c>
      <c r="J353" s="87"/>
      <c r="K353" s="87">
        <v>42024</v>
      </c>
      <c r="L353" s="87"/>
      <c r="M353" s="84" t="s">
        <v>18</v>
      </c>
      <c r="N353" s="84"/>
      <c r="O353" s="83">
        <v>614</v>
      </c>
      <c r="P353" s="83">
        <f>SUM(O340:O340,O341:O341,O342:O342,O343:O343,O344:O344,O345:O345,O346:O346,O347:O347,O348:O348,O349:O349,O350:O350,O351:O351,O352:O352,O353:O353)</f>
        <v>9478.2900000000009</v>
      </c>
      <c r="Q353" s="84"/>
      <c r="R353" s="84"/>
      <c r="S353" s="84"/>
    </row>
    <row r="354" spans="2:19" ht="45" customHeight="1" x14ac:dyDescent="0.25">
      <c r="B354" s="10" t="s">
        <v>221</v>
      </c>
      <c r="C354" s="85" t="s">
        <v>222</v>
      </c>
      <c r="D354" s="85"/>
      <c r="E354" s="84">
        <v>1</v>
      </c>
      <c r="F354" s="84"/>
      <c r="G354" s="86" t="s">
        <v>35</v>
      </c>
      <c r="H354" s="86"/>
      <c r="I354" s="87">
        <v>42030</v>
      </c>
      <c r="J354" s="87"/>
      <c r="K354" s="87">
        <v>42030</v>
      </c>
      <c r="L354" s="87"/>
      <c r="M354" s="84" t="s">
        <v>18</v>
      </c>
      <c r="N354" s="84"/>
      <c r="O354" s="83">
        <v>606</v>
      </c>
      <c r="P354" s="83">
        <f>SUM(O340:O340,O341:O341,O342:O342,O343:O343,O344:O344,O345:O345,O346:O346,O347:O347,O348:O348,O349:O349,O350:O350,O351:O351,O352:O352,O353:O353,O354:O354)</f>
        <v>10084.290000000001</v>
      </c>
      <c r="Q354" s="84"/>
      <c r="R354" s="84"/>
      <c r="S354" s="84"/>
    </row>
    <row r="355" spans="2:19" ht="45" customHeight="1" x14ac:dyDescent="0.25">
      <c r="B355" s="10" t="s">
        <v>221</v>
      </c>
      <c r="C355" s="85" t="s">
        <v>222</v>
      </c>
      <c r="D355" s="85"/>
      <c r="E355" s="84">
        <v>1</v>
      </c>
      <c r="F355" s="84"/>
      <c r="G355" s="86" t="s">
        <v>35</v>
      </c>
      <c r="H355" s="86"/>
      <c r="I355" s="87">
        <v>42031</v>
      </c>
      <c r="J355" s="87"/>
      <c r="K355" s="87">
        <v>42031</v>
      </c>
      <c r="L355" s="87"/>
      <c r="M355" s="84" t="s">
        <v>18</v>
      </c>
      <c r="N355" s="84"/>
      <c r="O355" s="83">
        <v>676</v>
      </c>
      <c r="P355" s="83">
        <f>SUM(O340:O340,O341:O341,O342:O342,O343:O343,O344:O344,O345:O345,O346:O346,O347:O347,O348:O348,O349:O349,O350:O350,O351:O351,O352:O352,O353:O353,O354:O354,O355:O355)</f>
        <v>10760.29</v>
      </c>
      <c r="Q355" s="84"/>
      <c r="R355" s="84"/>
      <c r="S355" s="84"/>
    </row>
    <row r="356" spans="2:19" ht="45" customHeight="1" x14ac:dyDescent="0.25">
      <c r="B356" s="10" t="s">
        <v>221</v>
      </c>
      <c r="C356" s="85" t="s">
        <v>222</v>
      </c>
      <c r="D356" s="85"/>
      <c r="E356" s="84">
        <v>1</v>
      </c>
      <c r="F356" s="84"/>
      <c r="G356" s="86" t="s">
        <v>35</v>
      </c>
      <c r="H356" s="86"/>
      <c r="I356" s="87">
        <v>42031</v>
      </c>
      <c r="J356" s="87"/>
      <c r="K356" s="87">
        <v>42031</v>
      </c>
      <c r="L356" s="87"/>
      <c r="M356" s="84" t="s">
        <v>18</v>
      </c>
      <c r="N356" s="84"/>
      <c r="O356" s="83">
        <v>561.20000000000005</v>
      </c>
      <c r="P356" s="83">
        <f>SUM(O340:O340,O341:O341,O342:O342,O343:O343,O344:O344,O345:O345,O346:O346,O347:O347,O348:O348,O349:O349,O350:O350,O351:O351,O352:O352,O353:O353,O354:O354,O355:O355,O356:O356)</f>
        <v>11321.490000000002</v>
      </c>
      <c r="Q356" s="84"/>
      <c r="R356" s="84"/>
      <c r="S356" s="84"/>
    </row>
    <row r="357" spans="2:19" ht="45" customHeight="1" x14ac:dyDescent="0.25">
      <c r="B357" s="10" t="s">
        <v>221</v>
      </c>
      <c r="C357" s="85" t="s">
        <v>222</v>
      </c>
      <c r="D357" s="85"/>
      <c r="E357" s="84">
        <v>1</v>
      </c>
      <c r="F357" s="84"/>
      <c r="G357" s="86" t="s">
        <v>35</v>
      </c>
      <c r="H357" s="86"/>
      <c r="I357" s="87">
        <v>42032</v>
      </c>
      <c r="J357" s="87"/>
      <c r="K357" s="87">
        <v>42032</v>
      </c>
      <c r="L357" s="87"/>
      <c r="M357" s="84" t="s">
        <v>18</v>
      </c>
      <c r="N357" s="84"/>
      <c r="O357" s="83">
        <v>550</v>
      </c>
      <c r="P357" s="83">
        <f>SUM(O340:O340,O341:O341,O342:O342,O343:O343,O344:O344,O345:O345,O346:O346,O347:O347,O348:O348,O349:O349,O350:O350,O351:O351,O352:O352,O353:O353,O354:O354,O355:O355,O356:O356,O357:O357)</f>
        <v>11871.490000000002</v>
      </c>
      <c r="Q357" s="84"/>
      <c r="R357" s="84"/>
      <c r="S357" s="84"/>
    </row>
    <row r="358" spans="2:19" ht="45" customHeight="1" x14ac:dyDescent="0.25">
      <c r="B358" s="10" t="s">
        <v>221</v>
      </c>
      <c r="C358" s="85" t="s">
        <v>222</v>
      </c>
      <c r="D358" s="85"/>
      <c r="E358" s="84">
        <v>1</v>
      </c>
      <c r="F358" s="84"/>
      <c r="G358" s="86" t="s">
        <v>35</v>
      </c>
      <c r="H358" s="86"/>
      <c r="I358" s="87">
        <v>42033</v>
      </c>
      <c r="J358" s="87"/>
      <c r="K358" s="87">
        <v>42033</v>
      </c>
      <c r="L358" s="87"/>
      <c r="M358" s="84" t="s">
        <v>18</v>
      </c>
      <c r="N358" s="84"/>
      <c r="O358" s="83">
        <v>676.01</v>
      </c>
      <c r="P358" s="83">
        <f>SUM(O340:O340,O341:O341,O342:O342,O343:O343,O344:O344,O345:O345,O346:O346,O347:O347,O348:O348,O349:O349,O350:O350,O351:O351,O352:O352,O353:O353,O354:O354,O355:O355,O356:O356,O357:O357,O358:O358)</f>
        <v>12547.500000000002</v>
      </c>
      <c r="Q358" s="84"/>
      <c r="R358" s="84"/>
      <c r="S358" s="84"/>
    </row>
    <row r="359" spans="2:19" ht="45" customHeight="1" x14ac:dyDescent="0.25">
      <c r="B359" s="10" t="s">
        <v>221</v>
      </c>
      <c r="C359" s="85" t="s">
        <v>222</v>
      </c>
      <c r="D359" s="85"/>
      <c r="E359" s="84">
        <v>1</v>
      </c>
      <c r="F359" s="84"/>
      <c r="G359" s="86" t="s">
        <v>35</v>
      </c>
      <c r="H359" s="86"/>
      <c r="I359" s="87">
        <v>42033</v>
      </c>
      <c r="J359" s="87"/>
      <c r="K359" s="87">
        <v>42033</v>
      </c>
      <c r="L359" s="87"/>
      <c r="M359" s="84" t="s">
        <v>18</v>
      </c>
      <c r="N359" s="84"/>
      <c r="O359" s="83">
        <v>568</v>
      </c>
      <c r="P359" s="83">
        <f>SUM(O340:O340,O341:O341,O342:O342,O343:O343,O344:O344,O345:O345,O346:O346,O347:O347,O348:O348,O349:O349,O350:O350,O351:O351,O352:O352,O353:O353,O354:O354,O355:O355,O356:O356,O357:O357,O358:O358,O359:O359)</f>
        <v>13115.500000000002</v>
      </c>
      <c r="Q359" s="84"/>
      <c r="R359" s="84"/>
      <c r="S359" s="84"/>
    </row>
    <row r="360" spans="2:19" ht="45" customHeight="1" x14ac:dyDescent="0.25">
      <c r="B360" s="10" t="s">
        <v>221</v>
      </c>
      <c r="C360" s="85" t="s">
        <v>222</v>
      </c>
      <c r="D360" s="85"/>
      <c r="E360" s="84">
        <v>1</v>
      </c>
      <c r="F360" s="84"/>
      <c r="G360" s="86" t="s">
        <v>35</v>
      </c>
      <c r="H360" s="86"/>
      <c r="I360" s="87">
        <v>42034</v>
      </c>
      <c r="J360" s="87"/>
      <c r="K360" s="87">
        <v>42034</v>
      </c>
      <c r="L360" s="87"/>
      <c r="M360" s="84" t="s">
        <v>18</v>
      </c>
      <c r="N360" s="84"/>
      <c r="O360" s="83">
        <v>614</v>
      </c>
      <c r="P360" s="83">
        <f>SUM(O340:O340,O341:O341,O342:O342,O343:O343,O344:O344,O345:O345,O346:O346,O347:O347,O348:O348,O349:O349,O350:O350,O351:O351,O352:O352,O353:O353,O354:O354,O355:O355,O356:O356,O357:O357,O358:O358,O359:O359,O360:O360)</f>
        <v>13729.500000000002</v>
      </c>
      <c r="Q360" s="84"/>
      <c r="R360" s="84"/>
      <c r="S360" s="84"/>
    </row>
    <row r="361" spans="2:19" ht="45" customHeight="1" x14ac:dyDescent="0.25">
      <c r="B361" s="10" t="s">
        <v>221</v>
      </c>
      <c r="C361" s="85" t="s">
        <v>224</v>
      </c>
      <c r="D361" s="85"/>
      <c r="E361" s="84">
        <v>1</v>
      </c>
      <c r="F361" s="84"/>
      <c r="G361" s="86" t="s">
        <v>35</v>
      </c>
      <c r="H361" s="86"/>
      <c r="I361" s="87">
        <v>42011</v>
      </c>
      <c r="J361" s="87"/>
      <c r="K361" s="87">
        <v>42011</v>
      </c>
      <c r="L361" s="87"/>
      <c r="M361" s="84" t="s">
        <v>18</v>
      </c>
      <c r="N361" s="84"/>
      <c r="O361" s="83">
        <v>414</v>
      </c>
      <c r="P361" s="83">
        <f>SUM(O340:O340,O341:O341,O342:O342,O343:O343,O344:O344,O345:O345,O346:O346,O347:O347,O348:O348,O349:O349,O350:O350,O351:O351,O352:O352,O353:O353,O354:O354,O355:O355,O356:O356,O357:O357,O358:O358,O359:O359,O360:O360,O361:O361)</f>
        <v>14143.500000000002</v>
      </c>
      <c r="Q361" s="84"/>
      <c r="R361" s="84"/>
      <c r="S361" s="84"/>
    </row>
    <row r="362" spans="2:19" ht="45" customHeight="1" x14ac:dyDescent="0.25">
      <c r="B362" s="10" t="s">
        <v>221</v>
      </c>
      <c r="C362" s="85" t="s">
        <v>225</v>
      </c>
      <c r="D362" s="85"/>
      <c r="E362" s="84">
        <v>1</v>
      </c>
      <c r="F362" s="84"/>
      <c r="G362" s="86" t="s">
        <v>35</v>
      </c>
      <c r="H362" s="86"/>
      <c r="I362" s="87">
        <v>42011</v>
      </c>
      <c r="J362" s="87"/>
      <c r="K362" s="87">
        <v>42011</v>
      </c>
      <c r="L362" s="87"/>
      <c r="M362" s="84" t="s">
        <v>18</v>
      </c>
      <c r="N362" s="84"/>
      <c r="O362" s="83">
        <v>406</v>
      </c>
      <c r="P362" s="83">
        <f>SUM(O340:O340,O341:O341,O342:O342,O343:O343,O344:O344,O345:O345,O346:O346,O347:O347,O348:O348,O349:O349,O350:O350,O351:O351,O352:O352,O353:O353,O354:O354,O355:O355,O356:O356,O357:O357,O358:O358,O359:O359,O360:O360,O361:O361,O362:O362)</f>
        <v>14549.500000000002</v>
      </c>
      <c r="Q362" s="84"/>
      <c r="R362" s="84"/>
      <c r="S362" s="84"/>
    </row>
    <row r="363" spans="2:19" ht="45" customHeight="1" x14ac:dyDescent="0.25">
      <c r="B363" s="10" t="s">
        <v>221</v>
      </c>
      <c r="C363" s="85" t="s">
        <v>226</v>
      </c>
      <c r="D363" s="85"/>
      <c r="E363" s="84">
        <v>1</v>
      </c>
      <c r="F363" s="84"/>
      <c r="G363" s="86" t="s">
        <v>35</v>
      </c>
      <c r="H363" s="86"/>
      <c r="I363" s="87">
        <v>42016</v>
      </c>
      <c r="J363" s="87"/>
      <c r="K363" s="87">
        <v>42016</v>
      </c>
      <c r="L363" s="87"/>
      <c r="M363" s="84" t="s">
        <v>18</v>
      </c>
      <c r="N363" s="84"/>
      <c r="O363" s="83">
        <v>406</v>
      </c>
      <c r="P363" s="83">
        <f>SUM(O340:O340,O341:O341,O342:O342,O343:O343,O344:O344,O345:O345,O346:O346,O347:O347,O348:O348,O349:O349,O350:O350,O351:O351,O352:O352,O353:O353,O354:O354,O355:O355,O356:O356,O357:O357,O358:O358,O359:O359,O360:O360,O361:O361,O362:O362,O363:O363)</f>
        <v>14955.500000000002</v>
      </c>
      <c r="Q363" s="84"/>
      <c r="R363" s="84"/>
      <c r="S363" s="84"/>
    </row>
    <row r="364" spans="2:19" ht="45" customHeight="1" x14ac:dyDescent="0.25">
      <c r="B364" s="10" t="s">
        <v>221</v>
      </c>
      <c r="C364" s="85" t="s">
        <v>226</v>
      </c>
      <c r="D364" s="85"/>
      <c r="E364" s="84">
        <v>1</v>
      </c>
      <c r="F364" s="84"/>
      <c r="G364" s="86" t="s">
        <v>35</v>
      </c>
      <c r="H364" s="86"/>
      <c r="I364" s="87">
        <v>42017</v>
      </c>
      <c r="J364" s="87"/>
      <c r="K364" s="87">
        <v>42017</v>
      </c>
      <c r="L364" s="87"/>
      <c r="M364" s="84" t="s">
        <v>18</v>
      </c>
      <c r="N364" s="84"/>
      <c r="O364" s="83">
        <v>406</v>
      </c>
      <c r="P364" s="83">
        <f>SUM(O340:O340,O341:O341,O342:O342,O343:O343,O344:O344,O345:O345,O346:O346,O347:O347,O348:O348,O349:O349,O350:O350,O351:O351,O352:O352,O353:O353,O354:O354,O355:O355,O356:O356,O357:O357,O358:O358,O359:O359,O360:O360,O361:O361,O362:O362,O363:O363,O364:O364)</f>
        <v>15361.500000000002</v>
      </c>
      <c r="Q364" s="84"/>
      <c r="R364" s="84"/>
      <c r="S364" s="84"/>
    </row>
    <row r="365" spans="2:19" ht="45" customHeight="1" x14ac:dyDescent="0.25">
      <c r="B365" s="10" t="s">
        <v>221</v>
      </c>
      <c r="C365" s="85" t="s">
        <v>226</v>
      </c>
      <c r="D365" s="85"/>
      <c r="E365" s="84">
        <v>1</v>
      </c>
      <c r="F365" s="84"/>
      <c r="G365" s="86" t="s">
        <v>35</v>
      </c>
      <c r="H365" s="86"/>
      <c r="I365" s="87">
        <v>42017</v>
      </c>
      <c r="J365" s="87"/>
      <c r="K365" s="87">
        <v>42017</v>
      </c>
      <c r="L365" s="87"/>
      <c r="M365" s="84" t="s">
        <v>18</v>
      </c>
      <c r="N365" s="84"/>
      <c r="O365" s="83">
        <v>350</v>
      </c>
      <c r="P365" s="83">
        <f>SUM(O340:O340,O341:O341,O342:O342,O343:O343,O344:O344,O345:O345,O346:O346,O347:O347,O348:O348,O349:O349,O350:O350,O351:O351,O352:O352,O353:O353,O354:O354,O355:O355,O356:O356,O357:O357,O358:O358,O359:O359,O360:O360,O361:O361,O362:O362,O363:O363,O364:O364,O365:O365)</f>
        <v>15711.500000000002</v>
      </c>
      <c r="Q365" s="84"/>
      <c r="R365" s="84"/>
      <c r="S365" s="84"/>
    </row>
    <row r="366" spans="2:19" ht="45" customHeight="1" x14ac:dyDescent="0.25">
      <c r="B366" s="10" t="s">
        <v>221</v>
      </c>
      <c r="C366" s="85" t="s">
        <v>226</v>
      </c>
      <c r="D366" s="85"/>
      <c r="E366" s="84">
        <v>1</v>
      </c>
      <c r="F366" s="84"/>
      <c r="G366" s="86" t="s">
        <v>35</v>
      </c>
      <c r="H366" s="86"/>
      <c r="I366" s="87">
        <v>42018</v>
      </c>
      <c r="J366" s="87"/>
      <c r="K366" s="87">
        <v>42018</v>
      </c>
      <c r="L366" s="87"/>
      <c r="M366" s="84" t="s">
        <v>18</v>
      </c>
      <c r="N366" s="84"/>
      <c r="O366" s="83">
        <v>476</v>
      </c>
      <c r="P366" s="83">
        <f>SUM(O340:O340,O341:O341,O342:O342,O343:O343,O344:O344,O345:O345,O346:O346,O347:O347,O348:O348,O349:O349,O350:O350,O351:O351,O352:O352,O353:O353,O354:O354,O355:O355,O356:O356,O357:O357,O358:O358,O359:O359,O360:O360,O361:O361,O362:O362,O363:O363,O364:O364,O365:O365,O366:O366)</f>
        <v>16187.500000000002</v>
      </c>
      <c r="Q366" s="84"/>
      <c r="R366" s="84"/>
      <c r="S366" s="84"/>
    </row>
    <row r="367" spans="2:19" ht="45" customHeight="1" x14ac:dyDescent="0.25">
      <c r="B367" s="10" t="s">
        <v>221</v>
      </c>
      <c r="C367" s="85" t="s">
        <v>226</v>
      </c>
      <c r="D367" s="85"/>
      <c r="E367" s="84">
        <v>1</v>
      </c>
      <c r="F367" s="84"/>
      <c r="G367" s="86" t="s">
        <v>35</v>
      </c>
      <c r="H367" s="86"/>
      <c r="I367" s="87">
        <v>42019</v>
      </c>
      <c r="J367" s="87"/>
      <c r="K367" s="87">
        <v>42019</v>
      </c>
      <c r="L367" s="87"/>
      <c r="M367" s="84" t="s">
        <v>18</v>
      </c>
      <c r="N367" s="84"/>
      <c r="O367" s="83">
        <v>406</v>
      </c>
      <c r="P367" s="83">
        <f>SUM(O340:O340,O341:O341,O342:O342,O343:O343,O344:O344,O345:O345,O346:O346,O347:O347,O348:O348,O349:O349,O350:O350,O351:O351,O352:O352,O353:O353,O354:O354,O355:O355,O356:O356,O357:O357,O358:O358,O359:O359,O360:O360,O361:O361,O362:O362,O363:O363,O364:O364,O365:O365,O366:O366,O367:O367)</f>
        <v>16593.5</v>
      </c>
      <c r="Q367" s="84"/>
      <c r="R367" s="84"/>
      <c r="S367" s="84"/>
    </row>
    <row r="368" spans="2:19" ht="45" customHeight="1" x14ac:dyDescent="0.25">
      <c r="B368" s="10" t="s">
        <v>221</v>
      </c>
      <c r="C368" s="85" t="s">
        <v>224</v>
      </c>
      <c r="D368" s="85"/>
      <c r="E368" s="84">
        <v>1</v>
      </c>
      <c r="F368" s="84"/>
      <c r="G368" s="86" t="s">
        <v>35</v>
      </c>
      <c r="H368" s="86"/>
      <c r="I368" s="87">
        <v>42011</v>
      </c>
      <c r="J368" s="87"/>
      <c r="K368" s="87">
        <v>42011</v>
      </c>
      <c r="L368" s="87"/>
      <c r="M368" s="84" t="s">
        <v>18</v>
      </c>
      <c r="N368" s="84"/>
      <c r="O368" s="83">
        <v>168</v>
      </c>
      <c r="P368" s="83">
        <f>SUM(O340:O340,O341:O341,O342:O342,O343:O343,O344:O344,O345:O345,O346:O346,O347:O347,O348:O348,O349:O349,O350:O350,O351:O351,O352:O352,O353:O353,O354:O354,O355:O355,O356:O356,O357:O357,O358:O358,O359:O359,O360:O360,O361:O361,O362:O362,O363:O363,O364:O364,O365:O365,O366:O366,O367:O367,O368:O368)</f>
        <v>16761.5</v>
      </c>
      <c r="Q368" s="84"/>
      <c r="R368" s="84"/>
      <c r="S368" s="84"/>
    </row>
    <row r="369" spans="2:19" ht="45" customHeight="1" x14ac:dyDescent="0.25">
      <c r="B369" s="10" t="s">
        <v>221</v>
      </c>
      <c r="C369" s="85" t="s">
        <v>227</v>
      </c>
      <c r="D369" s="85"/>
      <c r="E369" s="84">
        <v>1</v>
      </c>
      <c r="F369" s="84"/>
      <c r="G369" s="86" t="s">
        <v>35</v>
      </c>
      <c r="H369" s="86"/>
      <c r="I369" s="87">
        <v>42011</v>
      </c>
      <c r="J369" s="87"/>
      <c r="K369" s="87">
        <v>42011</v>
      </c>
      <c r="L369" s="87"/>
      <c r="M369" s="84" t="s">
        <v>18</v>
      </c>
      <c r="N369" s="84"/>
      <c r="O369" s="83">
        <v>162</v>
      </c>
      <c r="P369" s="83">
        <f>SUM(O340:O340,O341:O341,O342:O342,O343:O343,O344:O344,O345:O345,O346:O346,O347:O347,O348:O348,O349:O349,O350:O350,O351:O351,O352:O352,O353:O353,O354:O354,O355:O355,O356:O356,O357:O357,O358:O358,O359:O359,O360:O360,O361:O361,O362:O362,O363:O363,O364:O364,O365:O365,O366:O366,O367:O367,O368:O368,O369:O369)</f>
        <v>16923.5</v>
      </c>
      <c r="Q369" s="84"/>
      <c r="R369" s="84"/>
      <c r="S369" s="84"/>
    </row>
    <row r="370" spans="2:19" ht="45" customHeight="1" x14ac:dyDescent="0.25">
      <c r="B370" s="10" t="s">
        <v>221</v>
      </c>
      <c r="C370" s="85" t="s">
        <v>226</v>
      </c>
      <c r="D370" s="85"/>
      <c r="E370" s="84">
        <v>1</v>
      </c>
      <c r="F370" s="84"/>
      <c r="G370" s="86" t="s">
        <v>35</v>
      </c>
      <c r="H370" s="86"/>
      <c r="I370" s="87">
        <v>42016</v>
      </c>
      <c r="J370" s="87"/>
      <c r="K370" s="87">
        <v>42016</v>
      </c>
      <c r="L370" s="87"/>
      <c r="M370" s="84" t="s">
        <v>18</v>
      </c>
      <c r="N370" s="84"/>
      <c r="O370" s="83">
        <v>122.25</v>
      </c>
      <c r="P370" s="83" t="e">
        <f>#N/A</f>
        <v>#N/A</v>
      </c>
      <c r="Q370" s="84"/>
      <c r="R370" s="84"/>
      <c r="S370" s="84"/>
    </row>
    <row r="371" spans="2:19" ht="45" customHeight="1" x14ac:dyDescent="0.25">
      <c r="B371" s="10" t="s">
        <v>221</v>
      </c>
      <c r="C371" s="85" t="s">
        <v>226</v>
      </c>
      <c r="D371" s="85"/>
      <c r="E371" s="84">
        <v>1</v>
      </c>
      <c r="F371" s="84"/>
      <c r="G371" s="86" t="s">
        <v>35</v>
      </c>
      <c r="H371" s="86"/>
      <c r="I371" s="87">
        <v>42017</v>
      </c>
      <c r="J371" s="87"/>
      <c r="K371" s="87">
        <v>42017</v>
      </c>
      <c r="L371" s="87"/>
      <c r="M371" s="84" t="s">
        <v>18</v>
      </c>
      <c r="N371" s="84"/>
      <c r="O371" s="83">
        <v>200</v>
      </c>
      <c r="P371" s="83" t="e">
        <f>#N/A</f>
        <v>#N/A</v>
      </c>
      <c r="Q371" s="84"/>
      <c r="R371" s="84"/>
      <c r="S371" s="84"/>
    </row>
    <row r="372" spans="2:19" ht="45" customHeight="1" x14ac:dyDescent="0.25">
      <c r="B372" s="10" t="s">
        <v>221</v>
      </c>
      <c r="C372" s="85" t="s">
        <v>226</v>
      </c>
      <c r="D372" s="85"/>
      <c r="E372" s="84">
        <v>1</v>
      </c>
      <c r="F372" s="84"/>
      <c r="G372" s="86" t="s">
        <v>35</v>
      </c>
      <c r="H372" s="86"/>
      <c r="I372" s="87">
        <v>42017</v>
      </c>
      <c r="J372" s="87"/>
      <c r="K372" s="87">
        <v>42017</v>
      </c>
      <c r="L372" s="87"/>
      <c r="M372" s="84" t="s">
        <v>18</v>
      </c>
      <c r="N372" s="84"/>
      <c r="O372" s="83">
        <v>200</v>
      </c>
      <c r="P372" s="83" t="e">
        <f>#N/A</f>
        <v>#N/A</v>
      </c>
      <c r="Q372" s="84"/>
      <c r="R372" s="84"/>
      <c r="S372" s="84"/>
    </row>
    <row r="373" spans="2:19" ht="45" customHeight="1" x14ac:dyDescent="0.25">
      <c r="B373" s="10" t="s">
        <v>221</v>
      </c>
      <c r="C373" s="85" t="s">
        <v>226</v>
      </c>
      <c r="D373" s="85"/>
      <c r="E373" s="84">
        <v>1</v>
      </c>
      <c r="F373" s="84"/>
      <c r="G373" s="86" t="s">
        <v>35</v>
      </c>
      <c r="H373" s="86"/>
      <c r="I373" s="87">
        <v>42018</v>
      </c>
      <c r="J373" s="87"/>
      <c r="K373" s="87">
        <v>42018</v>
      </c>
      <c r="L373" s="87"/>
      <c r="M373" s="84" t="s">
        <v>18</v>
      </c>
      <c r="N373" s="84"/>
      <c r="O373" s="83">
        <v>200</v>
      </c>
      <c r="P373" s="83" t="e">
        <f>#N/A</f>
        <v>#N/A</v>
      </c>
      <c r="Q373" s="84"/>
      <c r="R373" s="84"/>
      <c r="S373" s="84"/>
    </row>
    <row r="374" spans="2:19" ht="45" customHeight="1" x14ac:dyDescent="0.25">
      <c r="B374" s="10" t="s">
        <v>221</v>
      </c>
      <c r="C374" s="85" t="s">
        <v>226</v>
      </c>
      <c r="D374" s="85"/>
      <c r="E374" s="84">
        <v>1</v>
      </c>
      <c r="F374" s="84"/>
      <c r="G374" s="86" t="s">
        <v>35</v>
      </c>
      <c r="H374" s="86"/>
      <c r="I374" s="87">
        <v>42019</v>
      </c>
      <c r="J374" s="87"/>
      <c r="K374" s="87">
        <v>42019</v>
      </c>
      <c r="L374" s="87"/>
      <c r="M374" s="84" t="s">
        <v>18</v>
      </c>
      <c r="N374" s="84"/>
      <c r="O374" s="83">
        <v>134</v>
      </c>
      <c r="P374" s="83" t="e">
        <f>#N/A</f>
        <v>#N/A</v>
      </c>
      <c r="Q374" s="84"/>
      <c r="R374" s="84"/>
      <c r="S374" s="84"/>
    </row>
    <row r="375" spans="2:19" ht="45" customHeight="1" x14ac:dyDescent="0.25">
      <c r="B375" s="10" t="s">
        <v>221</v>
      </c>
      <c r="C375" s="85" t="s">
        <v>19</v>
      </c>
      <c r="D375" s="85"/>
      <c r="E375" s="84">
        <v>1</v>
      </c>
      <c r="F375" s="84"/>
      <c r="G375" s="86" t="s">
        <v>20</v>
      </c>
      <c r="H375" s="86"/>
      <c r="I375" s="87">
        <v>42019</v>
      </c>
      <c r="J375" s="87"/>
      <c r="K375" s="87">
        <v>42019</v>
      </c>
      <c r="L375" s="87"/>
      <c r="M375" s="84" t="s">
        <v>18</v>
      </c>
      <c r="N375" s="84"/>
      <c r="O375" s="83">
        <v>220</v>
      </c>
      <c r="P375" s="83" t="e">
        <f>#N/A</f>
        <v>#N/A</v>
      </c>
      <c r="Q375" s="84"/>
      <c r="R375" s="84"/>
      <c r="S375" s="84"/>
    </row>
    <row r="376" spans="2:19" ht="45" customHeight="1" x14ac:dyDescent="0.25">
      <c r="B376" s="10" t="s">
        <v>221</v>
      </c>
      <c r="C376" s="85" t="s">
        <v>228</v>
      </c>
      <c r="D376" s="85"/>
      <c r="E376" s="84">
        <v>1</v>
      </c>
      <c r="F376" s="84"/>
      <c r="G376" s="86" t="s">
        <v>35</v>
      </c>
      <c r="H376" s="86"/>
      <c r="I376" s="87">
        <v>42074</v>
      </c>
      <c r="J376" s="87"/>
      <c r="K376" s="87">
        <v>42074</v>
      </c>
      <c r="L376" s="87"/>
      <c r="M376" s="84" t="s">
        <v>18</v>
      </c>
      <c r="N376" s="84"/>
      <c r="O376" s="83">
        <v>414</v>
      </c>
      <c r="P376" s="83" t="e">
        <f>#N/A</f>
        <v>#N/A</v>
      </c>
      <c r="Q376" s="84"/>
      <c r="R376" s="84"/>
      <c r="S376" s="84"/>
    </row>
    <row r="377" spans="2:19" ht="45" customHeight="1" x14ac:dyDescent="0.25">
      <c r="B377" s="10" t="s">
        <v>221</v>
      </c>
      <c r="C377" s="85" t="s">
        <v>228</v>
      </c>
      <c r="D377" s="85"/>
      <c r="E377" s="84">
        <v>1</v>
      </c>
      <c r="F377" s="84"/>
      <c r="G377" s="86" t="s">
        <v>35</v>
      </c>
      <c r="H377" s="86"/>
      <c r="I377" s="87">
        <v>42075</v>
      </c>
      <c r="J377" s="87"/>
      <c r="K377" s="87">
        <v>42075</v>
      </c>
      <c r="L377" s="87"/>
      <c r="M377" s="84" t="s">
        <v>18</v>
      </c>
      <c r="N377" s="84"/>
      <c r="O377" s="83">
        <v>356</v>
      </c>
      <c r="P377" s="83" t="e">
        <f>#N/A</f>
        <v>#N/A</v>
      </c>
      <c r="Q377" s="84"/>
      <c r="R377" s="84"/>
      <c r="S377" s="84"/>
    </row>
    <row r="378" spans="2:19" ht="45" customHeight="1" x14ac:dyDescent="0.25">
      <c r="B378" s="10" t="s">
        <v>221</v>
      </c>
      <c r="C378" s="85" t="s">
        <v>228</v>
      </c>
      <c r="D378" s="85"/>
      <c r="E378" s="84">
        <v>1</v>
      </c>
      <c r="F378" s="84"/>
      <c r="G378" s="86" t="s">
        <v>35</v>
      </c>
      <c r="H378" s="86"/>
      <c r="I378" s="87">
        <v>42075</v>
      </c>
      <c r="J378" s="87"/>
      <c r="K378" s="87">
        <v>42075</v>
      </c>
      <c r="L378" s="87"/>
      <c r="M378" s="84" t="s">
        <v>18</v>
      </c>
      <c r="N378" s="84"/>
      <c r="O378" s="83">
        <v>480</v>
      </c>
      <c r="P378" s="83" t="e">
        <f>#N/A</f>
        <v>#N/A</v>
      </c>
      <c r="Q378" s="84"/>
      <c r="R378" s="84"/>
      <c r="S378" s="84"/>
    </row>
    <row r="379" spans="2:19" ht="45" customHeight="1" x14ac:dyDescent="0.25">
      <c r="B379" s="10" t="s">
        <v>221</v>
      </c>
      <c r="C379" s="85" t="s">
        <v>228</v>
      </c>
      <c r="D379" s="85"/>
      <c r="E379" s="84">
        <v>1</v>
      </c>
      <c r="F379" s="84"/>
      <c r="G379" s="86" t="s">
        <v>35</v>
      </c>
      <c r="H379" s="86"/>
      <c r="I379" s="87">
        <v>42080</v>
      </c>
      <c r="J379" s="87"/>
      <c r="K379" s="87">
        <v>42080</v>
      </c>
      <c r="L379" s="87"/>
      <c r="M379" s="84" t="s">
        <v>18</v>
      </c>
      <c r="N379" s="84"/>
      <c r="O379" s="83">
        <v>406</v>
      </c>
      <c r="P379" s="83" t="e">
        <f>#N/A</f>
        <v>#N/A</v>
      </c>
      <c r="Q379" s="84"/>
      <c r="R379" s="84"/>
      <c r="S379" s="84"/>
    </row>
    <row r="380" spans="2:19" ht="45" customHeight="1" x14ac:dyDescent="0.25">
      <c r="B380" s="10" t="s">
        <v>221</v>
      </c>
      <c r="C380" s="85" t="s">
        <v>228</v>
      </c>
      <c r="D380" s="85"/>
      <c r="E380" s="84">
        <v>1</v>
      </c>
      <c r="F380" s="84"/>
      <c r="G380" s="86" t="s">
        <v>35</v>
      </c>
      <c r="H380" s="86"/>
      <c r="I380" s="87">
        <v>42081</v>
      </c>
      <c r="J380" s="87"/>
      <c r="K380" s="87">
        <v>42081</v>
      </c>
      <c r="L380" s="87"/>
      <c r="M380" s="84" t="s">
        <v>18</v>
      </c>
      <c r="N380" s="84"/>
      <c r="O380" s="83">
        <v>364</v>
      </c>
      <c r="P380" s="83" t="e">
        <f>#N/A</f>
        <v>#N/A</v>
      </c>
      <c r="Q380" s="84"/>
      <c r="R380" s="84"/>
      <c r="S380" s="84"/>
    </row>
    <row r="381" spans="2:19" ht="45" customHeight="1" x14ac:dyDescent="0.25">
      <c r="B381" s="10" t="s">
        <v>221</v>
      </c>
      <c r="C381" s="85" t="s">
        <v>228</v>
      </c>
      <c r="D381" s="85"/>
      <c r="E381" s="84">
        <v>1</v>
      </c>
      <c r="F381" s="84"/>
      <c r="G381" s="86" t="s">
        <v>35</v>
      </c>
      <c r="H381" s="86"/>
      <c r="I381" s="87">
        <v>42082</v>
      </c>
      <c r="J381" s="87"/>
      <c r="K381" s="87">
        <v>42082</v>
      </c>
      <c r="L381" s="87"/>
      <c r="M381" s="84" t="s">
        <v>18</v>
      </c>
      <c r="N381" s="84"/>
      <c r="O381" s="83">
        <v>684</v>
      </c>
      <c r="P381" s="83" t="e">
        <f>#N/A</f>
        <v>#N/A</v>
      </c>
      <c r="Q381" s="84"/>
      <c r="R381" s="84"/>
      <c r="S381" s="84"/>
    </row>
    <row r="382" spans="2:19" ht="45" customHeight="1" x14ac:dyDescent="0.25">
      <c r="B382" s="10" t="s">
        <v>221</v>
      </c>
      <c r="C382" s="85" t="s">
        <v>228</v>
      </c>
      <c r="D382" s="85"/>
      <c r="E382" s="84">
        <v>1</v>
      </c>
      <c r="F382" s="84"/>
      <c r="G382" s="86" t="s">
        <v>35</v>
      </c>
      <c r="H382" s="86"/>
      <c r="I382" s="87">
        <v>42082</v>
      </c>
      <c r="J382" s="87"/>
      <c r="K382" s="87">
        <v>42082</v>
      </c>
      <c r="L382" s="87"/>
      <c r="M382" s="84" t="s">
        <v>18</v>
      </c>
      <c r="N382" s="84"/>
      <c r="O382" s="83">
        <v>406</v>
      </c>
      <c r="P382" s="83" t="e">
        <f>#N/A</f>
        <v>#N/A</v>
      </c>
      <c r="Q382" s="84"/>
      <c r="R382" s="84"/>
      <c r="S382" s="84"/>
    </row>
    <row r="383" spans="2:19" ht="45" customHeight="1" x14ac:dyDescent="0.25">
      <c r="B383" s="10" t="s">
        <v>221</v>
      </c>
      <c r="C383" s="85" t="s">
        <v>228</v>
      </c>
      <c r="D383" s="85"/>
      <c r="E383" s="84">
        <v>1</v>
      </c>
      <c r="F383" s="84"/>
      <c r="G383" s="86" t="s">
        <v>35</v>
      </c>
      <c r="H383" s="86"/>
      <c r="I383" s="87">
        <v>42086</v>
      </c>
      <c r="J383" s="87"/>
      <c r="K383" s="87">
        <v>42086</v>
      </c>
      <c r="L383" s="87"/>
      <c r="M383" s="84" t="s">
        <v>18</v>
      </c>
      <c r="N383" s="84"/>
      <c r="O383" s="83">
        <v>364</v>
      </c>
      <c r="P383" s="83" t="e">
        <f>#N/A</f>
        <v>#N/A</v>
      </c>
      <c r="Q383" s="84"/>
      <c r="R383" s="84"/>
      <c r="S383" s="84"/>
    </row>
    <row r="384" spans="2:19" ht="45" customHeight="1" x14ac:dyDescent="0.25">
      <c r="B384" s="10" t="s">
        <v>221</v>
      </c>
      <c r="C384" s="85" t="s">
        <v>228</v>
      </c>
      <c r="D384" s="85"/>
      <c r="E384" s="84">
        <v>1</v>
      </c>
      <c r="F384" s="84"/>
      <c r="G384" s="86" t="s">
        <v>35</v>
      </c>
      <c r="H384" s="86"/>
      <c r="I384" s="87">
        <v>42086</v>
      </c>
      <c r="J384" s="87"/>
      <c r="K384" s="87">
        <v>42086</v>
      </c>
      <c r="L384" s="87"/>
      <c r="M384" s="84" t="s">
        <v>18</v>
      </c>
      <c r="N384" s="84"/>
      <c r="O384" s="83">
        <v>584.03</v>
      </c>
      <c r="P384" s="83" t="e">
        <f>#N/A</f>
        <v>#N/A</v>
      </c>
      <c r="Q384" s="84"/>
      <c r="R384" s="84"/>
      <c r="S384" s="84"/>
    </row>
    <row r="385" spans="2:19" ht="45" customHeight="1" x14ac:dyDescent="0.25">
      <c r="B385" s="10" t="s">
        <v>221</v>
      </c>
      <c r="C385" s="85" t="s">
        <v>228</v>
      </c>
      <c r="D385" s="85"/>
      <c r="E385" s="84">
        <v>1</v>
      </c>
      <c r="F385" s="84"/>
      <c r="G385" s="86" t="s">
        <v>35</v>
      </c>
      <c r="H385" s="86"/>
      <c r="I385" s="87">
        <v>42088</v>
      </c>
      <c r="J385" s="87"/>
      <c r="K385" s="87">
        <v>42088</v>
      </c>
      <c r="L385" s="87"/>
      <c r="M385" s="84" t="s">
        <v>18</v>
      </c>
      <c r="N385" s="84"/>
      <c r="O385" s="83">
        <v>684</v>
      </c>
      <c r="P385" s="83" t="e">
        <f>#N/A</f>
        <v>#N/A</v>
      </c>
      <c r="Q385" s="84"/>
      <c r="R385" s="84"/>
      <c r="S385" s="84"/>
    </row>
    <row r="386" spans="2:19" ht="45" customHeight="1" x14ac:dyDescent="0.25">
      <c r="B386" s="10" t="s">
        <v>221</v>
      </c>
      <c r="C386" s="85" t="s">
        <v>228</v>
      </c>
      <c r="D386" s="85"/>
      <c r="E386" s="84">
        <v>1</v>
      </c>
      <c r="F386" s="84"/>
      <c r="G386" s="86" t="s">
        <v>35</v>
      </c>
      <c r="H386" s="86"/>
      <c r="I386" s="87">
        <v>42088</v>
      </c>
      <c r="J386" s="87"/>
      <c r="K386" s="87">
        <v>42088</v>
      </c>
      <c r="L386" s="87"/>
      <c r="M386" s="84" t="s">
        <v>18</v>
      </c>
      <c r="N386" s="84"/>
      <c r="O386" s="83">
        <v>406</v>
      </c>
      <c r="P386" s="83" t="e">
        <f>#N/A</f>
        <v>#N/A</v>
      </c>
      <c r="Q386" s="84"/>
      <c r="R386" s="84"/>
      <c r="S386" s="84"/>
    </row>
    <row r="387" spans="2:19" ht="45" customHeight="1" x14ac:dyDescent="0.25">
      <c r="B387" s="10" t="s">
        <v>221</v>
      </c>
      <c r="C387" s="85" t="s">
        <v>228</v>
      </c>
      <c r="D387" s="85"/>
      <c r="E387" s="84">
        <v>1</v>
      </c>
      <c r="F387" s="84"/>
      <c r="G387" s="86" t="s">
        <v>35</v>
      </c>
      <c r="H387" s="86"/>
      <c r="I387" s="87">
        <v>42089</v>
      </c>
      <c r="J387" s="87"/>
      <c r="K387" s="87">
        <v>42089</v>
      </c>
      <c r="L387" s="87"/>
      <c r="M387" s="84" t="s">
        <v>18</v>
      </c>
      <c r="N387" s="84"/>
      <c r="O387" s="83">
        <v>406</v>
      </c>
      <c r="P387" s="83" t="e">
        <f>#N/A</f>
        <v>#N/A</v>
      </c>
      <c r="Q387" s="84"/>
      <c r="R387" s="84"/>
      <c r="S387" s="84"/>
    </row>
    <row r="388" spans="2:19" ht="45" customHeight="1" x14ac:dyDescent="0.25">
      <c r="B388" s="10" t="s">
        <v>221</v>
      </c>
      <c r="C388" s="85" t="s">
        <v>228</v>
      </c>
      <c r="D388" s="85"/>
      <c r="E388" s="84">
        <v>1</v>
      </c>
      <c r="F388" s="84"/>
      <c r="G388" s="86" t="s">
        <v>35</v>
      </c>
      <c r="H388" s="86"/>
      <c r="I388" s="87">
        <v>42090</v>
      </c>
      <c r="J388" s="87"/>
      <c r="K388" s="87">
        <v>42090</v>
      </c>
      <c r="L388" s="87"/>
      <c r="M388" s="84" t="s">
        <v>18</v>
      </c>
      <c r="N388" s="84"/>
      <c r="O388" s="83">
        <v>406</v>
      </c>
      <c r="P388" s="83" t="e">
        <f>#N/A</f>
        <v>#N/A</v>
      </c>
      <c r="Q388" s="84"/>
      <c r="R388" s="84"/>
      <c r="S388" s="84"/>
    </row>
    <row r="389" spans="2:19" ht="45" customHeight="1" x14ac:dyDescent="0.25">
      <c r="B389" s="10" t="s">
        <v>221</v>
      </c>
      <c r="C389" s="85" t="s">
        <v>228</v>
      </c>
      <c r="D389" s="85"/>
      <c r="E389" s="84">
        <v>1</v>
      </c>
      <c r="F389" s="84"/>
      <c r="G389" s="86" t="s">
        <v>35</v>
      </c>
      <c r="H389" s="86"/>
      <c r="I389" s="87">
        <v>42093</v>
      </c>
      <c r="J389" s="87"/>
      <c r="K389" s="87">
        <v>42093</v>
      </c>
      <c r="L389" s="87"/>
      <c r="M389" s="84" t="s">
        <v>18</v>
      </c>
      <c r="N389" s="84"/>
      <c r="O389" s="83">
        <v>414</v>
      </c>
      <c r="P389" s="83" t="e">
        <f>#N/A</f>
        <v>#N/A</v>
      </c>
      <c r="Q389" s="84"/>
      <c r="R389" s="84"/>
      <c r="S389" s="84"/>
    </row>
    <row r="390" spans="2:19" ht="45" customHeight="1" x14ac:dyDescent="0.25">
      <c r="B390" s="10" t="s">
        <v>221</v>
      </c>
      <c r="C390" s="85" t="s">
        <v>228</v>
      </c>
      <c r="D390" s="85"/>
      <c r="E390" s="84">
        <v>1</v>
      </c>
      <c r="F390" s="84"/>
      <c r="G390" s="86" t="s">
        <v>35</v>
      </c>
      <c r="H390" s="86"/>
      <c r="I390" s="87">
        <v>42093</v>
      </c>
      <c r="J390" s="87"/>
      <c r="K390" s="87">
        <v>42093</v>
      </c>
      <c r="L390" s="87"/>
      <c r="M390" s="84" t="s">
        <v>18</v>
      </c>
      <c r="N390" s="84"/>
      <c r="O390" s="83">
        <v>684</v>
      </c>
      <c r="P390" s="83" t="e">
        <f>#N/A</f>
        <v>#N/A</v>
      </c>
      <c r="Q390" s="84"/>
      <c r="R390" s="84"/>
      <c r="S390" s="84"/>
    </row>
    <row r="391" spans="2:19" ht="45" customHeight="1" x14ac:dyDescent="0.25">
      <c r="B391" s="10" t="s">
        <v>221</v>
      </c>
      <c r="C391" s="85" t="s">
        <v>228</v>
      </c>
      <c r="D391" s="85"/>
      <c r="E391" s="84">
        <v>1</v>
      </c>
      <c r="F391" s="84"/>
      <c r="G391" s="86" t="s">
        <v>35</v>
      </c>
      <c r="H391" s="86"/>
      <c r="I391" s="87">
        <v>42094</v>
      </c>
      <c r="J391" s="87"/>
      <c r="K391" s="87">
        <v>42094</v>
      </c>
      <c r="L391" s="87"/>
      <c r="M391" s="84" t="s">
        <v>18</v>
      </c>
      <c r="N391" s="84"/>
      <c r="O391" s="83">
        <v>414</v>
      </c>
      <c r="P391" s="83" t="e">
        <f>#N/A</f>
        <v>#N/A</v>
      </c>
      <c r="Q391" s="84"/>
      <c r="R391" s="84"/>
      <c r="S391" s="84"/>
    </row>
    <row r="392" spans="2:19" ht="45" customHeight="1" x14ac:dyDescent="0.25">
      <c r="B392" s="10" t="s">
        <v>221</v>
      </c>
      <c r="C392" s="85" t="s">
        <v>228</v>
      </c>
      <c r="D392" s="85"/>
      <c r="E392" s="84">
        <v>1</v>
      </c>
      <c r="F392" s="84"/>
      <c r="G392" s="86" t="s">
        <v>35</v>
      </c>
      <c r="H392" s="86"/>
      <c r="I392" s="87">
        <v>42074</v>
      </c>
      <c r="J392" s="87"/>
      <c r="K392" s="87">
        <v>42074</v>
      </c>
      <c r="L392" s="87"/>
      <c r="M392" s="84" t="s">
        <v>18</v>
      </c>
      <c r="N392" s="84"/>
      <c r="O392" s="83">
        <v>196</v>
      </c>
      <c r="P392" s="83" t="e">
        <f>#N/A</f>
        <v>#N/A</v>
      </c>
      <c r="Q392" s="84"/>
      <c r="R392" s="84"/>
      <c r="S392" s="84"/>
    </row>
    <row r="393" spans="2:19" ht="45" customHeight="1" x14ac:dyDescent="0.25">
      <c r="B393" s="10" t="s">
        <v>221</v>
      </c>
      <c r="C393" s="85" t="s">
        <v>228</v>
      </c>
      <c r="D393" s="85"/>
      <c r="E393" s="84">
        <v>1</v>
      </c>
      <c r="F393" s="84"/>
      <c r="G393" s="86" t="s">
        <v>35</v>
      </c>
      <c r="H393" s="86"/>
      <c r="I393" s="87">
        <v>42075</v>
      </c>
      <c r="J393" s="87"/>
      <c r="K393" s="87">
        <v>42075</v>
      </c>
      <c r="L393" s="87"/>
      <c r="M393" s="84" t="s">
        <v>18</v>
      </c>
      <c r="N393" s="84"/>
      <c r="O393" s="83">
        <v>189</v>
      </c>
      <c r="P393" s="83" t="e">
        <f>#N/A</f>
        <v>#N/A</v>
      </c>
      <c r="Q393" s="84"/>
      <c r="R393" s="84"/>
      <c r="S393" s="84"/>
    </row>
    <row r="394" spans="2:19" ht="45" customHeight="1" x14ac:dyDescent="0.25">
      <c r="B394" s="10" t="s">
        <v>221</v>
      </c>
      <c r="C394" s="85" t="s">
        <v>228</v>
      </c>
      <c r="D394" s="85"/>
      <c r="E394" s="84">
        <v>1</v>
      </c>
      <c r="F394" s="84"/>
      <c r="G394" s="86" t="s">
        <v>35</v>
      </c>
      <c r="H394" s="86"/>
      <c r="I394" s="87">
        <v>42075</v>
      </c>
      <c r="J394" s="87"/>
      <c r="K394" s="87">
        <v>42075</v>
      </c>
      <c r="L394" s="87"/>
      <c r="M394" s="84" t="s">
        <v>18</v>
      </c>
      <c r="N394" s="84"/>
      <c r="O394" s="83">
        <v>200</v>
      </c>
      <c r="P394" s="83" t="e">
        <f>#N/A</f>
        <v>#N/A</v>
      </c>
      <c r="Q394" s="84"/>
      <c r="R394" s="84"/>
      <c r="S394" s="84"/>
    </row>
    <row r="395" spans="2:19" ht="45" customHeight="1" x14ac:dyDescent="0.25">
      <c r="B395" s="10" t="s">
        <v>221</v>
      </c>
      <c r="C395" s="85" t="s">
        <v>228</v>
      </c>
      <c r="D395" s="85"/>
      <c r="E395" s="84">
        <v>1</v>
      </c>
      <c r="F395" s="84"/>
      <c r="G395" s="86" t="s">
        <v>35</v>
      </c>
      <c r="H395" s="86"/>
      <c r="I395" s="87">
        <v>42080</v>
      </c>
      <c r="J395" s="87"/>
      <c r="K395" s="87">
        <v>42080</v>
      </c>
      <c r="L395" s="87"/>
      <c r="M395" s="84" t="s">
        <v>18</v>
      </c>
      <c r="N395" s="84"/>
      <c r="O395" s="83">
        <v>140.4</v>
      </c>
      <c r="P395" s="83" t="e">
        <f>#N/A</f>
        <v>#N/A</v>
      </c>
      <c r="Q395" s="84"/>
      <c r="R395" s="84"/>
      <c r="S395" s="84"/>
    </row>
    <row r="396" spans="2:19" ht="45" customHeight="1" x14ac:dyDescent="0.25">
      <c r="B396" s="10" t="s">
        <v>221</v>
      </c>
      <c r="C396" s="85" t="s">
        <v>228</v>
      </c>
      <c r="D396" s="85"/>
      <c r="E396" s="84">
        <v>1</v>
      </c>
      <c r="F396" s="84"/>
      <c r="G396" s="86" t="s">
        <v>35</v>
      </c>
      <c r="H396" s="86"/>
      <c r="I396" s="87">
        <v>42081</v>
      </c>
      <c r="J396" s="87"/>
      <c r="K396" s="87">
        <v>42081</v>
      </c>
      <c r="L396" s="87"/>
      <c r="M396" s="84" t="s">
        <v>18</v>
      </c>
      <c r="N396" s="84"/>
      <c r="O396" s="83">
        <v>200</v>
      </c>
      <c r="P396" s="83" t="e">
        <f>#N/A</f>
        <v>#N/A</v>
      </c>
      <c r="Q396" s="84"/>
      <c r="R396" s="84"/>
      <c r="S396" s="84"/>
    </row>
    <row r="397" spans="2:19" ht="45" customHeight="1" x14ac:dyDescent="0.25">
      <c r="B397" s="10" t="s">
        <v>221</v>
      </c>
      <c r="C397" s="85" t="s">
        <v>228</v>
      </c>
      <c r="D397" s="85"/>
      <c r="E397" s="84">
        <v>1</v>
      </c>
      <c r="F397" s="84"/>
      <c r="G397" s="86" t="s">
        <v>35</v>
      </c>
      <c r="H397" s="86"/>
      <c r="I397" s="87">
        <v>42082</v>
      </c>
      <c r="J397" s="87"/>
      <c r="K397" s="87">
        <v>42082</v>
      </c>
      <c r="L397" s="87"/>
      <c r="M397" s="84" t="s">
        <v>18</v>
      </c>
      <c r="N397" s="84"/>
      <c r="O397" s="83">
        <v>200</v>
      </c>
      <c r="P397" s="83" t="e">
        <f>#N/A</f>
        <v>#N/A</v>
      </c>
      <c r="Q397" s="84"/>
      <c r="R397" s="84"/>
      <c r="S397" s="84"/>
    </row>
    <row r="398" spans="2:19" ht="45" customHeight="1" x14ac:dyDescent="0.25">
      <c r="B398" s="10" t="s">
        <v>221</v>
      </c>
      <c r="C398" s="85" t="s">
        <v>228</v>
      </c>
      <c r="D398" s="85"/>
      <c r="E398" s="84">
        <v>1</v>
      </c>
      <c r="F398" s="84"/>
      <c r="G398" s="86" t="s">
        <v>35</v>
      </c>
      <c r="H398" s="86"/>
      <c r="I398" s="87">
        <v>42082</v>
      </c>
      <c r="J398" s="87"/>
      <c r="K398" s="87">
        <v>42082</v>
      </c>
      <c r="L398" s="87"/>
      <c r="M398" s="84" t="s">
        <v>18</v>
      </c>
      <c r="N398" s="84"/>
      <c r="O398" s="83">
        <v>119</v>
      </c>
      <c r="P398" s="83" t="e">
        <f>#N/A</f>
        <v>#N/A</v>
      </c>
      <c r="Q398" s="84"/>
      <c r="R398" s="84"/>
      <c r="S398" s="84"/>
    </row>
    <row r="399" spans="2:19" ht="45" customHeight="1" x14ac:dyDescent="0.25">
      <c r="B399" s="10" t="s">
        <v>221</v>
      </c>
      <c r="C399" s="85" t="s">
        <v>228</v>
      </c>
      <c r="D399" s="85"/>
      <c r="E399" s="84">
        <v>1</v>
      </c>
      <c r="F399" s="84"/>
      <c r="G399" s="86" t="s">
        <v>35</v>
      </c>
      <c r="H399" s="86"/>
      <c r="I399" s="87">
        <v>42086</v>
      </c>
      <c r="J399" s="87"/>
      <c r="K399" s="87">
        <v>42086</v>
      </c>
      <c r="L399" s="87"/>
      <c r="M399" s="84" t="s">
        <v>18</v>
      </c>
      <c r="N399" s="84"/>
      <c r="O399" s="83">
        <v>158.55000000000001</v>
      </c>
      <c r="P399" s="83" t="e">
        <f>#N/A</f>
        <v>#N/A</v>
      </c>
      <c r="Q399" s="84"/>
      <c r="R399" s="84"/>
      <c r="S399" s="84"/>
    </row>
    <row r="400" spans="2:19" ht="45" customHeight="1" x14ac:dyDescent="0.25">
      <c r="B400" s="10" t="s">
        <v>221</v>
      </c>
      <c r="C400" s="85" t="s">
        <v>228</v>
      </c>
      <c r="D400" s="85"/>
      <c r="E400" s="84">
        <v>1</v>
      </c>
      <c r="F400" s="84"/>
      <c r="G400" s="86" t="s">
        <v>35</v>
      </c>
      <c r="H400" s="86"/>
      <c r="I400" s="87">
        <v>42088</v>
      </c>
      <c r="J400" s="87"/>
      <c r="K400" s="87">
        <v>42088</v>
      </c>
      <c r="L400" s="87"/>
      <c r="M400" s="84" t="s">
        <v>18</v>
      </c>
      <c r="N400" s="84"/>
      <c r="O400" s="83">
        <v>146.69999999999999</v>
      </c>
      <c r="P400" s="83" t="e">
        <f>#N/A</f>
        <v>#N/A</v>
      </c>
      <c r="Q400" s="84"/>
      <c r="R400" s="84"/>
      <c r="S400" s="84"/>
    </row>
    <row r="401" spans="2:19" ht="45" customHeight="1" x14ac:dyDescent="0.25">
      <c r="B401" s="10" t="s">
        <v>221</v>
      </c>
      <c r="C401" s="85" t="s">
        <v>228</v>
      </c>
      <c r="D401" s="85"/>
      <c r="E401" s="84">
        <v>1</v>
      </c>
      <c r="F401" s="84"/>
      <c r="G401" s="86" t="s">
        <v>35</v>
      </c>
      <c r="H401" s="86"/>
      <c r="I401" s="87">
        <v>42088</v>
      </c>
      <c r="J401" s="87"/>
      <c r="K401" s="87">
        <v>42088</v>
      </c>
      <c r="L401" s="87"/>
      <c r="M401" s="84" t="s">
        <v>18</v>
      </c>
      <c r="N401" s="84"/>
      <c r="O401" s="83">
        <v>183.5</v>
      </c>
      <c r="P401" s="83" t="e">
        <f>#N/A</f>
        <v>#N/A</v>
      </c>
      <c r="Q401" s="84"/>
      <c r="R401" s="84"/>
      <c r="S401" s="84"/>
    </row>
    <row r="402" spans="2:19" ht="45" customHeight="1" x14ac:dyDescent="0.25">
      <c r="B402" s="10" t="s">
        <v>221</v>
      </c>
      <c r="C402" s="85" t="s">
        <v>228</v>
      </c>
      <c r="D402" s="85"/>
      <c r="E402" s="84">
        <v>1</v>
      </c>
      <c r="F402" s="84"/>
      <c r="G402" s="86" t="s">
        <v>35</v>
      </c>
      <c r="H402" s="86"/>
      <c r="I402" s="87">
        <v>42089</v>
      </c>
      <c r="J402" s="87"/>
      <c r="K402" s="87">
        <v>42089</v>
      </c>
      <c r="L402" s="87"/>
      <c r="M402" s="84" t="s">
        <v>18</v>
      </c>
      <c r="N402" s="84"/>
      <c r="O402" s="83">
        <v>200</v>
      </c>
      <c r="P402" s="83" t="e">
        <f>#N/A</f>
        <v>#N/A</v>
      </c>
      <c r="Q402" s="84"/>
      <c r="R402" s="84"/>
      <c r="S402" s="84"/>
    </row>
    <row r="403" spans="2:19" ht="45" customHeight="1" x14ac:dyDescent="0.25">
      <c r="B403" s="10" t="s">
        <v>221</v>
      </c>
      <c r="C403" s="85" t="s">
        <v>228</v>
      </c>
      <c r="D403" s="85"/>
      <c r="E403" s="84">
        <v>1</v>
      </c>
      <c r="F403" s="84"/>
      <c r="G403" s="86" t="s">
        <v>35</v>
      </c>
      <c r="H403" s="86"/>
      <c r="I403" s="87">
        <v>42090</v>
      </c>
      <c r="J403" s="87"/>
      <c r="K403" s="87">
        <v>42090</v>
      </c>
      <c r="L403" s="87"/>
      <c r="M403" s="84" t="s">
        <v>18</v>
      </c>
      <c r="N403" s="84"/>
      <c r="O403" s="83">
        <v>143</v>
      </c>
      <c r="P403" s="83" t="e">
        <f>#N/A</f>
        <v>#N/A</v>
      </c>
      <c r="Q403" s="84"/>
      <c r="R403" s="84"/>
      <c r="S403" s="84"/>
    </row>
    <row r="404" spans="2:19" ht="45" customHeight="1" x14ac:dyDescent="0.25">
      <c r="B404" s="10" t="s">
        <v>221</v>
      </c>
      <c r="C404" s="85" t="s">
        <v>228</v>
      </c>
      <c r="D404" s="85"/>
      <c r="E404" s="84">
        <v>1</v>
      </c>
      <c r="F404" s="84"/>
      <c r="G404" s="86" t="s">
        <v>35</v>
      </c>
      <c r="H404" s="86"/>
      <c r="I404" s="87">
        <v>42093</v>
      </c>
      <c r="J404" s="87"/>
      <c r="K404" s="87">
        <v>42093</v>
      </c>
      <c r="L404" s="87"/>
      <c r="M404" s="84" t="s">
        <v>18</v>
      </c>
      <c r="N404" s="84"/>
      <c r="O404" s="83">
        <v>155.1</v>
      </c>
      <c r="P404" s="83" t="e">
        <f>#N/A</f>
        <v>#N/A</v>
      </c>
      <c r="Q404" s="84"/>
      <c r="R404" s="84"/>
      <c r="S404" s="84"/>
    </row>
    <row r="405" spans="2:19" ht="45" customHeight="1" x14ac:dyDescent="0.25">
      <c r="B405" s="10" t="s">
        <v>221</v>
      </c>
      <c r="C405" s="85" t="s">
        <v>228</v>
      </c>
      <c r="D405" s="85"/>
      <c r="E405" s="84">
        <v>1</v>
      </c>
      <c r="F405" s="84"/>
      <c r="G405" s="86" t="s">
        <v>35</v>
      </c>
      <c r="H405" s="86"/>
      <c r="I405" s="87">
        <v>42093</v>
      </c>
      <c r="J405" s="87"/>
      <c r="K405" s="87">
        <v>42093</v>
      </c>
      <c r="L405" s="87"/>
      <c r="M405" s="84" t="s">
        <v>18</v>
      </c>
      <c r="N405" s="84"/>
      <c r="O405" s="83">
        <v>200</v>
      </c>
      <c r="P405" s="83" t="e">
        <f>#N/A</f>
        <v>#N/A</v>
      </c>
      <c r="Q405" s="84"/>
      <c r="R405" s="84"/>
      <c r="S405" s="84"/>
    </row>
    <row r="406" spans="2:19" ht="45" customHeight="1" x14ac:dyDescent="0.25">
      <c r="B406" s="10" t="s">
        <v>221</v>
      </c>
      <c r="C406" s="85" t="s">
        <v>228</v>
      </c>
      <c r="D406" s="85"/>
      <c r="E406" s="84">
        <v>1</v>
      </c>
      <c r="F406" s="84"/>
      <c r="G406" s="86" t="s">
        <v>35</v>
      </c>
      <c r="H406" s="86"/>
      <c r="I406" s="87">
        <v>42086</v>
      </c>
      <c r="J406" s="87"/>
      <c r="K406" s="87">
        <v>42086</v>
      </c>
      <c r="L406" s="87"/>
      <c r="M406" s="84" t="s">
        <v>18</v>
      </c>
      <c r="N406" s="84"/>
      <c r="O406" s="83">
        <v>200</v>
      </c>
      <c r="P406" s="83" t="e">
        <f>#N/A</f>
        <v>#N/A</v>
      </c>
      <c r="Q406" s="84"/>
      <c r="R406" s="84"/>
      <c r="S406" s="84"/>
    </row>
    <row r="407" spans="2:19" ht="45" customHeight="1" x14ac:dyDescent="0.25">
      <c r="B407" s="10" t="s">
        <v>221</v>
      </c>
      <c r="C407" s="85" t="s">
        <v>228</v>
      </c>
      <c r="D407" s="85"/>
      <c r="E407" s="84">
        <v>1</v>
      </c>
      <c r="F407" s="84"/>
      <c r="G407" s="86" t="s">
        <v>35</v>
      </c>
      <c r="H407" s="86"/>
      <c r="I407" s="87">
        <v>42094</v>
      </c>
      <c r="J407" s="87"/>
      <c r="K407" s="87">
        <v>42094</v>
      </c>
      <c r="L407" s="87"/>
      <c r="M407" s="84" t="s">
        <v>18</v>
      </c>
      <c r="N407" s="84"/>
      <c r="O407" s="83">
        <v>200</v>
      </c>
      <c r="P407" s="83" t="e">
        <f>#N/A</f>
        <v>#N/A</v>
      </c>
      <c r="Q407" s="84"/>
      <c r="R407" s="84"/>
      <c r="S407" s="84"/>
    </row>
    <row r="408" spans="2:19" ht="45" customHeight="1" x14ac:dyDescent="0.25">
      <c r="B408" s="10" t="s">
        <v>221</v>
      </c>
      <c r="C408" s="85" t="s">
        <v>19</v>
      </c>
      <c r="D408" s="85"/>
      <c r="E408" s="84">
        <v>1</v>
      </c>
      <c r="F408" s="84"/>
      <c r="G408" s="86" t="s">
        <v>20</v>
      </c>
      <c r="H408" s="86"/>
      <c r="I408" s="87">
        <v>42094</v>
      </c>
      <c r="J408" s="87"/>
      <c r="K408" s="87">
        <v>42094</v>
      </c>
      <c r="L408" s="87"/>
      <c r="M408" s="84" t="s">
        <v>18</v>
      </c>
      <c r="N408" s="84"/>
      <c r="O408" s="83">
        <v>400</v>
      </c>
      <c r="P408" s="83" t="e">
        <f>#N/A</f>
        <v>#N/A</v>
      </c>
      <c r="Q408" s="84"/>
      <c r="R408" s="84"/>
      <c r="S408" s="84"/>
    </row>
    <row r="409" spans="2:19" ht="45" customHeight="1" x14ac:dyDescent="0.25">
      <c r="B409" s="10" t="s">
        <v>221</v>
      </c>
      <c r="C409" s="85" t="s">
        <v>19</v>
      </c>
      <c r="D409" s="85"/>
      <c r="E409" s="84">
        <v>1</v>
      </c>
      <c r="F409" s="84"/>
      <c r="G409" s="86" t="s">
        <v>20</v>
      </c>
      <c r="H409" s="86"/>
      <c r="I409" s="87">
        <v>42111</v>
      </c>
      <c r="J409" s="87"/>
      <c r="K409" s="87">
        <v>42111</v>
      </c>
      <c r="L409" s="87"/>
      <c r="M409" s="84" t="s">
        <v>18</v>
      </c>
      <c r="N409" s="84"/>
      <c r="O409" s="83">
        <v>7206</v>
      </c>
      <c r="P409" s="83" t="e">
        <f>#N/A</f>
        <v>#N/A</v>
      </c>
      <c r="Q409" s="84"/>
      <c r="R409" s="84"/>
      <c r="S409" s="84"/>
    </row>
    <row r="410" spans="2:19" ht="45" customHeight="1" x14ac:dyDescent="0.25">
      <c r="B410" s="10" t="s">
        <v>221</v>
      </c>
      <c r="C410" s="85" t="s">
        <v>19</v>
      </c>
      <c r="D410" s="85"/>
      <c r="E410" s="84">
        <v>1</v>
      </c>
      <c r="F410" s="84"/>
      <c r="G410" s="86" t="s">
        <v>20</v>
      </c>
      <c r="H410" s="86"/>
      <c r="I410" s="87">
        <v>42111</v>
      </c>
      <c r="J410" s="87"/>
      <c r="K410" s="87">
        <v>42111</v>
      </c>
      <c r="L410" s="87"/>
      <c r="M410" s="84" t="s">
        <v>18</v>
      </c>
      <c r="N410" s="84"/>
      <c r="O410" s="83">
        <v>2400.85</v>
      </c>
      <c r="P410" s="83" t="e">
        <f>#N/A</f>
        <v>#N/A</v>
      </c>
      <c r="Q410" s="84"/>
      <c r="R410" s="84"/>
      <c r="S410" s="84"/>
    </row>
    <row r="411" spans="2:19" ht="45" customHeight="1" x14ac:dyDescent="0.25">
      <c r="B411" s="10" t="s">
        <v>221</v>
      </c>
      <c r="C411" s="85" t="s">
        <v>19</v>
      </c>
      <c r="D411" s="85"/>
      <c r="E411" s="84">
        <v>1</v>
      </c>
      <c r="F411" s="84"/>
      <c r="G411" s="86" t="s">
        <v>20</v>
      </c>
      <c r="H411" s="86"/>
      <c r="I411" s="87">
        <v>42111</v>
      </c>
      <c r="J411" s="87"/>
      <c r="K411" s="87">
        <v>42111</v>
      </c>
      <c r="L411" s="87"/>
      <c r="M411" s="84" t="s">
        <v>18</v>
      </c>
      <c r="N411" s="84"/>
      <c r="O411" s="83">
        <v>666</v>
      </c>
      <c r="P411" s="83" t="e">
        <f>#N/A</f>
        <v>#N/A</v>
      </c>
      <c r="Q411" s="84"/>
      <c r="R411" s="84"/>
      <c r="S411" s="84"/>
    </row>
    <row r="412" spans="2:19" ht="45" customHeight="1" x14ac:dyDescent="0.25">
      <c r="B412" s="10" t="s">
        <v>221</v>
      </c>
      <c r="C412" s="85" t="s">
        <v>229</v>
      </c>
      <c r="D412" s="85"/>
      <c r="E412" s="84">
        <v>1</v>
      </c>
      <c r="F412" s="84"/>
      <c r="G412" s="86" t="s">
        <v>35</v>
      </c>
      <c r="H412" s="86"/>
      <c r="I412" s="87">
        <v>42018</v>
      </c>
      <c r="J412" s="87"/>
      <c r="K412" s="87">
        <v>42018</v>
      </c>
      <c r="L412" s="87"/>
      <c r="M412" s="84" t="s">
        <v>18</v>
      </c>
      <c r="N412" s="84"/>
      <c r="O412" s="83">
        <v>176</v>
      </c>
      <c r="P412" s="83" t="e">
        <f>#N/A</f>
        <v>#N/A</v>
      </c>
      <c r="Q412" s="84"/>
      <c r="R412" s="84"/>
      <c r="S412" s="84"/>
    </row>
    <row r="413" spans="2:19" ht="45" customHeight="1" x14ac:dyDescent="0.25">
      <c r="B413" s="10" t="s">
        <v>221</v>
      </c>
      <c r="C413" s="85" t="s">
        <v>230</v>
      </c>
      <c r="D413" s="85"/>
      <c r="E413" s="84">
        <v>1</v>
      </c>
      <c r="F413" s="84"/>
      <c r="G413" s="86" t="s">
        <v>35</v>
      </c>
      <c r="H413" s="86"/>
      <c r="I413" s="87">
        <v>42020</v>
      </c>
      <c r="J413" s="87"/>
      <c r="K413" s="87">
        <v>42020</v>
      </c>
      <c r="L413" s="87"/>
      <c r="M413" s="84" t="s">
        <v>18</v>
      </c>
      <c r="N413" s="84"/>
      <c r="O413" s="83">
        <v>256</v>
      </c>
      <c r="P413" s="83" t="e">
        <f>#N/A</f>
        <v>#N/A</v>
      </c>
      <c r="Q413" s="84"/>
      <c r="R413" s="84"/>
      <c r="S413" s="84"/>
    </row>
    <row r="414" spans="2:19" ht="45" customHeight="1" x14ac:dyDescent="0.25">
      <c r="B414" s="10" t="s">
        <v>221</v>
      </c>
      <c r="C414" s="85" t="s">
        <v>231</v>
      </c>
      <c r="D414" s="85"/>
      <c r="E414" s="84">
        <v>1</v>
      </c>
      <c r="F414" s="84"/>
      <c r="G414" s="86" t="s">
        <v>35</v>
      </c>
      <c r="H414" s="86"/>
      <c r="I414" s="87">
        <v>42076</v>
      </c>
      <c r="J414" s="87"/>
      <c r="K414" s="87">
        <v>42076</v>
      </c>
      <c r="L414" s="87"/>
      <c r="M414" s="84" t="s">
        <v>18</v>
      </c>
      <c r="N414" s="84"/>
      <c r="O414" s="83">
        <v>256</v>
      </c>
      <c r="P414" s="83" t="e">
        <f>#N/A</f>
        <v>#N/A</v>
      </c>
      <c r="Q414" s="84"/>
      <c r="R414" s="84"/>
      <c r="S414" s="84"/>
    </row>
    <row r="415" spans="2:19" ht="45" customHeight="1" x14ac:dyDescent="0.25">
      <c r="B415" s="10" t="s">
        <v>221</v>
      </c>
      <c r="C415" s="85" t="s">
        <v>231</v>
      </c>
      <c r="D415" s="85"/>
      <c r="E415" s="84">
        <v>1</v>
      </c>
      <c r="F415" s="84"/>
      <c r="G415" s="86" t="s">
        <v>35</v>
      </c>
      <c r="H415" s="86"/>
      <c r="I415" s="87">
        <v>42100</v>
      </c>
      <c r="J415" s="87"/>
      <c r="K415" s="87">
        <v>42100</v>
      </c>
      <c r="L415" s="87"/>
      <c r="M415" s="84" t="s">
        <v>18</v>
      </c>
      <c r="N415" s="84"/>
      <c r="O415" s="83">
        <v>406</v>
      </c>
      <c r="P415" s="83" t="e">
        <f>#N/A</f>
        <v>#N/A</v>
      </c>
      <c r="Q415" s="84"/>
      <c r="R415" s="84"/>
      <c r="S415" s="84"/>
    </row>
    <row r="416" spans="2:19" ht="45" customHeight="1" x14ac:dyDescent="0.25">
      <c r="B416" s="10" t="s">
        <v>221</v>
      </c>
      <c r="C416" s="85" t="s">
        <v>231</v>
      </c>
      <c r="D416" s="85"/>
      <c r="E416" s="84">
        <v>1</v>
      </c>
      <c r="F416" s="84"/>
      <c r="G416" s="86" t="s">
        <v>35</v>
      </c>
      <c r="H416" s="86"/>
      <c r="I416" s="87">
        <v>42101</v>
      </c>
      <c r="J416" s="87"/>
      <c r="K416" s="87">
        <v>42101</v>
      </c>
      <c r="L416" s="87"/>
      <c r="M416" s="84" t="s">
        <v>18</v>
      </c>
      <c r="N416" s="84"/>
      <c r="O416" s="83">
        <v>406</v>
      </c>
      <c r="P416" s="83" t="e">
        <f>#N/A</f>
        <v>#N/A</v>
      </c>
      <c r="Q416" s="84"/>
      <c r="R416" s="84"/>
      <c r="S416" s="84"/>
    </row>
    <row r="417" spans="2:19" ht="45" customHeight="1" x14ac:dyDescent="0.25">
      <c r="B417" s="10" t="s">
        <v>221</v>
      </c>
      <c r="C417" s="85" t="s">
        <v>231</v>
      </c>
      <c r="D417" s="85"/>
      <c r="E417" s="84">
        <v>1</v>
      </c>
      <c r="F417" s="84"/>
      <c r="G417" s="86" t="s">
        <v>35</v>
      </c>
      <c r="H417" s="86"/>
      <c r="I417" s="87">
        <v>42101</v>
      </c>
      <c r="J417" s="87"/>
      <c r="K417" s="87">
        <v>42101</v>
      </c>
      <c r="L417" s="87"/>
      <c r="M417" s="84" t="s">
        <v>18</v>
      </c>
      <c r="N417" s="84"/>
      <c r="O417" s="83">
        <v>484</v>
      </c>
      <c r="P417" s="83" t="e">
        <f>#N/A</f>
        <v>#N/A</v>
      </c>
      <c r="Q417" s="84"/>
      <c r="R417" s="84"/>
      <c r="S417" s="84"/>
    </row>
    <row r="418" spans="2:19" ht="45" customHeight="1" x14ac:dyDescent="0.25">
      <c r="B418" s="10" t="s">
        <v>221</v>
      </c>
      <c r="C418" s="85" t="s">
        <v>231</v>
      </c>
      <c r="D418" s="85"/>
      <c r="E418" s="84">
        <v>1</v>
      </c>
      <c r="F418" s="84"/>
      <c r="G418" s="86" t="s">
        <v>35</v>
      </c>
      <c r="H418" s="86"/>
      <c r="I418" s="87">
        <v>42102</v>
      </c>
      <c r="J418" s="87"/>
      <c r="K418" s="87">
        <v>42102</v>
      </c>
      <c r="L418" s="87"/>
      <c r="M418" s="84" t="s">
        <v>18</v>
      </c>
      <c r="N418" s="84"/>
      <c r="O418" s="83">
        <v>406</v>
      </c>
      <c r="P418" s="83" t="e">
        <f>#N/A</f>
        <v>#N/A</v>
      </c>
      <c r="Q418" s="84"/>
      <c r="R418" s="84"/>
      <c r="S418" s="84"/>
    </row>
    <row r="419" spans="2:19" ht="45" customHeight="1" x14ac:dyDescent="0.25">
      <c r="B419" s="10" t="s">
        <v>221</v>
      </c>
      <c r="C419" s="85" t="s">
        <v>231</v>
      </c>
      <c r="D419" s="85"/>
      <c r="E419" s="84">
        <v>1</v>
      </c>
      <c r="F419" s="84"/>
      <c r="G419" s="86" t="s">
        <v>35</v>
      </c>
      <c r="H419" s="86"/>
      <c r="I419" s="87">
        <v>42103</v>
      </c>
      <c r="J419" s="87"/>
      <c r="K419" s="87">
        <v>42103</v>
      </c>
      <c r="L419" s="87"/>
      <c r="M419" s="84" t="s">
        <v>18</v>
      </c>
      <c r="N419" s="84"/>
      <c r="O419" s="83">
        <v>484</v>
      </c>
      <c r="P419" s="83" t="e">
        <f>#N/A</f>
        <v>#N/A</v>
      </c>
      <c r="Q419" s="84"/>
      <c r="R419" s="84"/>
      <c r="S419" s="84"/>
    </row>
    <row r="420" spans="2:19" ht="45" customHeight="1" x14ac:dyDescent="0.25">
      <c r="B420" s="10" t="s">
        <v>221</v>
      </c>
      <c r="C420" s="85" t="s">
        <v>231</v>
      </c>
      <c r="D420" s="85"/>
      <c r="E420" s="84">
        <v>1</v>
      </c>
      <c r="F420" s="84"/>
      <c r="G420" s="86" t="s">
        <v>35</v>
      </c>
      <c r="H420" s="86"/>
      <c r="I420" s="87">
        <v>42103</v>
      </c>
      <c r="J420" s="87"/>
      <c r="K420" s="87">
        <v>42103</v>
      </c>
      <c r="L420" s="87"/>
      <c r="M420" s="84" t="s">
        <v>18</v>
      </c>
      <c r="N420" s="84"/>
      <c r="O420" s="83">
        <v>406</v>
      </c>
      <c r="P420" s="83" t="e">
        <f>#N/A</f>
        <v>#N/A</v>
      </c>
      <c r="Q420" s="84"/>
      <c r="R420" s="84"/>
      <c r="S420" s="84"/>
    </row>
    <row r="421" spans="2:19" ht="45" customHeight="1" x14ac:dyDescent="0.25">
      <c r="B421" s="10" t="s">
        <v>221</v>
      </c>
      <c r="C421" s="85" t="s">
        <v>231</v>
      </c>
      <c r="D421" s="85"/>
      <c r="E421" s="84">
        <v>1</v>
      </c>
      <c r="F421" s="84"/>
      <c r="G421" s="86" t="s">
        <v>35</v>
      </c>
      <c r="H421" s="86"/>
      <c r="I421" s="87">
        <v>42104</v>
      </c>
      <c r="J421" s="87"/>
      <c r="K421" s="87">
        <v>42104</v>
      </c>
      <c r="L421" s="87"/>
      <c r="M421" s="84" t="s">
        <v>18</v>
      </c>
      <c r="N421" s="84"/>
      <c r="O421" s="83">
        <v>406</v>
      </c>
      <c r="P421" s="83" t="e">
        <f>#N/A</f>
        <v>#N/A</v>
      </c>
      <c r="Q421" s="84"/>
      <c r="R421" s="84"/>
      <c r="S421" s="84"/>
    </row>
    <row r="422" spans="2:19" ht="45" customHeight="1" x14ac:dyDescent="0.25">
      <c r="B422" s="10" t="s">
        <v>221</v>
      </c>
      <c r="C422" s="85" t="s">
        <v>232</v>
      </c>
      <c r="D422" s="85"/>
      <c r="E422" s="84">
        <v>1</v>
      </c>
      <c r="F422" s="84"/>
      <c r="G422" s="86" t="s">
        <v>35</v>
      </c>
      <c r="H422" s="86"/>
      <c r="I422" s="87">
        <v>42107</v>
      </c>
      <c r="J422" s="87"/>
      <c r="K422" s="87">
        <v>42107</v>
      </c>
      <c r="L422" s="87"/>
      <c r="M422" s="84" t="s">
        <v>18</v>
      </c>
      <c r="N422" s="84"/>
      <c r="O422" s="83">
        <v>278</v>
      </c>
      <c r="P422" s="83" t="e">
        <f>#N/A</f>
        <v>#N/A</v>
      </c>
      <c r="Q422" s="84"/>
      <c r="R422" s="84"/>
      <c r="S422" s="84"/>
    </row>
    <row r="423" spans="2:19" ht="45" customHeight="1" x14ac:dyDescent="0.25">
      <c r="B423" s="10" t="s">
        <v>221</v>
      </c>
      <c r="C423" s="85" t="s">
        <v>231</v>
      </c>
      <c r="D423" s="85"/>
      <c r="E423" s="84">
        <v>1</v>
      </c>
      <c r="F423" s="84"/>
      <c r="G423" s="86" t="s">
        <v>35</v>
      </c>
      <c r="H423" s="86"/>
      <c r="I423" s="87">
        <v>42107</v>
      </c>
      <c r="J423" s="87"/>
      <c r="K423" s="87">
        <v>42107</v>
      </c>
      <c r="L423" s="87"/>
      <c r="M423" s="84" t="s">
        <v>18</v>
      </c>
      <c r="N423" s="84"/>
      <c r="O423" s="83">
        <v>484.03</v>
      </c>
      <c r="P423" s="83" t="e">
        <f>#N/A</f>
        <v>#N/A</v>
      </c>
      <c r="Q423" s="84"/>
      <c r="R423" s="84"/>
      <c r="S423" s="84"/>
    </row>
    <row r="424" spans="2:19" ht="45" customHeight="1" x14ac:dyDescent="0.25">
      <c r="B424" s="10" t="s">
        <v>221</v>
      </c>
      <c r="C424" s="85" t="s">
        <v>231</v>
      </c>
      <c r="D424" s="85"/>
      <c r="E424" s="84">
        <v>1</v>
      </c>
      <c r="F424" s="84"/>
      <c r="G424" s="86" t="s">
        <v>35</v>
      </c>
      <c r="H424" s="86"/>
      <c r="I424" s="87">
        <v>42107</v>
      </c>
      <c r="J424" s="87"/>
      <c r="K424" s="87">
        <v>42107</v>
      </c>
      <c r="L424" s="87"/>
      <c r="M424" s="84" t="s">
        <v>18</v>
      </c>
      <c r="N424" s="84"/>
      <c r="O424" s="83">
        <v>406</v>
      </c>
      <c r="P424" s="83" t="e">
        <f>#N/A</f>
        <v>#N/A</v>
      </c>
      <c r="Q424" s="84"/>
      <c r="R424" s="84"/>
      <c r="S424" s="84"/>
    </row>
    <row r="425" spans="2:19" ht="45" customHeight="1" x14ac:dyDescent="0.25">
      <c r="B425" s="10" t="s">
        <v>221</v>
      </c>
      <c r="C425" s="85" t="s">
        <v>231</v>
      </c>
      <c r="D425" s="85"/>
      <c r="E425" s="84">
        <v>1</v>
      </c>
      <c r="F425" s="84"/>
      <c r="G425" s="86" t="s">
        <v>35</v>
      </c>
      <c r="H425" s="86"/>
      <c r="I425" s="87">
        <v>42138</v>
      </c>
      <c r="J425" s="87"/>
      <c r="K425" s="87">
        <v>42138</v>
      </c>
      <c r="L425" s="87"/>
      <c r="M425" s="84" t="s">
        <v>18</v>
      </c>
      <c r="N425" s="84"/>
      <c r="O425" s="83">
        <v>406</v>
      </c>
      <c r="P425" s="83" t="e">
        <f>#N/A</f>
        <v>#N/A</v>
      </c>
      <c r="Q425" s="84"/>
      <c r="R425" s="84"/>
      <c r="S425" s="84"/>
    </row>
    <row r="426" spans="2:19" ht="45" customHeight="1" x14ac:dyDescent="0.25">
      <c r="B426" s="10" t="s">
        <v>221</v>
      </c>
      <c r="C426" s="85" t="s">
        <v>231</v>
      </c>
      <c r="D426" s="85"/>
      <c r="E426" s="84">
        <v>1</v>
      </c>
      <c r="F426" s="84"/>
      <c r="G426" s="86" t="s">
        <v>35</v>
      </c>
      <c r="H426" s="86"/>
      <c r="I426" s="87">
        <v>42109</v>
      </c>
      <c r="J426" s="87"/>
      <c r="K426" s="87">
        <v>42109</v>
      </c>
      <c r="L426" s="87"/>
      <c r="M426" s="84" t="s">
        <v>18</v>
      </c>
      <c r="N426" s="84"/>
      <c r="O426" s="83">
        <v>406</v>
      </c>
      <c r="P426" s="83" t="e">
        <f>#N/A</f>
        <v>#N/A</v>
      </c>
      <c r="Q426" s="84"/>
      <c r="R426" s="84"/>
      <c r="S426" s="84"/>
    </row>
    <row r="427" spans="2:19" ht="45" customHeight="1" x14ac:dyDescent="0.25">
      <c r="B427" s="10" t="s">
        <v>221</v>
      </c>
      <c r="C427" s="85" t="s">
        <v>231</v>
      </c>
      <c r="D427" s="85"/>
      <c r="E427" s="84">
        <v>1</v>
      </c>
      <c r="F427" s="84"/>
      <c r="G427" s="86" t="s">
        <v>35</v>
      </c>
      <c r="H427" s="86"/>
      <c r="I427" s="87">
        <v>42114</v>
      </c>
      <c r="J427" s="87"/>
      <c r="K427" s="87">
        <v>42114</v>
      </c>
      <c r="L427" s="87"/>
      <c r="M427" s="84" t="s">
        <v>18</v>
      </c>
      <c r="N427" s="84"/>
      <c r="O427" s="83">
        <v>406</v>
      </c>
      <c r="P427" s="83" t="e">
        <f>#N/A</f>
        <v>#N/A</v>
      </c>
      <c r="Q427" s="84"/>
      <c r="R427" s="84"/>
      <c r="S427" s="84"/>
    </row>
    <row r="428" spans="2:19" ht="45" customHeight="1" x14ac:dyDescent="0.25">
      <c r="B428" s="10" t="s">
        <v>221</v>
      </c>
      <c r="C428" s="85" t="s">
        <v>231</v>
      </c>
      <c r="D428" s="85"/>
      <c r="E428" s="84">
        <v>1</v>
      </c>
      <c r="F428" s="84"/>
      <c r="G428" s="86" t="s">
        <v>35</v>
      </c>
      <c r="H428" s="86"/>
      <c r="I428" s="87">
        <v>42115</v>
      </c>
      <c r="J428" s="87"/>
      <c r="K428" s="87">
        <v>42115</v>
      </c>
      <c r="L428" s="87"/>
      <c r="M428" s="84" t="s">
        <v>18</v>
      </c>
      <c r="N428" s="84"/>
      <c r="O428" s="83">
        <v>406</v>
      </c>
      <c r="P428" s="83" t="e">
        <f>#N/A</f>
        <v>#N/A</v>
      </c>
      <c r="Q428" s="84"/>
      <c r="R428" s="84"/>
      <c r="S428" s="84"/>
    </row>
    <row r="429" spans="2:19" ht="45" customHeight="1" x14ac:dyDescent="0.25">
      <c r="B429" s="10" t="s">
        <v>221</v>
      </c>
      <c r="C429" s="85" t="s">
        <v>231</v>
      </c>
      <c r="D429" s="85"/>
      <c r="E429" s="84">
        <v>1</v>
      </c>
      <c r="F429" s="84"/>
      <c r="G429" s="86" t="s">
        <v>35</v>
      </c>
      <c r="H429" s="86"/>
      <c r="I429" s="87">
        <v>42114</v>
      </c>
      <c r="J429" s="87"/>
      <c r="K429" s="87">
        <v>42114</v>
      </c>
      <c r="L429" s="87"/>
      <c r="M429" s="84" t="s">
        <v>18</v>
      </c>
      <c r="N429" s="84"/>
      <c r="O429" s="83">
        <v>484</v>
      </c>
      <c r="P429" s="83" t="e">
        <f>#N/A</f>
        <v>#N/A</v>
      </c>
      <c r="Q429" s="84"/>
      <c r="R429" s="84"/>
      <c r="S429" s="84"/>
    </row>
    <row r="430" spans="2:19" ht="45" customHeight="1" x14ac:dyDescent="0.25">
      <c r="B430" s="10" t="s">
        <v>221</v>
      </c>
      <c r="C430" s="85" t="s">
        <v>231</v>
      </c>
      <c r="D430" s="85"/>
      <c r="E430" s="84">
        <v>1</v>
      </c>
      <c r="F430" s="84"/>
      <c r="G430" s="86" t="s">
        <v>35</v>
      </c>
      <c r="H430" s="86"/>
      <c r="I430" s="87">
        <v>42116</v>
      </c>
      <c r="J430" s="87"/>
      <c r="K430" s="87">
        <v>42116</v>
      </c>
      <c r="L430" s="87"/>
      <c r="M430" s="84" t="s">
        <v>18</v>
      </c>
      <c r="N430" s="84"/>
      <c r="O430" s="83">
        <v>406</v>
      </c>
      <c r="P430" s="83" t="e">
        <f>#N/A</f>
        <v>#N/A</v>
      </c>
      <c r="Q430" s="84"/>
      <c r="R430" s="84"/>
      <c r="S430" s="84"/>
    </row>
    <row r="431" spans="2:19" ht="45" customHeight="1" x14ac:dyDescent="0.25">
      <c r="B431" s="10" t="s">
        <v>221</v>
      </c>
      <c r="C431" s="85" t="s">
        <v>231</v>
      </c>
      <c r="D431" s="85"/>
      <c r="E431" s="84">
        <v>1</v>
      </c>
      <c r="F431" s="84"/>
      <c r="G431" s="86" t="s">
        <v>35</v>
      </c>
      <c r="H431" s="86"/>
      <c r="I431" s="87">
        <v>42118</v>
      </c>
      <c r="J431" s="87"/>
      <c r="K431" s="87">
        <v>42118</v>
      </c>
      <c r="L431" s="87"/>
      <c r="M431" s="84" t="s">
        <v>18</v>
      </c>
      <c r="N431" s="84"/>
      <c r="O431" s="83">
        <v>406</v>
      </c>
      <c r="P431" s="83" t="e">
        <f>#N/A</f>
        <v>#N/A</v>
      </c>
      <c r="Q431" s="84"/>
      <c r="R431" s="84"/>
      <c r="S431" s="84"/>
    </row>
    <row r="432" spans="2:19" ht="45" customHeight="1" x14ac:dyDescent="0.25">
      <c r="B432" s="10" t="s">
        <v>221</v>
      </c>
      <c r="C432" s="85" t="s">
        <v>231</v>
      </c>
      <c r="D432" s="85"/>
      <c r="E432" s="84">
        <v>1</v>
      </c>
      <c r="F432" s="84"/>
      <c r="G432" s="86" t="s">
        <v>35</v>
      </c>
      <c r="H432" s="86"/>
      <c r="I432" s="87">
        <v>42122</v>
      </c>
      <c r="J432" s="87"/>
      <c r="K432" s="87">
        <v>42122</v>
      </c>
      <c r="L432" s="87"/>
      <c r="M432" s="84" t="s">
        <v>18</v>
      </c>
      <c r="N432" s="84"/>
      <c r="O432" s="83">
        <v>406</v>
      </c>
      <c r="P432" s="83" t="e">
        <f>#N/A</f>
        <v>#N/A</v>
      </c>
      <c r="Q432" s="84"/>
      <c r="R432" s="84"/>
      <c r="S432" s="84"/>
    </row>
    <row r="433" spans="2:19" ht="45" customHeight="1" x14ac:dyDescent="0.25">
      <c r="B433" s="10" t="s">
        <v>221</v>
      </c>
      <c r="C433" s="85" t="s">
        <v>231</v>
      </c>
      <c r="D433" s="85"/>
      <c r="E433" s="84">
        <v>1</v>
      </c>
      <c r="F433" s="84"/>
      <c r="G433" s="86" t="s">
        <v>35</v>
      </c>
      <c r="H433" s="86"/>
      <c r="I433" s="87">
        <v>42123</v>
      </c>
      <c r="J433" s="87"/>
      <c r="K433" s="87">
        <v>42123</v>
      </c>
      <c r="L433" s="87"/>
      <c r="M433" s="84" t="s">
        <v>18</v>
      </c>
      <c r="N433" s="84"/>
      <c r="O433" s="83">
        <v>484</v>
      </c>
      <c r="P433" s="83" t="e">
        <f>#N/A</f>
        <v>#N/A</v>
      </c>
      <c r="Q433" s="84"/>
      <c r="R433" s="84"/>
      <c r="S433" s="84"/>
    </row>
    <row r="434" spans="2:19" ht="45" customHeight="1" x14ac:dyDescent="0.25">
      <c r="B434" s="10" t="s">
        <v>221</v>
      </c>
      <c r="C434" s="85" t="s">
        <v>231</v>
      </c>
      <c r="D434" s="85"/>
      <c r="E434" s="84">
        <v>1</v>
      </c>
      <c r="F434" s="84"/>
      <c r="G434" s="86" t="s">
        <v>35</v>
      </c>
      <c r="H434" s="86"/>
      <c r="I434" s="87">
        <v>42121</v>
      </c>
      <c r="J434" s="87"/>
      <c r="K434" s="87">
        <v>42121</v>
      </c>
      <c r="L434" s="87"/>
      <c r="M434" s="84" t="s">
        <v>18</v>
      </c>
      <c r="N434" s="84"/>
      <c r="O434" s="83">
        <v>406</v>
      </c>
      <c r="P434" s="83" t="e">
        <f>#N/A</f>
        <v>#N/A</v>
      </c>
      <c r="Q434" s="84"/>
      <c r="R434" s="84"/>
      <c r="S434" s="84"/>
    </row>
    <row r="435" spans="2:19" ht="45" customHeight="1" x14ac:dyDescent="0.25">
      <c r="B435" s="10" t="s">
        <v>221</v>
      </c>
      <c r="C435" s="85" t="s">
        <v>231</v>
      </c>
      <c r="D435" s="85"/>
      <c r="E435" s="84">
        <v>1</v>
      </c>
      <c r="F435" s="84"/>
      <c r="G435" s="86" t="s">
        <v>35</v>
      </c>
      <c r="H435" s="86"/>
      <c r="I435" s="87">
        <v>42123</v>
      </c>
      <c r="J435" s="87"/>
      <c r="K435" s="87">
        <v>42123</v>
      </c>
      <c r="L435" s="87"/>
      <c r="M435" s="84" t="s">
        <v>18</v>
      </c>
      <c r="N435" s="84"/>
      <c r="O435" s="83">
        <v>406</v>
      </c>
      <c r="P435" s="83" t="e">
        <f>#N/A</f>
        <v>#N/A</v>
      </c>
      <c r="Q435" s="84"/>
      <c r="R435" s="84"/>
      <c r="S435" s="84"/>
    </row>
    <row r="436" spans="2:19" ht="45" customHeight="1" x14ac:dyDescent="0.25">
      <c r="B436" s="10" t="s">
        <v>221</v>
      </c>
      <c r="C436" s="85" t="s">
        <v>231</v>
      </c>
      <c r="D436" s="85"/>
      <c r="E436" s="84">
        <v>1</v>
      </c>
      <c r="F436" s="84"/>
      <c r="G436" s="86" t="s">
        <v>35</v>
      </c>
      <c r="H436" s="86"/>
      <c r="I436" s="87">
        <v>42124</v>
      </c>
      <c r="J436" s="87"/>
      <c r="K436" s="87">
        <v>42124</v>
      </c>
      <c r="L436" s="87"/>
      <c r="M436" s="84" t="s">
        <v>18</v>
      </c>
      <c r="N436" s="84"/>
      <c r="O436" s="83">
        <v>406</v>
      </c>
      <c r="P436" s="83" t="e">
        <f>#N/A</f>
        <v>#N/A</v>
      </c>
      <c r="Q436" s="84"/>
      <c r="R436" s="84"/>
      <c r="S436" s="84"/>
    </row>
    <row r="437" spans="2:19" ht="45" customHeight="1" x14ac:dyDescent="0.25">
      <c r="B437" s="10" t="s">
        <v>221</v>
      </c>
      <c r="C437" s="85" t="s">
        <v>231</v>
      </c>
      <c r="D437" s="85"/>
      <c r="E437" s="84">
        <v>1</v>
      </c>
      <c r="F437" s="84"/>
      <c r="G437" s="86" t="s">
        <v>35</v>
      </c>
      <c r="H437" s="86"/>
      <c r="I437" s="87">
        <v>42131</v>
      </c>
      <c r="J437" s="87"/>
      <c r="K437" s="87">
        <v>42131</v>
      </c>
      <c r="L437" s="87"/>
      <c r="M437" s="84" t="s">
        <v>18</v>
      </c>
      <c r="N437" s="84"/>
      <c r="O437" s="83">
        <v>406</v>
      </c>
      <c r="P437" s="83" t="e">
        <f>#N/A</f>
        <v>#N/A</v>
      </c>
      <c r="Q437" s="84"/>
      <c r="R437" s="84"/>
      <c r="S437" s="84"/>
    </row>
    <row r="438" spans="2:19" ht="45" customHeight="1" x14ac:dyDescent="0.25">
      <c r="B438" s="10" t="s">
        <v>221</v>
      </c>
      <c r="C438" s="85" t="s">
        <v>231</v>
      </c>
      <c r="D438" s="85"/>
      <c r="E438" s="84">
        <v>1</v>
      </c>
      <c r="F438" s="84"/>
      <c r="G438" s="86" t="s">
        <v>35</v>
      </c>
      <c r="H438" s="86"/>
      <c r="I438" s="87">
        <v>42136</v>
      </c>
      <c r="J438" s="87"/>
      <c r="K438" s="87">
        <v>42136</v>
      </c>
      <c r="L438" s="87"/>
      <c r="M438" s="84" t="s">
        <v>18</v>
      </c>
      <c r="N438" s="84"/>
      <c r="O438" s="83">
        <v>406</v>
      </c>
      <c r="P438" s="83" t="e">
        <f>#N/A</f>
        <v>#N/A</v>
      </c>
      <c r="Q438" s="84"/>
      <c r="R438" s="84"/>
      <c r="S438" s="84"/>
    </row>
    <row r="439" spans="2:19" ht="45" customHeight="1" x14ac:dyDescent="0.25">
      <c r="B439" s="10" t="s">
        <v>221</v>
      </c>
      <c r="C439" s="85" t="s">
        <v>231</v>
      </c>
      <c r="D439" s="85"/>
      <c r="E439" s="84">
        <v>1</v>
      </c>
      <c r="F439" s="84"/>
      <c r="G439" s="86" t="s">
        <v>35</v>
      </c>
      <c r="H439" s="86"/>
      <c r="I439" s="87">
        <v>42136</v>
      </c>
      <c r="J439" s="87"/>
      <c r="K439" s="87">
        <v>42136</v>
      </c>
      <c r="L439" s="87"/>
      <c r="M439" s="84" t="s">
        <v>18</v>
      </c>
      <c r="N439" s="84"/>
      <c r="O439" s="83">
        <v>484</v>
      </c>
      <c r="P439" s="83" t="e">
        <f>#N/A</f>
        <v>#N/A</v>
      </c>
      <c r="Q439" s="84"/>
      <c r="R439" s="84"/>
      <c r="S439" s="84"/>
    </row>
    <row r="440" spans="2:19" ht="45" customHeight="1" x14ac:dyDescent="0.25">
      <c r="B440" s="10" t="s">
        <v>221</v>
      </c>
      <c r="C440" s="85" t="s">
        <v>231</v>
      </c>
      <c r="D440" s="85"/>
      <c r="E440" s="84">
        <v>1</v>
      </c>
      <c r="F440" s="84"/>
      <c r="G440" s="86" t="s">
        <v>35</v>
      </c>
      <c r="H440" s="86"/>
      <c r="I440" s="87">
        <v>42137</v>
      </c>
      <c r="J440" s="87"/>
      <c r="K440" s="87">
        <v>42137</v>
      </c>
      <c r="L440" s="87"/>
      <c r="M440" s="84" t="s">
        <v>18</v>
      </c>
      <c r="N440" s="84"/>
      <c r="O440" s="83">
        <v>406</v>
      </c>
      <c r="P440" s="83" t="e">
        <f>#N/A</f>
        <v>#N/A</v>
      </c>
      <c r="Q440" s="84"/>
      <c r="R440" s="84"/>
      <c r="S440" s="84"/>
    </row>
    <row r="441" spans="2:19" ht="45" customHeight="1" x14ac:dyDescent="0.25">
      <c r="B441" s="10" t="s">
        <v>221</v>
      </c>
      <c r="C441" s="85" t="s">
        <v>231</v>
      </c>
      <c r="D441" s="85"/>
      <c r="E441" s="84">
        <v>1</v>
      </c>
      <c r="F441" s="84"/>
      <c r="G441" s="86" t="s">
        <v>35</v>
      </c>
      <c r="H441" s="86"/>
      <c r="I441" s="87">
        <v>42138</v>
      </c>
      <c r="J441" s="87"/>
      <c r="K441" s="87">
        <v>42138</v>
      </c>
      <c r="L441" s="87"/>
      <c r="M441" s="84" t="s">
        <v>18</v>
      </c>
      <c r="N441" s="84"/>
      <c r="O441" s="83">
        <v>406</v>
      </c>
      <c r="P441" s="83" t="e">
        <f>#N/A</f>
        <v>#N/A</v>
      </c>
      <c r="Q441" s="84"/>
      <c r="R441" s="84"/>
      <c r="S441" s="84"/>
    </row>
    <row r="442" spans="2:19" ht="45" customHeight="1" x14ac:dyDescent="0.25">
      <c r="B442" s="10" t="s">
        <v>221</v>
      </c>
      <c r="C442" s="85" t="s">
        <v>233</v>
      </c>
      <c r="D442" s="85"/>
      <c r="E442" s="84">
        <v>1</v>
      </c>
      <c r="F442" s="84"/>
      <c r="G442" s="86" t="s">
        <v>17</v>
      </c>
      <c r="H442" s="86"/>
      <c r="I442" s="87">
        <v>42139</v>
      </c>
      <c r="J442" s="87"/>
      <c r="K442" s="87">
        <v>42139</v>
      </c>
      <c r="L442" s="87"/>
      <c r="M442" s="84" t="s">
        <v>18</v>
      </c>
      <c r="N442" s="84"/>
      <c r="O442" s="83">
        <v>1390</v>
      </c>
      <c r="P442" s="83" t="e">
        <f>#N/A</f>
        <v>#N/A</v>
      </c>
      <c r="Q442" s="84"/>
      <c r="R442" s="84"/>
      <c r="S442" s="84"/>
    </row>
    <row r="443" spans="2:19" ht="45" customHeight="1" x14ac:dyDescent="0.25">
      <c r="B443" s="10" t="s">
        <v>221</v>
      </c>
      <c r="C443" s="85" t="s">
        <v>231</v>
      </c>
      <c r="D443" s="85"/>
      <c r="E443" s="84">
        <v>1</v>
      </c>
      <c r="F443" s="84"/>
      <c r="G443" s="86" t="s">
        <v>35</v>
      </c>
      <c r="H443" s="86"/>
      <c r="I443" s="87">
        <v>42143</v>
      </c>
      <c r="J443" s="87"/>
      <c r="K443" s="87">
        <v>42143</v>
      </c>
      <c r="L443" s="87"/>
      <c r="M443" s="84" t="s">
        <v>18</v>
      </c>
      <c r="N443" s="84"/>
      <c r="O443" s="83">
        <v>406</v>
      </c>
      <c r="P443" s="83" t="e">
        <f>#N/A</f>
        <v>#N/A</v>
      </c>
      <c r="Q443" s="84"/>
      <c r="R443" s="84"/>
      <c r="S443" s="84"/>
    </row>
    <row r="444" spans="2:19" ht="45" customHeight="1" x14ac:dyDescent="0.25">
      <c r="B444" s="10" t="s">
        <v>221</v>
      </c>
      <c r="C444" s="85" t="s">
        <v>231</v>
      </c>
      <c r="D444" s="85"/>
      <c r="E444" s="84">
        <v>1</v>
      </c>
      <c r="F444" s="84"/>
      <c r="G444" s="86" t="s">
        <v>35</v>
      </c>
      <c r="H444" s="86"/>
      <c r="I444" s="87">
        <v>42139</v>
      </c>
      <c r="J444" s="87"/>
      <c r="K444" s="87">
        <v>42139</v>
      </c>
      <c r="L444" s="87"/>
      <c r="M444" s="84" t="s">
        <v>18</v>
      </c>
      <c r="N444" s="84"/>
      <c r="O444" s="83">
        <v>256</v>
      </c>
      <c r="P444" s="83" t="e">
        <f>#N/A</f>
        <v>#N/A</v>
      </c>
      <c r="Q444" s="84"/>
      <c r="R444" s="84"/>
      <c r="S444" s="84"/>
    </row>
    <row r="445" spans="2:19" ht="45" customHeight="1" x14ac:dyDescent="0.25">
      <c r="B445" s="10" t="s">
        <v>221</v>
      </c>
      <c r="C445" s="85" t="s">
        <v>231</v>
      </c>
      <c r="D445" s="85"/>
      <c r="E445" s="84">
        <v>1</v>
      </c>
      <c r="F445" s="84"/>
      <c r="G445" s="86" t="s">
        <v>35</v>
      </c>
      <c r="H445" s="86"/>
      <c r="I445" s="87">
        <v>42144</v>
      </c>
      <c r="J445" s="87"/>
      <c r="K445" s="87">
        <v>42144</v>
      </c>
      <c r="L445" s="87"/>
      <c r="M445" s="84" t="s">
        <v>18</v>
      </c>
      <c r="N445" s="84"/>
      <c r="O445" s="83">
        <v>256</v>
      </c>
      <c r="P445" s="83" t="e">
        <f>#N/A</f>
        <v>#N/A</v>
      </c>
      <c r="Q445" s="84"/>
      <c r="R445" s="84"/>
      <c r="S445" s="84"/>
    </row>
    <row r="446" spans="2:19" ht="45" customHeight="1" x14ac:dyDescent="0.25">
      <c r="B446" s="10" t="s">
        <v>221</v>
      </c>
      <c r="C446" s="85" t="s">
        <v>231</v>
      </c>
      <c r="D446" s="85"/>
      <c r="E446" s="84">
        <v>1</v>
      </c>
      <c r="F446" s="84"/>
      <c r="G446" s="86" t="s">
        <v>35</v>
      </c>
      <c r="H446" s="86"/>
      <c r="I446" s="87">
        <v>42145</v>
      </c>
      <c r="J446" s="87"/>
      <c r="K446" s="87">
        <v>42145</v>
      </c>
      <c r="L446" s="87"/>
      <c r="M446" s="84" t="s">
        <v>18</v>
      </c>
      <c r="N446" s="84"/>
      <c r="O446" s="83">
        <v>406</v>
      </c>
      <c r="P446" s="83" t="e">
        <f>#N/A</f>
        <v>#N/A</v>
      </c>
      <c r="Q446" s="84"/>
      <c r="R446" s="84"/>
      <c r="S446" s="84"/>
    </row>
    <row r="447" spans="2:19" ht="45" customHeight="1" x14ac:dyDescent="0.25">
      <c r="B447" s="10" t="s">
        <v>221</v>
      </c>
      <c r="C447" s="85" t="s">
        <v>231</v>
      </c>
      <c r="D447" s="85"/>
      <c r="E447" s="84">
        <v>1</v>
      </c>
      <c r="F447" s="84"/>
      <c r="G447" s="86" t="s">
        <v>35</v>
      </c>
      <c r="H447" s="86"/>
      <c r="I447" s="87">
        <v>42146</v>
      </c>
      <c r="J447" s="87"/>
      <c r="K447" s="87">
        <v>42146</v>
      </c>
      <c r="L447" s="87"/>
      <c r="M447" s="84" t="s">
        <v>18</v>
      </c>
      <c r="N447" s="84"/>
      <c r="O447" s="83">
        <v>406</v>
      </c>
      <c r="P447" s="83" t="e">
        <f>#N/A</f>
        <v>#N/A</v>
      </c>
      <c r="Q447" s="84"/>
      <c r="R447" s="84"/>
      <c r="S447" s="84"/>
    </row>
    <row r="448" spans="2:19" ht="45" customHeight="1" x14ac:dyDescent="0.25">
      <c r="B448" s="10" t="s">
        <v>221</v>
      </c>
      <c r="C448" s="85" t="s">
        <v>231</v>
      </c>
      <c r="D448" s="85"/>
      <c r="E448" s="84">
        <v>1</v>
      </c>
      <c r="F448" s="84"/>
      <c r="G448" s="86" t="s">
        <v>35</v>
      </c>
      <c r="H448" s="86"/>
      <c r="I448" s="87">
        <v>42149</v>
      </c>
      <c r="J448" s="87"/>
      <c r="K448" s="87">
        <v>42149</v>
      </c>
      <c r="L448" s="87"/>
      <c r="M448" s="84" t="s">
        <v>18</v>
      </c>
      <c r="N448" s="84"/>
      <c r="O448" s="83">
        <v>406</v>
      </c>
      <c r="P448" s="83" t="e">
        <f>#N/A</f>
        <v>#N/A</v>
      </c>
      <c r="Q448" s="84"/>
      <c r="R448" s="84"/>
      <c r="S448" s="84"/>
    </row>
    <row r="449" spans="2:19" ht="45" customHeight="1" x14ac:dyDescent="0.25">
      <c r="B449" s="10" t="s">
        <v>221</v>
      </c>
      <c r="C449" s="85" t="s">
        <v>231</v>
      </c>
      <c r="D449" s="85"/>
      <c r="E449" s="84">
        <v>1</v>
      </c>
      <c r="F449" s="84"/>
      <c r="G449" s="86" t="s">
        <v>35</v>
      </c>
      <c r="H449" s="86"/>
      <c r="I449" s="87">
        <v>42149</v>
      </c>
      <c r="J449" s="87"/>
      <c r="K449" s="87">
        <v>42149</v>
      </c>
      <c r="L449" s="87"/>
      <c r="M449" s="84" t="s">
        <v>18</v>
      </c>
      <c r="N449" s="84"/>
      <c r="O449" s="83">
        <v>484</v>
      </c>
      <c r="P449" s="83" t="e">
        <f>#N/A</f>
        <v>#N/A</v>
      </c>
      <c r="Q449" s="84"/>
      <c r="R449" s="84"/>
      <c r="S449" s="84"/>
    </row>
    <row r="450" spans="2:19" ht="45" customHeight="1" x14ac:dyDescent="0.25">
      <c r="B450" s="10" t="s">
        <v>221</v>
      </c>
      <c r="C450" s="85" t="s">
        <v>231</v>
      </c>
      <c r="D450" s="85"/>
      <c r="E450" s="84">
        <v>1</v>
      </c>
      <c r="F450" s="84"/>
      <c r="G450" s="86" t="s">
        <v>35</v>
      </c>
      <c r="H450" s="86"/>
      <c r="I450" s="87">
        <v>42151</v>
      </c>
      <c r="J450" s="87"/>
      <c r="K450" s="87">
        <v>42151</v>
      </c>
      <c r="L450" s="87"/>
      <c r="M450" s="84" t="s">
        <v>18</v>
      </c>
      <c r="N450" s="84"/>
      <c r="O450" s="83">
        <v>406</v>
      </c>
      <c r="P450" s="83" t="e">
        <f>#N/A</f>
        <v>#N/A</v>
      </c>
      <c r="Q450" s="84"/>
      <c r="R450" s="84"/>
      <c r="S450" s="84"/>
    </row>
    <row r="451" spans="2:19" ht="45" customHeight="1" x14ac:dyDescent="0.25">
      <c r="B451" s="10" t="s">
        <v>221</v>
      </c>
      <c r="C451" s="85" t="s">
        <v>231</v>
      </c>
      <c r="D451" s="85"/>
      <c r="E451" s="84">
        <v>1</v>
      </c>
      <c r="F451" s="84"/>
      <c r="G451" s="86" t="s">
        <v>35</v>
      </c>
      <c r="H451" s="86"/>
      <c r="I451" s="87">
        <v>42152</v>
      </c>
      <c r="J451" s="87"/>
      <c r="K451" s="87">
        <v>42152</v>
      </c>
      <c r="L451" s="87"/>
      <c r="M451" s="84" t="s">
        <v>18</v>
      </c>
      <c r="N451" s="84"/>
      <c r="O451" s="83">
        <v>406</v>
      </c>
      <c r="P451" s="83" t="e">
        <f>#N/A</f>
        <v>#N/A</v>
      </c>
      <c r="Q451" s="84"/>
      <c r="R451" s="84"/>
      <c r="S451" s="84"/>
    </row>
    <row r="452" spans="2:19" ht="45" customHeight="1" x14ac:dyDescent="0.25">
      <c r="B452" s="10" t="s">
        <v>221</v>
      </c>
      <c r="C452" s="85" t="s">
        <v>231</v>
      </c>
      <c r="D452" s="85"/>
      <c r="E452" s="84">
        <v>1</v>
      </c>
      <c r="F452" s="84"/>
      <c r="G452" s="86" t="s">
        <v>35</v>
      </c>
      <c r="H452" s="86"/>
      <c r="I452" s="87">
        <v>42153</v>
      </c>
      <c r="J452" s="87"/>
      <c r="K452" s="87">
        <v>42153</v>
      </c>
      <c r="L452" s="87"/>
      <c r="M452" s="84" t="s">
        <v>18</v>
      </c>
      <c r="N452" s="84"/>
      <c r="O452" s="83">
        <v>256</v>
      </c>
      <c r="P452" s="83" t="e">
        <f>#N/A</f>
        <v>#N/A</v>
      </c>
      <c r="Q452" s="84"/>
      <c r="R452" s="84"/>
      <c r="S452" s="84"/>
    </row>
    <row r="453" spans="2:19" ht="45" customHeight="1" x14ac:dyDescent="0.25">
      <c r="B453" s="10" t="s">
        <v>221</v>
      </c>
      <c r="C453" s="85" t="s">
        <v>231</v>
      </c>
      <c r="D453" s="85"/>
      <c r="E453" s="84">
        <v>1</v>
      </c>
      <c r="F453" s="84"/>
      <c r="G453" s="86" t="s">
        <v>35</v>
      </c>
      <c r="H453" s="86"/>
      <c r="I453" s="87">
        <v>42153</v>
      </c>
      <c r="J453" s="87"/>
      <c r="K453" s="87">
        <v>42153</v>
      </c>
      <c r="L453" s="87"/>
      <c r="M453" s="84" t="s">
        <v>18</v>
      </c>
      <c r="N453" s="84"/>
      <c r="O453" s="83">
        <v>406</v>
      </c>
      <c r="P453" s="83" t="e">
        <f>#N/A</f>
        <v>#N/A</v>
      </c>
      <c r="Q453" s="84"/>
      <c r="R453" s="84"/>
      <c r="S453" s="84"/>
    </row>
    <row r="454" spans="2:19" ht="45" customHeight="1" x14ac:dyDescent="0.25">
      <c r="B454" s="10" t="s">
        <v>221</v>
      </c>
      <c r="C454" s="85" t="s">
        <v>231</v>
      </c>
      <c r="D454" s="85"/>
      <c r="E454" s="84">
        <v>1</v>
      </c>
      <c r="F454" s="84"/>
      <c r="G454" s="86" t="s">
        <v>35</v>
      </c>
      <c r="H454" s="86"/>
      <c r="I454" s="87">
        <v>42156</v>
      </c>
      <c r="J454" s="87"/>
      <c r="K454" s="87">
        <v>42156</v>
      </c>
      <c r="L454" s="87"/>
      <c r="M454" s="84" t="s">
        <v>18</v>
      </c>
      <c r="N454" s="84"/>
      <c r="O454" s="83">
        <v>406</v>
      </c>
      <c r="P454" s="83" t="e">
        <f>#N/A</f>
        <v>#N/A</v>
      </c>
      <c r="Q454" s="84"/>
      <c r="R454" s="84"/>
      <c r="S454" s="84"/>
    </row>
    <row r="455" spans="2:19" ht="45" customHeight="1" x14ac:dyDescent="0.25">
      <c r="B455" s="10" t="s">
        <v>221</v>
      </c>
      <c r="C455" s="85" t="s">
        <v>231</v>
      </c>
      <c r="D455" s="85"/>
      <c r="E455" s="84">
        <v>1</v>
      </c>
      <c r="F455" s="84"/>
      <c r="G455" s="86" t="s">
        <v>35</v>
      </c>
      <c r="H455" s="86"/>
      <c r="I455" s="87">
        <v>42159</v>
      </c>
      <c r="J455" s="87"/>
      <c r="K455" s="87">
        <v>42159</v>
      </c>
      <c r="L455" s="87"/>
      <c r="M455" s="84" t="s">
        <v>18</v>
      </c>
      <c r="N455" s="84"/>
      <c r="O455" s="83">
        <v>406</v>
      </c>
      <c r="P455" s="83" t="e">
        <f>#N/A</f>
        <v>#N/A</v>
      </c>
      <c r="Q455" s="84"/>
      <c r="R455" s="84"/>
      <c r="S455" s="84"/>
    </row>
    <row r="456" spans="2:19" ht="45" customHeight="1" x14ac:dyDescent="0.25">
      <c r="B456" s="10" t="s">
        <v>221</v>
      </c>
      <c r="C456" s="85" t="s">
        <v>231</v>
      </c>
      <c r="D456" s="85"/>
      <c r="E456" s="84">
        <v>1</v>
      </c>
      <c r="F456" s="84"/>
      <c r="G456" s="86" t="s">
        <v>35</v>
      </c>
      <c r="H456" s="86"/>
      <c r="I456" s="87">
        <v>42156</v>
      </c>
      <c r="J456" s="87"/>
      <c r="K456" s="87">
        <v>42156</v>
      </c>
      <c r="L456" s="87"/>
      <c r="M456" s="84" t="s">
        <v>18</v>
      </c>
      <c r="N456" s="84"/>
      <c r="O456" s="83">
        <v>684</v>
      </c>
      <c r="P456" s="83" t="e">
        <f>#N/A</f>
        <v>#N/A</v>
      </c>
      <c r="Q456" s="84"/>
      <c r="R456" s="84"/>
      <c r="S456" s="84"/>
    </row>
    <row r="457" spans="2:19" ht="45" customHeight="1" x14ac:dyDescent="0.25">
      <c r="B457" s="10" t="s">
        <v>221</v>
      </c>
      <c r="C457" s="85" t="s">
        <v>231</v>
      </c>
      <c r="D457" s="85"/>
      <c r="E457" s="84">
        <v>1</v>
      </c>
      <c r="F457" s="84"/>
      <c r="G457" s="86" t="s">
        <v>35</v>
      </c>
      <c r="H457" s="86"/>
      <c r="I457" s="87">
        <v>42157</v>
      </c>
      <c r="J457" s="87"/>
      <c r="K457" s="87">
        <v>42157</v>
      </c>
      <c r="L457" s="87"/>
      <c r="M457" s="84" t="s">
        <v>18</v>
      </c>
      <c r="N457" s="84"/>
      <c r="O457" s="83">
        <v>256</v>
      </c>
      <c r="P457" s="83" t="e">
        <f>#N/A</f>
        <v>#N/A</v>
      </c>
      <c r="Q457" s="84"/>
      <c r="R457" s="84"/>
      <c r="S457" s="84"/>
    </row>
    <row r="458" spans="2:19" ht="45" customHeight="1" x14ac:dyDescent="0.25">
      <c r="B458" s="10" t="s">
        <v>221</v>
      </c>
      <c r="C458" s="85" t="s">
        <v>231</v>
      </c>
      <c r="D458" s="85"/>
      <c r="E458" s="84">
        <v>1</v>
      </c>
      <c r="F458" s="84"/>
      <c r="G458" s="86" t="s">
        <v>35</v>
      </c>
      <c r="H458" s="86"/>
      <c r="I458" s="87">
        <v>42157</v>
      </c>
      <c r="J458" s="87"/>
      <c r="K458" s="87">
        <v>42157</v>
      </c>
      <c r="L458" s="87"/>
      <c r="M458" s="84" t="s">
        <v>18</v>
      </c>
      <c r="N458" s="84"/>
      <c r="O458" s="83">
        <v>150</v>
      </c>
      <c r="P458" s="83" t="e">
        <f>#N/A</f>
        <v>#N/A</v>
      </c>
      <c r="Q458" s="84"/>
      <c r="R458" s="84"/>
      <c r="S458" s="84"/>
    </row>
    <row r="459" spans="2:19" ht="45" customHeight="1" x14ac:dyDescent="0.25">
      <c r="B459" s="10" t="s">
        <v>221</v>
      </c>
      <c r="C459" s="85" t="s">
        <v>231</v>
      </c>
      <c r="D459" s="85"/>
      <c r="E459" s="84">
        <v>1</v>
      </c>
      <c r="F459" s="84"/>
      <c r="G459" s="86" t="s">
        <v>35</v>
      </c>
      <c r="H459" s="86"/>
      <c r="I459" s="87">
        <v>42153</v>
      </c>
      <c r="J459" s="87"/>
      <c r="K459" s="87">
        <v>42153</v>
      </c>
      <c r="L459" s="87"/>
      <c r="M459" s="84" t="s">
        <v>18</v>
      </c>
      <c r="N459" s="84"/>
      <c r="O459" s="83">
        <v>158</v>
      </c>
      <c r="P459" s="83" t="e">
        <f>#N/A</f>
        <v>#N/A</v>
      </c>
      <c r="Q459" s="84"/>
      <c r="R459" s="84"/>
      <c r="S459" s="84"/>
    </row>
    <row r="460" spans="2:19" ht="45" customHeight="1" x14ac:dyDescent="0.25">
      <c r="B460" s="10" t="s">
        <v>221</v>
      </c>
      <c r="C460" s="85" t="s">
        <v>231</v>
      </c>
      <c r="D460" s="85"/>
      <c r="E460" s="84">
        <v>1</v>
      </c>
      <c r="F460" s="84"/>
      <c r="G460" s="86" t="s">
        <v>35</v>
      </c>
      <c r="H460" s="86"/>
      <c r="I460" s="87">
        <v>42139</v>
      </c>
      <c r="J460" s="87"/>
      <c r="K460" s="87">
        <v>42139</v>
      </c>
      <c r="L460" s="87"/>
      <c r="M460" s="84" t="s">
        <v>18</v>
      </c>
      <c r="N460" s="84"/>
      <c r="O460" s="83">
        <v>166</v>
      </c>
      <c r="P460" s="83" t="e">
        <f>#N/A</f>
        <v>#N/A</v>
      </c>
      <c r="Q460" s="84"/>
      <c r="R460" s="84"/>
      <c r="S460" s="84"/>
    </row>
    <row r="461" spans="2:19" ht="45" customHeight="1" x14ac:dyDescent="0.25">
      <c r="B461" s="10" t="s">
        <v>221</v>
      </c>
      <c r="C461" s="85" t="s">
        <v>231</v>
      </c>
      <c r="D461" s="85"/>
      <c r="E461" s="84">
        <v>1</v>
      </c>
      <c r="F461" s="84"/>
      <c r="G461" s="86" t="s">
        <v>35</v>
      </c>
      <c r="H461" s="86"/>
      <c r="I461" s="87">
        <v>42144</v>
      </c>
      <c r="J461" s="87"/>
      <c r="K461" s="87">
        <v>42144</v>
      </c>
      <c r="L461" s="87"/>
      <c r="M461" s="84" t="s">
        <v>18</v>
      </c>
      <c r="N461" s="84"/>
      <c r="O461" s="83">
        <v>166</v>
      </c>
      <c r="P461" s="83" t="e">
        <f>#N/A</f>
        <v>#N/A</v>
      </c>
      <c r="Q461" s="84"/>
      <c r="R461" s="84"/>
      <c r="S461" s="84"/>
    </row>
    <row r="462" spans="2:19" ht="45" customHeight="1" x14ac:dyDescent="0.25">
      <c r="B462" s="10" t="s">
        <v>221</v>
      </c>
      <c r="C462" s="85" t="s">
        <v>231</v>
      </c>
      <c r="D462" s="85"/>
      <c r="E462" s="84">
        <v>1</v>
      </c>
      <c r="F462" s="84"/>
      <c r="G462" s="86" t="s">
        <v>35</v>
      </c>
      <c r="H462" s="86"/>
      <c r="I462" s="87">
        <v>42101</v>
      </c>
      <c r="J462" s="87"/>
      <c r="K462" s="87">
        <v>42101</v>
      </c>
      <c r="L462" s="87"/>
      <c r="M462" s="84" t="s">
        <v>18</v>
      </c>
      <c r="N462" s="84"/>
      <c r="O462" s="83">
        <v>8</v>
      </c>
      <c r="P462" s="83" t="e">
        <f>#N/A</f>
        <v>#N/A</v>
      </c>
      <c r="Q462" s="84"/>
      <c r="R462" s="84"/>
      <c r="S462" s="84"/>
    </row>
    <row r="463" spans="2:19" ht="45" customHeight="1" x14ac:dyDescent="0.25">
      <c r="B463" s="10" t="s">
        <v>221</v>
      </c>
      <c r="C463" s="85" t="s">
        <v>231</v>
      </c>
      <c r="D463" s="85"/>
      <c r="E463" s="84">
        <v>1</v>
      </c>
      <c r="F463" s="84"/>
      <c r="G463" s="86" t="s">
        <v>35</v>
      </c>
      <c r="H463" s="86"/>
      <c r="I463" s="87">
        <v>42100</v>
      </c>
      <c r="J463" s="87"/>
      <c r="K463" s="87">
        <v>42100</v>
      </c>
      <c r="L463" s="87"/>
      <c r="M463" s="84" t="s">
        <v>18</v>
      </c>
      <c r="N463" s="84"/>
      <c r="O463" s="83">
        <v>8</v>
      </c>
      <c r="P463" s="83" t="e">
        <f>#N/A</f>
        <v>#N/A</v>
      </c>
      <c r="Q463" s="84"/>
      <c r="R463" s="84"/>
      <c r="S463" s="84"/>
    </row>
    <row r="464" spans="2:19" ht="45" customHeight="1" x14ac:dyDescent="0.25">
      <c r="B464" s="10" t="s">
        <v>221</v>
      </c>
      <c r="C464" s="85" t="s">
        <v>231</v>
      </c>
      <c r="D464" s="85"/>
      <c r="E464" s="84">
        <v>1</v>
      </c>
      <c r="F464" s="84"/>
      <c r="G464" s="86" t="s">
        <v>35</v>
      </c>
      <c r="H464" s="86"/>
      <c r="I464" s="87">
        <v>42076</v>
      </c>
      <c r="J464" s="87"/>
      <c r="K464" s="87">
        <v>42076</v>
      </c>
      <c r="L464" s="87"/>
      <c r="M464" s="84" t="s">
        <v>18</v>
      </c>
      <c r="N464" s="84"/>
      <c r="O464" s="83">
        <v>166</v>
      </c>
      <c r="P464" s="83" t="e">
        <f>#N/A</f>
        <v>#N/A</v>
      </c>
      <c r="Q464" s="84"/>
      <c r="R464" s="84"/>
      <c r="S464" s="84"/>
    </row>
    <row r="465" spans="2:19" ht="45" customHeight="1" x14ac:dyDescent="0.25">
      <c r="B465" s="10" t="s">
        <v>221</v>
      </c>
      <c r="C465" s="85" t="s">
        <v>229</v>
      </c>
      <c r="D465" s="85"/>
      <c r="E465" s="84">
        <v>1</v>
      </c>
      <c r="F465" s="84"/>
      <c r="G465" s="86" t="s">
        <v>35</v>
      </c>
      <c r="H465" s="86"/>
      <c r="I465" s="87">
        <v>42018</v>
      </c>
      <c r="J465" s="87"/>
      <c r="K465" s="87">
        <v>42018</v>
      </c>
      <c r="L465" s="87"/>
      <c r="M465" s="84" t="s">
        <v>18</v>
      </c>
      <c r="N465" s="84"/>
      <c r="O465" s="83">
        <v>18</v>
      </c>
      <c r="P465" s="83" t="e">
        <f>#N/A</f>
        <v>#N/A</v>
      </c>
      <c r="Q465" s="84"/>
      <c r="R465" s="84"/>
      <c r="S465" s="84"/>
    </row>
    <row r="466" spans="2:19" ht="45" customHeight="1" x14ac:dyDescent="0.25">
      <c r="B466" s="10" t="s">
        <v>221</v>
      </c>
      <c r="C466" s="85" t="s">
        <v>231</v>
      </c>
      <c r="D466" s="85"/>
      <c r="E466" s="84">
        <v>1</v>
      </c>
      <c r="F466" s="84"/>
      <c r="G466" s="86" t="s">
        <v>35</v>
      </c>
      <c r="H466" s="86"/>
      <c r="I466" s="87">
        <v>42157</v>
      </c>
      <c r="J466" s="87"/>
      <c r="K466" s="87">
        <v>42157</v>
      </c>
      <c r="L466" s="87"/>
      <c r="M466" s="84" t="s">
        <v>18</v>
      </c>
      <c r="N466" s="84"/>
      <c r="O466" s="83">
        <v>200</v>
      </c>
      <c r="P466" s="83" t="e">
        <f>#N/A</f>
        <v>#N/A</v>
      </c>
      <c r="Q466" s="84"/>
      <c r="R466" s="84"/>
      <c r="S466" s="84"/>
    </row>
    <row r="467" spans="2:19" ht="45" customHeight="1" x14ac:dyDescent="0.25">
      <c r="B467" s="10" t="s">
        <v>221</v>
      </c>
      <c r="C467" s="85" t="s">
        <v>231</v>
      </c>
      <c r="D467" s="85"/>
      <c r="E467" s="84">
        <v>1</v>
      </c>
      <c r="F467" s="84"/>
      <c r="G467" s="86" t="s">
        <v>35</v>
      </c>
      <c r="H467" s="86"/>
      <c r="I467" s="87">
        <v>42156</v>
      </c>
      <c r="J467" s="87"/>
      <c r="K467" s="87">
        <v>42156</v>
      </c>
      <c r="L467" s="87"/>
      <c r="M467" s="84" t="s">
        <v>18</v>
      </c>
      <c r="N467" s="84"/>
      <c r="O467" s="83">
        <v>200</v>
      </c>
      <c r="P467" s="83" t="e">
        <f>#N/A</f>
        <v>#N/A</v>
      </c>
      <c r="Q467" s="84"/>
      <c r="R467" s="84"/>
      <c r="S467" s="84"/>
    </row>
    <row r="468" spans="2:19" ht="45" customHeight="1" x14ac:dyDescent="0.25">
      <c r="B468" s="10" t="s">
        <v>221</v>
      </c>
      <c r="C468" s="85" t="s">
        <v>231</v>
      </c>
      <c r="D468" s="85"/>
      <c r="E468" s="84">
        <v>1</v>
      </c>
      <c r="F468" s="84"/>
      <c r="G468" s="86" t="s">
        <v>35</v>
      </c>
      <c r="H468" s="86"/>
      <c r="I468" s="87">
        <v>42159</v>
      </c>
      <c r="J468" s="87"/>
      <c r="K468" s="87">
        <v>42159</v>
      </c>
      <c r="L468" s="87"/>
      <c r="M468" s="84" t="s">
        <v>18</v>
      </c>
      <c r="N468" s="84"/>
      <c r="O468" s="83">
        <v>195</v>
      </c>
      <c r="P468" s="83" t="e">
        <f>#N/A</f>
        <v>#N/A</v>
      </c>
      <c r="Q468" s="84"/>
      <c r="R468" s="84"/>
      <c r="S468" s="84"/>
    </row>
    <row r="469" spans="2:19" ht="45" customHeight="1" x14ac:dyDescent="0.25">
      <c r="B469" s="10" t="s">
        <v>221</v>
      </c>
      <c r="C469" s="85" t="s">
        <v>231</v>
      </c>
      <c r="D469" s="85"/>
      <c r="E469" s="84">
        <v>1</v>
      </c>
      <c r="F469" s="84"/>
      <c r="G469" s="86" t="s">
        <v>35</v>
      </c>
      <c r="H469" s="86"/>
      <c r="I469" s="87">
        <v>42156</v>
      </c>
      <c r="J469" s="87"/>
      <c r="K469" s="87">
        <v>42156</v>
      </c>
      <c r="L469" s="87"/>
      <c r="M469" s="84" t="s">
        <v>18</v>
      </c>
      <c r="N469" s="84"/>
      <c r="O469" s="83">
        <v>196.65</v>
      </c>
      <c r="P469" s="83" t="e">
        <f>#N/A</f>
        <v>#N/A</v>
      </c>
      <c r="Q469" s="84"/>
      <c r="R469" s="84"/>
      <c r="S469" s="84"/>
    </row>
    <row r="470" spans="2:19" ht="45" customHeight="1" x14ac:dyDescent="0.25">
      <c r="B470" s="10" t="s">
        <v>221</v>
      </c>
      <c r="C470" s="85" t="s">
        <v>231</v>
      </c>
      <c r="D470" s="85"/>
      <c r="E470" s="84">
        <v>1</v>
      </c>
      <c r="F470" s="84"/>
      <c r="G470" s="86" t="s">
        <v>35</v>
      </c>
      <c r="H470" s="86"/>
      <c r="I470" s="87">
        <v>42153</v>
      </c>
      <c r="J470" s="87"/>
      <c r="K470" s="87">
        <v>42153</v>
      </c>
      <c r="L470" s="87"/>
      <c r="M470" s="84" t="s">
        <v>18</v>
      </c>
      <c r="N470" s="84"/>
      <c r="O470" s="83">
        <v>122.5</v>
      </c>
      <c r="P470" s="83" t="e">
        <f>#N/A</f>
        <v>#N/A</v>
      </c>
      <c r="Q470" s="84"/>
      <c r="R470" s="84"/>
      <c r="S470" s="84"/>
    </row>
    <row r="471" spans="2:19" ht="45" customHeight="1" x14ac:dyDescent="0.25">
      <c r="B471" s="10" t="s">
        <v>221</v>
      </c>
      <c r="C471" s="85" t="s">
        <v>231</v>
      </c>
      <c r="D471" s="85"/>
      <c r="E471" s="84">
        <v>1</v>
      </c>
      <c r="F471" s="84"/>
      <c r="G471" s="86" t="s">
        <v>35</v>
      </c>
      <c r="H471" s="86"/>
      <c r="I471" s="87">
        <v>42153</v>
      </c>
      <c r="J471" s="87"/>
      <c r="K471" s="87">
        <v>42153</v>
      </c>
      <c r="L471" s="87"/>
      <c r="M471" s="84" t="s">
        <v>18</v>
      </c>
      <c r="N471" s="84"/>
      <c r="O471" s="83">
        <v>156.5</v>
      </c>
      <c r="P471" s="83" t="e">
        <f>#N/A</f>
        <v>#N/A</v>
      </c>
      <c r="Q471" s="84"/>
      <c r="R471" s="84"/>
      <c r="S471" s="84"/>
    </row>
    <row r="472" spans="2:19" ht="45" customHeight="1" x14ac:dyDescent="0.25">
      <c r="B472" s="10" t="s">
        <v>221</v>
      </c>
      <c r="C472" s="85" t="s">
        <v>231</v>
      </c>
      <c r="D472" s="85"/>
      <c r="E472" s="84">
        <v>1</v>
      </c>
      <c r="F472" s="84"/>
      <c r="G472" s="86" t="s">
        <v>35</v>
      </c>
      <c r="H472" s="86"/>
      <c r="I472" s="87">
        <v>42152</v>
      </c>
      <c r="J472" s="87"/>
      <c r="K472" s="87">
        <v>42152</v>
      </c>
      <c r="L472" s="87"/>
      <c r="M472" s="84" t="s">
        <v>18</v>
      </c>
      <c r="N472" s="84"/>
      <c r="O472" s="83">
        <v>107.1</v>
      </c>
      <c r="P472" s="83" t="e">
        <f>#N/A</f>
        <v>#N/A</v>
      </c>
      <c r="Q472" s="84"/>
      <c r="R472" s="84"/>
      <c r="S472" s="84"/>
    </row>
    <row r="473" spans="2:19" ht="45" customHeight="1" x14ac:dyDescent="0.25">
      <c r="B473" s="10" t="s">
        <v>221</v>
      </c>
      <c r="C473" s="85" t="s">
        <v>231</v>
      </c>
      <c r="D473" s="85"/>
      <c r="E473" s="84">
        <v>1</v>
      </c>
      <c r="F473" s="84"/>
      <c r="G473" s="86" t="s">
        <v>35</v>
      </c>
      <c r="H473" s="86"/>
      <c r="I473" s="87">
        <v>42151</v>
      </c>
      <c r="J473" s="87"/>
      <c r="K473" s="87">
        <v>42151</v>
      </c>
      <c r="L473" s="87"/>
      <c r="M473" s="84" t="s">
        <v>18</v>
      </c>
      <c r="N473" s="84"/>
      <c r="O473" s="83">
        <v>94.5</v>
      </c>
      <c r="P473" s="83" t="e">
        <f>#N/A</f>
        <v>#N/A</v>
      </c>
      <c r="Q473" s="84"/>
      <c r="R473" s="84"/>
      <c r="S473" s="84"/>
    </row>
    <row r="474" spans="2:19" ht="45" customHeight="1" x14ac:dyDescent="0.25">
      <c r="B474" s="10" t="s">
        <v>221</v>
      </c>
      <c r="C474" s="85" t="s">
        <v>231</v>
      </c>
      <c r="D474" s="85"/>
      <c r="E474" s="84">
        <v>1</v>
      </c>
      <c r="F474" s="84"/>
      <c r="G474" s="86" t="s">
        <v>35</v>
      </c>
      <c r="H474" s="86"/>
      <c r="I474" s="87">
        <v>42149</v>
      </c>
      <c r="J474" s="87"/>
      <c r="K474" s="87">
        <v>42149</v>
      </c>
      <c r="L474" s="87"/>
      <c r="M474" s="84" t="s">
        <v>18</v>
      </c>
      <c r="N474" s="84"/>
      <c r="O474" s="83">
        <v>200</v>
      </c>
      <c r="P474" s="83" t="e">
        <f>#N/A</f>
        <v>#N/A</v>
      </c>
      <c r="Q474" s="84"/>
      <c r="R474" s="84"/>
      <c r="S474" s="84"/>
    </row>
    <row r="475" spans="2:19" ht="45" customHeight="1" x14ac:dyDescent="0.25">
      <c r="B475" s="10" t="s">
        <v>221</v>
      </c>
      <c r="C475" s="85" t="s">
        <v>231</v>
      </c>
      <c r="D475" s="85"/>
      <c r="E475" s="84">
        <v>1</v>
      </c>
      <c r="F475" s="84"/>
      <c r="G475" s="86" t="s">
        <v>35</v>
      </c>
      <c r="H475" s="86"/>
      <c r="I475" s="87">
        <v>42149</v>
      </c>
      <c r="J475" s="87"/>
      <c r="K475" s="87">
        <v>42149</v>
      </c>
      <c r="L475" s="87"/>
      <c r="M475" s="84" t="s">
        <v>18</v>
      </c>
      <c r="N475" s="84"/>
      <c r="O475" s="83">
        <v>150</v>
      </c>
      <c r="P475" s="83" t="e">
        <f>#N/A</f>
        <v>#N/A</v>
      </c>
      <c r="Q475" s="84"/>
      <c r="R475" s="84"/>
      <c r="S475" s="84"/>
    </row>
    <row r="476" spans="2:19" ht="45" customHeight="1" x14ac:dyDescent="0.25">
      <c r="B476" s="10" t="s">
        <v>221</v>
      </c>
      <c r="C476" s="85" t="s">
        <v>231</v>
      </c>
      <c r="D476" s="85"/>
      <c r="E476" s="84">
        <v>1</v>
      </c>
      <c r="F476" s="84"/>
      <c r="G476" s="86" t="s">
        <v>35</v>
      </c>
      <c r="H476" s="86"/>
      <c r="I476" s="87">
        <v>42146</v>
      </c>
      <c r="J476" s="87"/>
      <c r="K476" s="87">
        <v>42146</v>
      </c>
      <c r="L476" s="87"/>
      <c r="M476" s="84" t="s">
        <v>18</v>
      </c>
      <c r="N476" s="84"/>
      <c r="O476" s="83">
        <v>168</v>
      </c>
      <c r="P476" s="83" t="e">
        <f>#N/A</f>
        <v>#N/A</v>
      </c>
      <c r="Q476" s="84"/>
      <c r="R476" s="84"/>
      <c r="S476" s="84"/>
    </row>
    <row r="477" spans="2:19" ht="45" customHeight="1" x14ac:dyDescent="0.25">
      <c r="B477" s="10" t="s">
        <v>221</v>
      </c>
      <c r="C477" s="85" t="s">
        <v>231</v>
      </c>
      <c r="D477" s="85"/>
      <c r="E477" s="84">
        <v>1</v>
      </c>
      <c r="F477" s="84"/>
      <c r="G477" s="86" t="s">
        <v>35</v>
      </c>
      <c r="H477" s="86"/>
      <c r="I477" s="87">
        <v>42145</v>
      </c>
      <c r="J477" s="87"/>
      <c r="K477" s="87">
        <v>42145</v>
      </c>
      <c r="L477" s="87"/>
      <c r="M477" s="84" t="s">
        <v>18</v>
      </c>
      <c r="N477" s="84"/>
      <c r="O477" s="83">
        <v>93</v>
      </c>
      <c r="P477" s="83" t="e">
        <f>#N/A</f>
        <v>#N/A</v>
      </c>
      <c r="Q477" s="84"/>
      <c r="R477" s="84"/>
      <c r="S477" s="84"/>
    </row>
    <row r="478" spans="2:19" ht="45" customHeight="1" x14ac:dyDescent="0.25">
      <c r="B478" s="10" t="s">
        <v>221</v>
      </c>
      <c r="C478" s="85" t="s">
        <v>231</v>
      </c>
      <c r="D478" s="85"/>
      <c r="E478" s="84">
        <v>1</v>
      </c>
      <c r="F478" s="84"/>
      <c r="G478" s="86" t="s">
        <v>35</v>
      </c>
      <c r="H478" s="86"/>
      <c r="I478" s="87">
        <v>42144</v>
      </c>
      <c r="J478" s="87"/>
      <c r="K478" s="87">
        <v>42144</v>
      </c>
      <c r="L478" s="87"/>
      <c r="M478" s="84" t="s">
        <v>18</v>
      </c>
      <c r="N478" s="84"/>
      <c r="O478" s="83">
        <v>143</v>
      </c>
      <c r="P478" s="83" t="e">
        <f>#N/A</f>
        <v>#N/A</v>
      </c>
      <c r="Q478" s="84"/>
      <c r="R478" s="84"/>
      <c r="S478" s="84"/>
    </row>
    <row r="479" spans="2:19" ht="45" customHeight="1" x14ac:dyDescent="0.25">
      <c r="B479" s="10" t="s">
        <v>221</v>
      </c>
      <c r="C479" s="85" t="s">
        <v>231</v>
      </c>
      <c r="D479" s="85"/>
      <c r="E479" s="84">
        <v>1</v>
      </c>
      <c r="F479" s="84"/>
      <c r="G479" s="86" t="s">
        <v>35</v>
      </c>
      <c r="H479" s="86"/>
      <c r="I479" s="87">
        <v>42139</v>
      </c>
      <c r="J479" s="87"/>
      <c r="K479" s="87">
        <v>42139</v>
      </c>
      <c r="L479" s="87"/>
      <c r="M479" s="84" t="s">
        <v>18</v>
      </c>
      <c r="N479" s="84"/>
      <c r="O479" s="83">
        <v>48</v>
      </c>
      <c r="P479" s="83" t="e">
        <f>#N/A</f>
        <v>#N/A</v>
      </c>
      <c r="Q479" s="84"/>
      <c r="R479" s="84"/>
      <c r="S479" s="84"/>
    </row>
    <row r="480" spans="2:19" ht="45" customHeight="1" x14ac:dyDescent="0.25">
      <c r="B480" s="10" t="s">
        <v>221</v>
      </c>
      <c r="C480" s="85" t="s">
        <v>231</v>
      </c>
      <c r="D480" s="85"/>
      <c r="E480" s="84">
        <v>1</v>
      </c>
      <c r="F480" s="84"/>
      <c r="G480" s="11" t="s">
        <v>35</v>
      </c>
      <c r="H480" s="18"/>
      <c r="I480" s="87">
        <v>42143</v>
      </c>
      <c r="J480" s="87"/>
      <c r="K480" s="87">
        <v>42143</v>
      </c>
      <c r="L480" s="87"/>
      <c r="M480" s="84" t="s">
        <v>18</v>
      </c>
      <c r="N480" s="84"/>
      <c r="O480" s="83">
        <v>174.5</v>
      </c>
      <c r="P480" s="83" t="e">
        <f>#N/A</f>
        <v>#N/A</v>
      </c>
      <c r="Q480" s="84"/>
      <c r="R480" s="84"/>
      <c r="S480" s="84"/>
    </row>
    <row r="481" spans="2:19" ht="45" customHeight="1" x14ac:dyDescent="0.25">
      <c r="B481" s="10" t="s">
        <v>221</v>
      </c>
      <c r="C481" s="85" t="s">
        <v>233</v>
      </c>
      <c r="D481" s="85"/>
      <c r="E481" s="84">
        <v>1</v>
      </c>
      <c r="F481" s="84"/>
      <c r="G481" s="11" t="s">
        <v>17</v>
      </c>
      <c r="H481" s="18"/>
      <c r="I481" s="87">
        <v>42139</v>
      </c>
      <c r="J481" s="87"/>
      <c r="K481" s="87">
        <v>42139</v>
      </c>
      <c r="L481" s="87"/>
      <c r="M481" s="84" t="s">
        <v>18</v>
      </c>
      <c r="N481" s="84"/>
      <c r="O481" s="83">
        <v>250</v>
      </c>
      <c r="P481" s="83" t="e">
        <f>#N/A</f>
        <v>#N/A</v>
      </c>
      <c r="Q481" s="84"/>
      <c r="R481" s="84"/>
      <c r="S481" s="84"/>
    </row>
    <row r="482" spans="2:19" ht="45" customHeight="1" x14ac:dyDescent="0.25">
      <c r="B482" s="10" t="s">
        <v>221</v>
      </c>
      <c r="C482" s="85" t="s">
        <v>231</v>
      </c>
      <c r="D482" s="85"/>
      <c r="E482" s="84">
        <v>1</v>
      </c>
      <c r="F482" s="84"/>
      <c r="G482" s="86" t="s">
        <v>35</v>
      </c>
      <c r="H482" s="86"/>
      <c r="I482" s="87">
        <v>42138</v>
      </c>
      <c r="J482" s="87"/>
      <c r="K482" s="87">
        <v>42138</v>
      </c>
      <c r="L482" s="87"/>
      <c r="M482" s="84" t="s">
        <v>18</v>
      </c>
      <c r="N482" s="84"/>
      <c r="O482" s="83">
        <v>110</v>
      </c>
      <c r="P482" s="83" t="e">
        <f>#N/A</f>
        <v>#N/A</v>
      </c>
      <c r="Q482" s="84"/>
      <c r="R482" s="84"/>
      <c r="S482" s="84"/>
    </row>
    <row r="483" spans="2:19" ht="45" customHeight="1" x14ac:dyDescent="0.25">
      <c r="B483" s="10" t="s">
        <v>221</v>
      </c>
      <c r="C483" s="85" t="s">
        <v>231</v>
      </c>
      <c r="D483" s="85"/>
      <c r="E483" s="84">
        <v>1</v>
      </c>
      <c r="F483" s="84"/>
      <c r="G483" s="86" t="s">
        <v>35</v>
      </c>
      <c r="H483" s="86"/>
      <c r="I483" s="87">
        <v>42136</v>
      </c>
      <c r="J483" s="87"/>
      <c r="K483" s="87">
        <v>42136</v>
      </c>
      <c r="L483" s="87"/>
      <c r="M483" s="84" t="s">
        <v>18</v>
      </c>
      <c r="N483" s="84"/>
      <c r="O483" s="83">
        <v>200</v>
      </c>
      <c r="P483" s="83" t="e">
        <f>#N/A</f>
        <v>#N/A</v>
      </c>
      <c r="Q483" s="84"/>
      <c r="R483" s="84"/>
      <c r="S483" s="84"/>
    </row>
    <row r="484" spans="2:19" ht="45" customHeight="1" x14ac:dyDescent="0.25">
      <c r="B484" s="10" t="s">
        <v>221</v>
      </c>
      <c r="C484" s="85" t="s">
        <v>231</v>
      </c>
      <c r="D484" s="85"/>
      <c r="E484" s="84">
        <v>1</v>
      </c>
      <c r="F484" s="84"/>
      <c r="G484" s="86" t="s">
        <v>35</v>
      </c>
      <c r="H484" s="86"/>
      <c r="I484" s="87">
        <v>42136</v>
      </c>
      <c r="J484" s="87"/>
      <c r="K484" s="87">
        <v>42136</v>
      </c>
      <c r="L484" s="87"/>
      <c r="M484" s="84" t="s">
        <v>18</v>
      </c>
      <c r="N484" s="84"/>
      <c r="O484" s="83">
        <v>107</v>
      </c>
      <c r="P484" s="83" t="e">
        <f>#N/A</f>
        <v>#N/A</v>
      </c>
      <c r="Q484" s="84"/>
      <c r="R484" s="84"/>
      <c r="S484" s="84"/>
    </row>
    <row r="485" spans="2:19" ht="45" customHeight="1" x14ac:dyDescent="0.25">
      <c r="B485" s="10" t="s">
        <v>221</v>
      </c>
      <c r="C485" s="85" t="s">
        <v>231</v>
      </c>
      <c r="D485" s="85"/>
      <c r="E485" s="84">
        <v>1</v>
      </c>
      <c r="F485" s="84"/>
      <c r="G485" s="86" t="s">
        <v>35</v>
      </c>
      <c r="H485" s="86"/>
      <c r="I485" s="87">
        <v>42137</v>
      </c>
      <c r="J485" s="87"/>
      <c r="K485" s="87">
        <v>42137</v>
      </c>
      <c r="L485" s="87"/>
      <c r="M485" s="84" t="s">
        <v>18</v>
      </c>
      <c r="N485" s="84"/>
      <c r="O485" s="83">
        <v>107.1</v>
      </c>
      <c r="P485" s="83" t="e">
        <f>#N/A</f>
        <v>#N/A</v>
      </c>
      <c r="Q485" s="84"/>
      <c r="R485" s="84"/>
      <c r="S485" s="84"/>
    </row>
    <row r="486" spans="2:19" ht="45" customHeight="1" x14ac:dyDescent="0.25">
      <c r="B486" s="10" t="s">
        <v>221</v>
      </c>
      <c r="C486" s="85" t="s">
        <v>231</v>
      </c>
      <c r="D486" s="85"/>
      <c r="E486" s="84">
        <v>1</v>
      </c>
      <c r="F486" s="84"/>
      <c r="G486" s="86" t="s">
        <v>35</v>
      </c>
      <c r="H486" s="86"/>
      <c r="I486" s="87">
        <v>42131</v>
      </c>
      <c r="J486" s="87"/>
      <c r="K486" s="87">
        <v>42131</v>
      </c>
      <c r="L486" s="87"/>
      <c r="M486" s="84" t="s">
        <v>18</v>
      </c>
      <c r="N486" s="84"/>
      <c r="O486" s="83">
        <v>86</v>
      </c>
      <c r="P486" s="83" t="e">
        <f>#N/A</f>
        <v>#N/A</v>
      </c>
      <c r="Q486" s="84"/>
      <c r="R486" s="84"/>
      <c r="S486" s="84"/>
    </row>
    <row r="487" spans="2:19" ht="45" customHeight="1" x14ac:dyDescent="0.25">
      <c r="B487" s="10" t="s">
        <v>221</v>
      </c>
      <c r="C487" s="85" t="s">
        <v>231</v>
      </c>
      <c r="D487" s="85"/>
      <c r="E487" s="84">
        <v>1</v>
      </c>
      <c r="F487" s="84"/>
      <c r="G487" s="86" t="s">
        <v>35</v>
      </c>
      <c r="H487" s="86"/>
      <c r="I487" s="87">
        <v>42124</v>
      </c>
      <c r="J487" s="87"/>
      <c r="K487" s="87">
        <v>42124</v>
      </c>
      <c r="L487" s="87"/>
      <c r="M487" s="84" t="s">
        <v>18</v>
      </c>
      <c r="N487" s="84"/>
      <c r="O487" s="83">
        <v>58</v>
      </c>
      <c r="P487" s="83" t="e">
        <f>#N/A</f>
        <v>#N/A</v>
      </c>
      <c r="Q487" s="84"/>
      <c r="R487" s="84"/>
      <c r="S487" s="84"/>
    </row>
    <row r="488" spans="2:19" ht="45" customHeight="1" x14ac:dyDescent="0.25">
      <c r="B488" s="10" t="s">
        <v>221</v>
      </c>
      <c r="C488" s="85" t="s">
        <v>231</v>
      </c>
      <c r="D488" s="85"/>
      <c r="E488" s="84">
        <v>1</v>
      </c>
      <c r="F488" s="84"/>
      <c r="G488" s="86" t="s">
        <v>35</v>
      </c>
      <c r="H488" s="86"/>
      <c r="I488" s="87">
        <v>42123</v>
      </c>
      <c r="J488" s="87"/>
      <c r="K488" s="87">
        <v>42123</v>
      </c>
      <c r="L488" s="87"/>
      <c r="M488" s="84" t="s">
        <v>18</v>
      </c>
      <c r="N488" s="84"/>
      <c r="O488" s="83">
        <v>143</v>
      </c>
      <c r="P488" s="83" t="e">
        <f>#N/A</f>
        <v>#N/A</v>
      </c>
      <c r="Q488" s="84"/>
      <c r="R488" s="84"/>
      <c r="S488" s="84"/>
    </row>
    <row r="489" spans="2:19" ht="45" customHeight="1" x14ac:dyDescent="0.25">
      <c r="B489" s="10" t="s">
        <v>221</v>
      </c>
      <c r="C489" s="85" t="s">
        <v>231</v>
      </c>
      <c r="D489" s="85"/>
      <c r="E489" s="84">
        <v>1</v>
      </c>
      <c r="F489" s="84"/>
      <c r="G489" s="86" t="s">
        <v>35</v>
      </c>
      <c r="H489" s="86"/>
      <c r="I489" s="87">
        <v>42121</v>
      </c>
      <c r="J489" s="87"/>
      <c r="K489" s="87">
        <v>42121</v>
      </c>
      <c r="L489" s="87"/>
      <c r="M489" s="84" t="s">
        <v>18</v>
      </c>
      <c r="N489" s="84"/>
      <c r="O489" s="83">
        <v>184</v>
      </c>
      <c r="P489" s="83" t="e">
        <f>#N/A</f>
        <v>#N/A</v>
      </c>
      <c r="Q489" s="84"/>
      <c r="R489" s="84"/>
      <c r="S489" s="84"/>
    </row>
    <row r="490" spans="2:19" ht="45" customHeight="1" x14ac:dyDescent="0.25">
      <c r="B490" s="10" t="s">
        <v>221</v>
      </c>
      <c r="C490" s="85" t="s">
        <v>231</v>
      </c>
      <c r="D490" s="85"/>
      <c r="E490" s="84">
        <v>1</v>
      </c>
      <c r="F490" s="84"/>
      <c r="G490" s="86" t="s">
        <v>35</v>
      </c>
      <c r="H490" s="86"/>
      <c r="I490" s="87">
        <v>42123</v>
      </c>
      <c r="J490" s="87"/>
      <c r="K490" s="87">
        <v>42123</v>
      </c>
      <c r="L490" s="87"/>
      <c r="M490" s="84" t="s">
        <v>18</v>
      </c>
      <c r="N490" s="84"/>
      <c r="O490" s="83">
        <v>121.8</v>
      </c>
      <c r="P490" s="83" t="e">
        <f>#N/A</f>
        <v>#N/A</v>
      </c>
      <c r="Q490" s="84"/>
      <c r="R490" s="84"/>
      <c r="S490" s="84"/>
    </row>
    <row r="491" spans="2:19" ht="45" customHeight="1" x14ac:dyDescent="0.25">
      <c r="B491" s="10" t="s">
        <v>221</v>
      </c>
      <c r="C491" s="85" t="s">
        <v>231</v>
      </c>
      <c r="D491" s="85"/>
      <c r="E491" s="84">
        <v>1</v>
      </c>
      <c r="F491" s="84"/>
      <c r="G491" s="86" t="s">
        <v>35</v>
      </c>
      <c r="H491" s="86"/>
      <c r="I491" s="87">
        <v>42122</v>
      </c>
      <c r="J491" s="87"/>
      <c r="K491" s="87">
        <v>42122</v>
      </c>
      <c r="L491" s="87"/>
      <c r="M491" s="84" t="s">
        <v>18</v>
      </c>
      <c r="N491" s="84"/>
      <c r="O491" s="83">
        <v>135</v>
      </c>
      <c r="P491" s="83" t="e">
        <f>#N/A</f>
        <v>#N/A</v>
      </c>
      <c r="Q491" s="84"/>
      <c r="R491" s="84"/>
      <c r="S491" s="84"/>
    </row>
    <row r="492" spans="2:19" ht="45" customHeight="1" x14ac:dyDescent="0.25">
      <c r="B492" s="10" t="s">
        <v>221</v>
      </c>
      <c r="C492" s="85" t="s">
        <v>231</v>
      </c>
      <c r="D492" s="85"/>
      <c r="E492" s="84">
        <v>1</v>
      </c>
      <c r="F492" s="84"/>
      <c r="G492" s="86" t="s">
        <v>35</v>
      </c>
      <c r="H492" s="86"/>
      <c r="I492" s="87">
        <v>42118</v>
      </c>
      <c r="J492" s="87"/>
      <c r="K492" s="87">
        <v>42118</v>
      </c>
      <c r="L492" s="87"/>
      <c r="M492" s="84" t="s">
        <v>18</v>
      </c>
      <c r="N492" s="84"/>
      <c r="O492" s="83">
        <v>98.1</v>
      </c>
      <c r="P492" s="83" t="e">
        <f>#N/A</f>
        <v>#N/A</v>
      </c>
      <c r="Q492" s="84"/>
      <c r="R492" s="84"/>
      <c r="S492" s="84"/>
    </row>
    <row r="493" spans="2:19" ht="45" customHeight="1" x14ac:dyDescent="0.25">
      <c r="B493" s="10" t="s">
        <v>221</v>
      </c>
      <c r="C493" s="85" t="s">
        <v>231</v>
      </c>
      <c r="D493" s="85"/>
      <c r="E493" s="84">
        <v>1</v>
      </c>
      <c r="F493" s="84"/>
      <c r="G493" s="86" t="s">
        <v>35</v>
      </c>
      <c r="H493" s="86"/>
      <c r="I493" s="87">
        <v>42114</v>
      </c>
      <c r="J493" s="87"/>
      <c r="K493" s="87">
        <v>42114</v>
      </c>
      <c r="L493" s="87"/>
      <c r="M493" s="84" t="s">
        <v>18</v>
      </c>
      <c r="N493" s="84"/>
      <c r="O493" s="83">
        <v>105.6</v>
      </c>
      <c r="P493" s="83" t="e">
        <f>#N/A</f>
        <v>#N/A</v>
      </c>
      <c r="Q493" s="84"/>
      <c r="R493" s="84"/>
      <c r="S493" s="84"/>
    </row>
    <row r="494" spans="2:19" ht="45" customHeight="1" x14ac:dyDescent="0.25">
      <c r="B494" s="10" t="s">
        <v>221</v>
      </c>
      <c r="C494" s="85" t="s">
        <v>231</v>
      </c>
      <c r="D494" s="85"/>
      <c r="E494" s="84">
        <v>1</v>
      </c>
      <c r="F494" s="84"/>
      <c r="G494" s="86" t="s">
        <v>35</v>
      </c>
      <c r="H494" s="86"/>
      <c r="I494" s="87">
        <v>42115</v>
      </c>
      <c r="J494" s="87"/>
      <c r="K494" s="87">
        <v>42115</v>
      </c>
      <c r="L494" s="87"/>
      <c r="M494" s="84" t="s">
        <v>18</v>
      </c>
      <c r="N494" s="84"/>
      <c r="O494" s="83">
        <v>200</v>
      </c>
      <c r="P494" s="83" t="e">
        <f>#N/A</f>
        <v>#N/A</v>
      </c>
      <c r="Q494" s="84"/>
      <c r="R494" s="84"/>
      <c r="S494" s="84"/>
    </row>
    <row r="495" spans="2:19" ht="45" customHeight="1" x14ac:dyDescent="0.25">
      <c r="B495" s="10" t="s">
        <v>221</v>
      </c>
      <c r="C495" s="85" t="s">
        <v>231</v>
      </c>
      <c r="D495" s="85"/>
      <c r="E495" s="84">
        <v>1</v>
      </c>
      <c r="F495" s="84"/>
      <c r="G495" s="86" t="s">
        <v>35</v>
      </c>
      <c r="H495" s="86"/>
      <c r="I495" s="87">
        <v>42114</v>
      </c>
      <c r="J495" s="87"/>
      <c r="K495" s="87">
        <v>42114</v>
      </c>
      <c r="L495" s="87"/>
      <c r="M495" s="84" t="s">
        <v>18</v>
      </c>
      <c r="N495" s="84"/>
      <c r="O495" s="83">
        <v>186</v>
      </c>
      <c r="P495" s="83" t="e">
        <f>#N/A</f>
        <v>#N/A</v>
      </c>
      <c r="Q495" s="84"/>
      <c r="R495" s="84"/>
      <c r="S495" s="84"/>
    </row>
    <row r="496" spans="2:19" ht="45" customHeight="1" x14ac:dyDescent="0.25">
      <c r="B496" s="10" t="s">
        <v>221</v>
      </c>
      <c r="C496" s="85" t="s">
        <v>231</v>
      </c>
      <c r="D496" s="85"/>
      <c r="E496" s="84">
        <v>1</v>
      </c>
      <c r="F496" s="84"/>
      <c r="G496" s="86" t="s">
        <v>35</v>
      </c>
      <c r="H496" s="86"/>
      <c r="I496" s="87">
        <v>42109</v>
      </c>
      <c r="J496" s="87"/>
      <c r="K496" s="87">
        <v>42109</v>
      </c>
      <c r="L496" s="87"/>
      <c r="M496" s="84" t="s">
        <v>18</v>
      </c>
      <c r="N496" s="84"/>
      <c r="O496" s="83">
        <v>120</v>
      </c>
      <c r="P496" s="83" t="e">
        <f>#N/A</f>
        <v>#N/A</v>
      </c>
      <c r="Q496" s="84"/>
      <c r="R496" s="84"/>
      <c r="S496" s="84"/>
    </row>
    <row r="497" spans="2:19" ht="45" customHeight="1" x14ac:dyDescent="0.25">
      <c r="B497" s="10" t="s">
        <v>221</v>
      </c>
      <c r="C497" s="85" t="s">
        <v>231</v>
      </c>
      <c r="D497" s="85"/>
      <c r="E497" s="84">
        <v>1</v>
      </c>
      <c r="F497" s="84"/>
      <c r="G497" s="86" t="s">
        <v>35</v>
      </c>
      <c r="H497" s="86"/>
      <c r="I497" s="87">
        <v>42138</v>
      </c>
      <c r="J497" s="87"/>
      <c r="K497" s="87">
        <v>42138</v>
      </c>
      <c r="L497" s="87"/>
      <c r="M497" s="84" t="s">
        <v>18</v>
      </c>
      <c r="N497" s="84"/>
      <c r="O497" s="83">
        <v>210.45</v>
      </c>
      <c r="P497" s="83" t="e">
        <f>#N/A</f>
        <v>#N/A</v>
      </c>
      <c r="Q497" s="84"/>
      <c r="R497" s="84"/>
      <c r="S497" s="84"/>
    </row>
    <row r="498" spans="2:19" ht="45" customHeight="1" x14ac:dyDescent="0.25">
      <c r="B498" s="10" t="s">
        <v>221</v>
      </c>
      <c r="C498" s="85" t="s">
        <v>231</v>
      </c>
      <c r="D498" s="85"/>
      <c r="E498" s="84">
        <v>1</v>
      </c>
      <c r="F498" s="84"/>
      <c r="G498" s="86" t="s">
        <v>35</v>
      </c>
      <c r="H498" s="86"/>
      <c r="I498" s="87">
        <v>42107</v>
      </c>
      <c r="J498" s="87"/>
      <c r="K498" s="87">
        <v>42107</v>
      </c>
      <c r="L498" s="87"/>
      <c r="M498" s="84" t="s">
        <v>18</v>
      </c>
      <c r="N498" s="84"/>
      <c r="O498" s="83">
        <v>143</v>
      </c>
      <c r="P498" s="83" t="e">
        <f>#N/A</f>
        <v>#N/A</v>
      </c>
      <c r="Q498" s="84"/>
      <c r="R498" s="84"/>
      <c r="S498" s="84"/>
    </row>
    <row r="499" spans="2:19" ht="45" customHeight="1" x14ac:dyDescent="0.25">
      <c r="B499" s="10" t="s">
        <v>221</v>
      </c>
      <c r="C499" s="85" t="s">
        <v>231</v>
      </c>
      <c r="D499" s="85"/>
      <c r="E499" s="84">
        <v>1</v>
      </c>
      <c r="F499" s="84"/>
      <c r="G499" s="86" t="s">
        <v>35</v>
      </c>
      <c r="H499" s="86"/>
      <c r="I499" s="87">
        <v>42107</v>
      </c>
      <c r="J499" s="87"/>
      <c r="K499" s="87">
        <v>42107</v>
      </c>
      <c r="L499" s="87"/>
      <c r="M499" s="84" t="s">
        <v>18</v>
      </c>
      <c r="N499" s="84"/>
      <c r="O499" s="83">
        <v>200</v>
      </c>
      <c r="P499" s="83" t="e">
        <f>#N/A</f>
        <v>#N/A</v>
      </c>
      <c r="Q499" s="84"/>
      <c r="R499" s="84"/>
      <c r="S499" s="84"/>
    </row>
    <row r="500" spans="2:19" ht="45" customHeight="1" x14ac:dyDescent="0.25">
      <c r="B500" s="10" t="s">
        <v>221</v>
      </c>
      <c r="C500" s="85" t="s">
        <v>232</v>
      </c>
      <c r="D500" s="85"/>
      <c r="E500" s="84">
        <v>1</v>
      </c>
      <c r="F500" s="84"/>
      <c r="G500" s="86" t="s">
        <v>35</v>
      </c>
      <c r="H500" s="86"/>
      <c r="I500" s="87">
        <v>42107</v>
      </c>
      <c r="J500" s="87"/>
      <c r="K500" s="87">
        <v>42107</v>
      </c>
      <c r="L500" s="87"/>
      <c r="M500" s="84" t="s">
        <v>18</v>
      </c>
      <c r="N500" s="84"/>
      <c r="O500" s="83">
        <v>181</v>
      </c>
      <c r="P500" s="83" t="e">
        <f>#N/A</f>
        <v>#N/A</v>
      </c>
      <c r="Q500" s="84"/>
      <c r="R500" s="84"/>
      <c r="S500" s="84"/>
    </row>
    <row r="501" spans="2:19" ht="45" customHeight="1" x14ac:dyDescent="0.25">
      <c r="B501" s="10" t="s">
        <v>221</v>
      </c>
      <c r="C501" s="85" t="s">
        <v>231</v>
      </c>
      <c r="D501" s="85"/>
      <c r="E501" s="84">
        <v>1</v>
      </c>
      <c r="F501" s="84"/>
      <c r="G501" s="86" t="s">
        <v>35</v>
      </c>
      <c r="H501" s="86"/>
      <c r="I501" s="87">
        <v>42104</v>
      </c>
      <c r="J501" s="87"/>
      <c r="K501" s="87">
        <v>42104</v>
      </c>
      <c r="L501" s="87"/>
      <c r="M501" s="19" t="s">
        <v>18</v>
      </c>
      <c r="N501" s="18"/>
      <c r="O501" s="83">
        <v>155.30000000000001</v>
      </c>
      <c r="P501" s="83" t="e">
        <f>#N/A</f>
        <v>#N/A</v>
      </c>
      <c r="Q501" s="84"/>
      <c r="R501" s="84"/>
      <c r="S501" s="84"/>
    </row>
    <row r="502" spans="2:19" ht="45" customHeight="1" x14ac:dyDescent="0.25">
      <c r="B502" s="10" t="s">
        <v>221</v>
      </c>
      <c r="C502" s="85" t="s">
        <v>231</v>
      </c>
      <c r="D502" s="85"/>
      <c r="E502" s="84">
        <v>1</v>
      </c>
      <c r="F502" s="84"/>
      <c r="G502" s="86" t="s">
        <v>35</v>
      </c>
      <c r="H502" s="86"/>
      <c r="I502" s="87">
        <v>42103</v>
      </c>
      <c r="J502" s="87"/>
      <c r="K502" s="87">
        <v>42103</v>
      </c>
      <c r="L502" s="87"/>
      <c r="M502" s="84" t="s">
        <v>18</v>
      </c>
      <c r="N502" s="84"/>
      <c r="O502" s="83">
        <v>136</v>
      </c>
      <c r="P502" s="83" t="e">
        <f>#N/A</f>
        <v>#N/A</v>
      </c>
      <c r="Q502" s="84"/>
      <c r="R502" s="84"/>
      <c r="S502" s="84"/>
    </row>
    <row r="503" spans="2:19" ht="45" customHeight="1" x14ac:dyDescent="0.25">
      <c r="B503" s="10" t="s">
        <v>221</v>
      </c>
      <c r="C503" s="85" t="s">
        <v>231</v>
      </c>
      <c r="D503" s="85"/>
      <c r="E503" s="84">
        <v>1</v>
      </c>
      <c r="F503" s="84"/>
      <c r="G503" s="86" t="s">
        <v>35</v>
      </c>
      <c r="H503" s="86"/>
      <c r="I503" s="87">
        <v>42103</v>
      </c>
      <c r="J503" s="87"/>
      <c r="K503" s="87">
        <v>42103</v>
      </c>
      <c r="L503" s="87"/>
      <c r="M503" s="84" t="s">
        <v>18</v>
      </c>
      <c r="N503" s="84"/>
      <c r="O503" s="83">
        <v>389.8</v>
      </c>
      <c r="P503" s="83" t="e">
        <f>#N/A</f>
        <v>#N/A</v>
      </c>
      <c r="Q503" s="84"/>
      <c r="R503" s="84"/>
      <c r="S503" s="84"/>
    </row>
    <row r="504" spans="2:19" ht="45" customHeight="1" x14ac:dyDescent="0.25">
      <c r="B504" s="10" t="s">
        <v>221</v>
      </c>
      <c r="C504" s="85" t="s">
        <v>231</v>
      </c>
      <c r="D504" s="85"/>
      <c r="E504" s="84">
        <v>1</v>
      </c>
      <c r="F504" s="84"/>
      <c r="G504" s="86" t="s">
        <v>35</v>
      </c>
      <c r="H504" s="86"/>
      <c r="I504" s="87">
        <v>42102</v>
      </c>
      <c r="J504" s="87"/>
      <c r="K504" s="87">
        <v>42102</v>
      </c>
      <c r="L504" s="87"/>
      <c r="M504" s="84" t="s">
        <v>18</v>
      </c>
      <c r="N504" s="84"/>
      <c r="O504" s="83">
        <v>143</v>
      </c>
      <c r="P504" s="83" t="e">
        <f>#N/A</f>
        <v>#N/A</v>
      </c>
      <c r="Q504" s="84"/>
      <c r="R504" s="84"/>
      <c r="S504" s="84"/>
    </row>
    <row r="505" spans="2:19" ht="45" customHeight="1" x14ac:dyDescent="0.25">
      <c r="B505" s="10" t="s">
        <v>221</v>
      </c>
      <c r="C505" s="85" t="s">
        <v>231</v>
      </c>
      <c r="D505" s="85"/>
      <c r="E505" s="84">
        <v>1</v>
      </c>
      <c r="F505" s="84"/>
      <c r="G505" s="86" t="s">
        <v>35</v>
      </c>
      <c r="H505" s="86"/>
      <c r="I505" s="87">
        <v>42101</v>
      </c>
      <c r="J505" s="87"/>
      <c r="K505" s="87">
        <v>42101</v>
      </c>
      <c r="L505" s="87"/>
      <c r="M505" s="84" t="s">
        <v>18</v>
      </c>
      <c r="N505" s="84"/>
      <c r="O505" s="83">
        <v>200</v>
      </c>
      <c r="P505" s="83" t="e">
        <f>#N/A</f>
        <v>#N/A</v>
      </c>
      <c r="Q505" s="84"/>
      <c r="R505" s="84"/>
      <c r="S505" s="84"/>
    </row>
    <row r="506" spans="2:19" ht="45" customHeight="1" x14ac:dyDescent="0.25">
      <c r="B506" s="10" t="s">
        <v>221</v>
      </c>
      <c r="C506" s="85" t="s">
        <v>231</v>
      </c>
      <c r="D506" s="85"/>
      <c r="E506" s="84">
        <v>1</v>
      </c>
      <c r="F506" s="84"/>
      <c r="G506" s="86" t="s">
        <v>35</v>
      </c>
      <c r="H506" s="86"/>
      <c r="I506" s="87">
        <v>42101</v>
      </c>
      <c r="J506" s="87"/>
      <c r="K506" s="87">
        <v>42101</v>
      </c>
      <c r="L506" s="87"/>
      <c r="M506" s="84" t="s">
        <v>18</v>
      </c>
      <c r="N506" s="84"/>
      <c r="O506" s="83">
        <v>114.5</v>
      </c>
      <c r="P506" s="83" t="e">
        <f>#N/A</f>
        <v>#N/A</v>
      </c>
      <c r="Q506" s="84"/>
      <c r="R506" s="84"/>
      <c r="S506" s="84"/>
    </row>
    <row r="507" spans="2:19" ht="45" customHeight="1" x14ac:dyDescent="0.25">
      <c r="B507" s="10" t="s">
        <v>221</v>
      </c>
      <c r="C507" s="85" t="s">
        <v>231</v>
      </c>
      <c r="D507" s="85"/>
      <c r="E507" s="84">
        <v>1</v>
      </c>
      <c r="F507" s="84"/>
      <c r="G507" s="86" t="s">
        <v>35</v>
      </c>
      <c r="H507" s="86"/>
      <c r="I507" s="87">
        <v>42100</v>
      </c>
      <c r="J507" s="87"/>
      <c r="K507" s="87">
        <v>42100</v>
      </c>
      <c r="L507" s="87"/>
      <c r="M507" s="84" t="s">
        <v>18</v>
      </c>
      <c r="N507" s="84"/>
      <c r="O507" s="83">
        <v>182.6</v>
      </c>
      <c r="P507" s="83" t="e">
        <f>#N/A</f>
        <v>#N/A</v>
      </c>
      <c r="Q507" s="84"/>
      <c r="R507" s="84"/>
      <c r="S507" s="84"/>
    </row>
    <row r="508" spans="2:19" ht="45" customHeight="1" x14ac:dyDescent="0.25">
      <c r="B508" s="10" t="s">
        <v>221</v>
      </c>
      <c r="C508" s="85" t="s">
        <v>231</v>
      </c>
      <c r="D508" s="85"/>
      <c r="E508" s="84">
        <v>1</v>
      </c>
      <c r="F508" s="84"/>
      <c r="G508" s="86" t="s">
        <v>35</v>
      </c>
      <c r="H508" s="86"/>
      <c r="I508" s="87">
        <v>42076</v>
      </c>
      <c r="J508" s="87"/>
      <c r="K508" s="87">
        <v>42076</v>
      </c>
      <c r="L508" s="87"/>
      <c r="M508" s="84" t="s">
        <v>18</v>
      </c>
      <c r="N508" s="84"/>
      <c r="O508" s="83">
        <v>132.5</v>
      </c>
      <c r="P508" s="83" t="e">
        <f>#N/A</f>
        <v>#N/A</v>
      </c>
      <c r="Q508" s="84"/>
      <c r="R508" s="84"/>
      <c r="S508" s="84"/>
    </row>
    <row r="509" spans="2:19" ht="45" customHeight="1" x14ac:dyDescent="0.25">
      <c r="B509" s="10" t="s">
        <v>221</v>
      </c>
      <c r="C509" s="85" t="s">
        <v>230</v>
      </c>
      <c r="D509" s="85"/>
      <c r="E509" s="84">
        <v>1</v>
      </c>
      <c r="F509" s="84"/>
      <c r="G509" s="86" t="s">
        <v>35</v>
      </c>
      <c r="H509" s="86"/>
      <c r="I509" s="87">
        <v>42020</v>
      </c>
      <c r="J509" s="87"/>
      <c r="K509" s="87">
        <v>42020</v>
      </c>
      <c r="L509" s="87"/>
      <c r="M509" s="84" t="s">
        <v>18</v>
      </c>
      <c r="N509" s="84"/>
      <c r="O509" s="83">
        <v>125</v>
      </c>
      <c r="P509" s="83" t="e">
        <f>#N/A</f>
        <v>#N/A</v>
      </c>
      <c r="Q509" s="84"/>
      <c r="R509" s="84"/>
      <c r="S509" s="84"/>
    </row>
    <row r="510" spans="2:19" ht="45" customHeight="1" x14ac:dyDescent="0.25">
      <c r="B510" s="10" t="s">
        <v>221</v>
      </c>
      <c r="C510" s="85" t="s">
        <v>229</v>
      </c>
      <c r="D510" s="85"/>
      <c r="E510" s="84">
        <v>1</v>
      </c>
      <c r="F510" s="84"/>
      <c r="G510" s="86" t="s">
        <v>35</v>
      </c>
      <c r="H510" s="86"/>
      <c r="I510" s="87">
        <v>42018</v>
      </c>
      <c r="J510" s="87"/>
      <c r="K510" s="87">
        <v>42018</v>
      </c>
      <c r="L510" s="87"/>
      <c r="M510" s="84" t="s">
        <v>18</v>
      </c>
      <c r="N510" s="84"/>
      <c r="O510" s="83">
        <v>585</v>
      </c>
      <c r="P510" s="83" t="e">
        <f>#N/A</f>
        <v>#N/A</v>
      </c>
      <c r="Q510" s="84"/>
      <c r="R510" s="84"/>
      <c r="S510" s="84"/>
    </row>
    <row r="511" spans="2:19" ht="45" customHeight="1" x14ac:dyDescent="0.25">
      <c r="B511" s="10" t="s">
        <v>221</v>
      </c>
      <c r="C511" s="85" t="s">
        <v>19</v>
      </c>
      <c r="D511" s="85"/>
      <c r="E511" s="84">
        <v>1</v>
      </c>
      <c r="F511" s="84"/>
      <c r="G511" s="86" t="s">
        <v>20</v>
      </c>
      <c r="H511" s="86"/>
      <c r="I511" s="87">
        <v>42018</v>
      </c>
      <c r="J511" s="87"/>
      <c r="K511" s="87">
        <v>42018</v>
      </c>
      <c r="L511" s="87"/>
      <c r="M511" s="84" t="s">
        <v>18</v>
      </c>
      <c r="N511" s="84"/>
      <c r="O511" s="83">
        <v>2532</v>
      </c>
      <c r="P511" s="83" t="e">
        <f>#N/A</f>
        <v>#N/A</v>
      </c>
      <c r="Q511" s="84"/>
      <c r="R511" s="84"/>
      <c r="S511" s="84"/>
    </row>
    <row r="512" spans="2:19" ht="45" customHeight="1" x14ac:dyDescent="0.25">
      <c r="B512" s="10" t="s">
        <v>221</v>
      </c>
      <c r="C512" s="85" t="s">
        <v>234</v>
      </c>
      <c r="D512" s="85"/>
      <c r="E512" s="84">
        <v>1</v>
      </c>
      <c r="F512" s="84"/>
      <c r="G512" s="86" t="s">
        <v>35</v>
      </c>
      <c r="H512" s="86"/>
      <c r="I512" s="87">
        <v>42186</v>
      </c>
      <c r="J512" s="87"/>
      <c r="K512" s="87">
        <v>42186</v>
      </c>
      <c r="L512" s="87"/>
      <c r="M512" s="84" t="s">
        <v>18</v>
      </c>
      <c r="N512" s="84"/>
      <c r="O512" s="83">
        <v>414</v>
      </c>
      <c r="P512" s="83" t="e">
        <f>#N/A</f>
        <v>#N/A</v>
      </c>
      <c r="Q512" s="84"/>
      <c r="R512" s="84"/>
      <c r="S512" s="84"/>
    </row>
    <row r="513" spans="2:19" ht="45" customHeight="1" x14ac:dyDescent="0.25">
      <c r="B513" s="10" t="s">
        <v>221</v>
      </c>
      <c r="C513" s="85" t="s">
        <v>234</v>
      </c>
      <c r="D513" s="85"/>
      <c r="E513" s="84">
        <v>1</v>
      </c>
      <c r="F513" s="84"/>
      <c r="G513" s="86" t="s">
        <v>35</v>
      </c>
      <c r="H513" s="86"/>
      <c r="I513" s="87">
        <v>42187</v>
      </c>
      <c r="J513" s="87"/>
      <c r="K513" s="87">
        <v>42187</v>
      </c>
      <c r="L513" s="87"/>
      <c r="M513" s="84" t="s">
        <v>18</v>
      </c>
      <c r="N513" s="84"/>
      <c r="O513" s="83">
        <v>414</v>
      </c>
      <c r="P513" s="83" t="e">
        <f>#N/A</f>
        <v>#N/A</v>
      </c>
      <c r="Q513" s="84"/>
      <c r="R513" s="84"/>
      <c r="S513" s="84"/>
    </row>
    <row r="514" spans="2:19" ht="45" customHeight="1" x14ac:dyDescent="0.25">
      <c r="B514" s="10" t="s">
        <v>221</v>
      </c>
      <c r="C514" s="85" t="s">
        <v>235</v>
      </c>
      <c r="D514" s="85"/>
      <c r="E514" s="84">
        <v>1</v>
      </c>
      <c r="F514" s="84"/>
      <c r="G514" s="86" t="s">
        <v>35</v>
      </c>
      <c r="H514" s="86"/>
      <c r="I514" s="87">
        <v>42188</v>
      </c>
      <c r="J514" s="87"/>
      <c r="K514" s="87">
        <v>42188</v>
      </c>
      <c r="L514" s="87"/>
      <c r="M514" s="84" t="s">
        <v>18</v>
      </c>
      <c r="N514" s="84"/>
      <c r="O514" s="83">
        <v>282</v>
      </c>
      <c r="P514" s="83" t="e">
        <f>#N/A</f>
        <v>#N/A</v>
      </c>
      <c r="Q514" s="84"/>
      <c r="R514" s="84"/>
      <c r="S514" s="84"/>
    </row>
    <row r="515" spans="2:19" ht="45" customHeight="1" x14ac:dyDescent="0.25">
      <c r="B515" s="10" t="s">
        <v>221</v>
      </c>
      <c r="C515" s="85" t="s">
        <v>234</v>
      </c>
      <c r="D515" s="85"/>
      <c r="E515" s="84">
        <v>1</v>
      </c>
      <c r="F515" s="84"/>
      <c r="G515" s="86" t="s">
        <v>35</v>
      </c>
      <c r="H515" s="86"/>
      <c r="I515" s="87">
        <v>42191</v>
      </c>
      <c r="J515" s="87"/>
      <c r="K515" s="87">
        <v>42191</v>
      </c>
      <c r="L515" s="87"/>
      <c r="M515" s="84" t="s">
        <v>18</v>
      </c>
      <c r="N515" s="84"/>
      <c r="O515" s="83">
        <v>414</v>
      </c>
      <c r="P515" s="83" t="e">
        <f>#N/A</f>
        <v>#N/A</v>
      </c>
      <c r="Q515" s="84"/>
      <c r="R515" s="84"/>
      <c r="S515" s="84"/>
    </row>
    <row r="516" spans="2:19" ht="45" customHeight="1" x14ac:dyDescent="0.25">
      <c r="B516" s="10" t="s">
        <v>221</v>
      </c>
      <c r="C516" s="85" t="s">
        <v>234</v>
      </c>
      <c r="D516" s="85"/>
      <c r="E516" s="84">
        <v>1</v>
      </c>
      <c r="F516" s="84"/>
      <c r="G516" s="86" t="s">
        <v>35</v>
      </c>
      <c r="H516" s="86"/>
      <c r="I516" s="87">
        <v>42192</v>
      </c>
      <c r="J516" s="87"/>
      <c r="K516" s="87">
        <v>42192</v>
      </c>
      <c r="L516" s="87"/>
      <c r="M516" s="84" t="s">
        <v>18</v>
      </c>
      <c r="N516" s="84"/>
      <c r="O516" s="83">
        <v>414</v>
      </c>
      <c r="P516" s="83" t="e">
        <f>#N/A</f>
        <v>#N/A</v>
      </c>
      <c r="Q516" s="84"/>
      <c r="R516" s="84"/>
      <c r="S516" s="84"/>
    </row>
    <row r="517" spans="2:19" ht="45" customHeight="1" x14ac:dyDescent="0.25">
      <c r="B517" s="10" t="s">
        <v>221</v>
      </c>
      <c r="C517" s="85" t="s">
        <v>234</v>
      </c>
      <c r="D517" s="85"/>
      <c r="E517" s="84">
        <v>1</v>
      </c>
      <c r="F517" s="84"/>
      <c r="G517" s="86" t="s">
        <v>35</v>
      </c>
      <c r="H517" s="86"/>
      <c r="I517" s="87">
        <v>42186</v>
      </c>
      <c r="J517" s="87"/>
      <c r="K517" s="87">
        <v>42186</v>
      </c>
      <c r="L517" s="87"/>
      <c r="M517" s="84" t="s">
        <v>18</v>
      </c>
      <c r="N517" s="84"/>
      <c r="O517" s="83">
        <v>116</v>
      </c>
      <c r="P517" s="83" t="e">
        <f>#N/A</f>
        <v>#N/A</v>
      </c>
      <c r="Q517" s="84"/>
      <c r="R517" s="84"/>
      <c r="S517" s="84"/>
    </row>
    <row r="518" spans="2:19" ht="45" customHeight="1" x14ac:dyDescent="0.25">
      <c r="B518" s="10" t="s">
        <v>221</v>
      </c>
      <c r="C518" s="85" t="s">
        <v>234</v>
      </c>
      <c r="D518" s="85"/>
      <c r="E518" s="84">
        <v>1</v>
      </c>
      <c r="F518" s="84"/>
      <c r="G518" s="86" t="s">
        <v>35</v>
      </c>
      <c r="H518" s="86"/>
      <c r="I518" s="87">
        <v>42187</v>
      </c>
      <c r="J518" s="87"/>
      <c r="K518" s="87">
        <v>42187</v>
      </c>
      <c r="L518" s="87"/>
      <c r="M518" s="84" t="s">
        <v>18</v>
      </c>
      <c r="N518" s="84"/>
      <c r="O518" s="83">
        <v>101.7</v>
      </c>
      <c r="P518" s="83" t="e">
        <f>#N/A</f>
        <v>#N/A</v>
      </c>
      <c r="Q518" s="84"/>
      <c r="R518" s="84"/>
      <c r="S518" s="84"/>
    </row>
    <row r="519" spans="2:19" ht="45" customHeight="1" x14ac:dyDescent="0.25">
      <c r="B519" s="10" t="s">
        <v>221</v>
      </c>
      <c r="C519" s="85" t="s">
        <v>234</v>
      </c>
      <c r="D519" s="85"/>
      <c r="E519" s="84">
        <v>1</v>
      </c>
      <c r="F519" s="84"/>
      <c r="G519" s="86" t="s">
        <v>35</v>
      </c>
      <c r="H519" s="86"/>
      <c r="I519" s="87">
        <v>42191</v>
      </c>
      <c r="J519" s="87"/>
      <c r="K519" s="87">
        <v>42191</v>
      </c>
      <c r="L519" s="87"/>
      <c r="M519" s="84" t="s">
        <v>18</v>
      </c>
      <c r="N519" s="84"/>
      <c r="O519" s="83">
        <v>91.2</v>
      </c>
      <c r="P519" s="83" t="e">
        <f>#N/A</f>
        <v>#N/A</v>
      </c>
      <c r="Q519" s="84"/>
      <c r="R519" s="84"/>
      <c r="S519" s="84"/>
    </row>
    <row r="520" spans="2:19" ht="45" customHeight="1" x14ac:dyDescent="0.25">
      <c r="B520" s="10" t="s">
        <v>221</v>
      </c>
      <c r="C520" s="85" t="s">
        <v>234</v>
      </c>
      <c r="D520" s="85"/>
      <c r="E520" s="84">
        <v>1</v>
      </c>
      <c r="F520" s="84"/>
      <c r="G520" s="86" t="s">
        <v>35</v>
      </c>
      <c r="H520" s="86"/>
      <c r="I520" s="87">
        <v>42192</v>
      </c>
      <c r="J520" s="87"/>
      <c r="K520" s="87">
        <v>42192</v>
      </c>
      <c r="L520" s="87"/>
      <c r="M520" s="84" t="s">
        <v>18</v>
      </c>
      <c r="N520" s="84"/>
      <c r="O520" s="83">
        <v>159.5</v>
      </c>
      <c r="P520" s="83" t="e">
        <f>#N/A</f>
        <v>#N/A</v>
      </c>
      <c r="Q520" s="84"/>
      <c r="R520" s="84"/>
      <c r="S520" s="84"/>
    </row>
    <row r="521" spans="2:19" ht="45" customHeight="1" x14ac:dyDescent="0.25">
      <c r="B521" s="10" t="s">
        <v>221</v>
      </c>
      <c r="C521" s="85" t="s">
        <v>19</v>
      </c>
      <c r="D521" s="85"/>
      <c r="E521" s="84">
        <v>1</v>
      </c>
      <c r="F521" s="84"/>
      <c r="G521" s="86" t="s">
        <v>20</v>
      </c>
      <c r="H521" s="86"/>
      <c r="I521" s="87">
        <v>42192</v>
      </c>
      <c r="J521" s="87"/>
      <c r="K521" s="87">
        <v>42192</v>
      </c>
      <c r="L521" s="87"/>
      <c r="M521" s="84" t="s">
        <v>18</v>
      </c>
      <c r="N521" s="84"/>
      <c r="O521" s="83">
        <v>250</v>
      </c>
      <c r="P521" s="83" t="e">
        <f>#N/A</f>
        <v>#N/A</v>
      </c>
      <c r="Q521" s="84"/>
      <c r="R521" s="84"/>
      <c r="S521" s="84"/>
    </row>
    <row r="522" spans="2:19" ht="45" customHeight="1" x14ac:dyDescent="0.25">
      <c r="B522" s="10" t="s">
        <v>221</v>
      </c>
      <c r="C522" s="85" t="s">
        <v>234</v>
      </c>
      <c r="D522" s="85"/>
      <c r="E522" s="84">
        <v>1</v>
      </c>
      <c r="F522" s="84"/>
      <c r="G522" s="86" t="s">
        <v>35</v>
      </c>
      <c r="H522" s="86"/>
      <c r="I522" s="87">
        <v>42164</v>
      </c>
      <c r="J522" s="87"/>
      <c r="K522" s="87">
        <v>42164</v>
      </c>
      <c r="L522" s="87"/>
      <c r="M522" s="84" t="s">
        <v>18</v>
      </c>
      <c r="N522" s="84"/>
      <c r="O522" s="83">
        <v>406</v>
      </c>
      <c r="P522" s="83" t="e">
        <f>#N/A</f>
        <v>#N/A</v>
      </c>
      <c r="Q522" s="84"/>
      <c r="R522" s="84"/>
      <c r="S522" s="84"/>
    </row>
    <row r="523" spans="2:19" ht="45" customHeight="1" x14ac:dyDescent="0.25">
      <c r="B523" s="10" t="s">
        <v>221</v>
      </c>
      <c r="C523" s="85" t="s">
        <v>234</v>
      </c>
      <c r="D523" s="85"/>
      <c r="E523" s="84">
        <v>1</v>
      </c>
      <c r="F523" s="84"/>
      <c r="G523" s="86" t="s">
        <v>35</v>
      </c>
      <c r="H523" s="86"/>
      <c r="I523" s="87">
        <v>42166</v>
      </c>
      <c r="J523" s="87"/>
      <c r="K523" s="87">
        <v>42166</v>
      </c>
      <c r="L523" s="87"/>
      <c r="M523" s="84" t="s">
        <v>18</v>
      </c>
      <c r="N523" s="84"/>
      <c r="O523" s="83">
        <v>406</v>
      </c>
      <c r="P523" s="83" t="e">
        <f>#N/A</f>
        <v>#N/A</v>
      </c>
      <c r="Q523" s="84"/>
      <c r="R523" s="84"/>
      <c r="S523" s="84"/>
    </row>
    <row r="524" spans="2:19" ht="45" customHeight="1" x14ac:dyDescent="0.25">
      <c r="B524" s="10" t="s">
        <v>221</v>
      </c>
      <c r="C524" s="85" t="s">
        <v>234</v>
      </c>
      <c r="D524" s="85"/>
      <c r="E524" s="84">
        <v>1</v>
      </c>
      <c r="F524" s="84"/>
      <c r="G524" s="86" t="s">
        <v>35</v>
      </c>
      <c r="H524" s="86"/>
      <c r="I524" s="87">
        <v>42158</v>
      </c>
      <c r="J524" s="87"/>
      <c r="K524" s="87">
        <v>42158</v>
      </c>
      <c r="L524" s="87"/>
      <c r="M524" s="84" t="s">
        <v>18</v>
      </c>
      <c r="N524" s="84"/>
      <c r="O524" s="83">
        <v>406</v>
      </c>
      <c r="P524" s="83" t="e">
        <f>#N/A</f>
        <v>#N/A</v>
      </c>
      <c r="Q524" s="84"/>
      <c r="R524" s="84"/>
      <c r="S524" s="84"/>
    </row>
    <row r="525" spans="2:19" ht="45" customHeight="1" x14ac:dyDescent="0.25">
      <c r="B525" s="10" t="s">
        <v>221</v>
      </c>
      <c r="C525" s="85" t="s">
        <v>234</v>
      </c>
      <c r="D525" s="85"/>
      <c r="E525" s="84">
        <v>1</v>
      </c>
      <c r="F525" s="84"/>
      <c r="G525" s="86" t="s">
        <v>35</v>
      </c>
      <c r="H525" s="86"/>
      <c r="I525" s="87">
        <v>42158</v>
      </c>
      <c r="J525" s="87"/>
      <c r="K525" s="87">
        <v>42158</v>
      </c>
      <c r="L525" s="87"/>
      <c r="M525" s="84" t="s">
        <v>18</v>
      </c>
      <c r="N525" s="84"/>
      <c r="O525" s="83">
        <v>406</v>
      </c>
      <c r="P525" s="83" t="e">
        <f>#N/A</f>
        <v>#N/A</v>
      </c>
      <c r="Q525" s="84"/>
      <c r="R525" s="84"/>
      <c r="S525" s="84"/>
    </row>
    <row r="526" spans="2:19" ht="45" customHeight="1" x14ac:dyDescent="0.25">
      <c r="B526" s="10" t="s">
        <v>221</v>
      </c>
      <c r="C526" s="85" t="s">
        <v>234</v>
      </c>
      <c r="D526" s="85"/>
      <c r="E526" s="84">
        <v>1</v>
      </c>
      <c r="F526" s="84"/>
      <c r="G526" s="86" t="s">
        <v>35</v>
      </c>
      <c r="H526" s="86"/>
      <c r="I526" s="87">
        <v>42059</v>
      </c>
      <c r="J526" s="87"/>
      <c r="K526" s="87">
        <v>42059</v>
      </c>
      <c r="L526" s="87"/>
      <c r="M526" s="84" t="s">
        <v>18</v>
      </c>
      <c r="N526" s="84"/>
      <c r="O526" s="83">
        <v>406</v>
      </c>
      <c r="P526" s="83" t="e">
        <f>#N/A</f>
        <v>#N/A</v>
      </c>
      <c r="Q526" s="84"/>
      <c r="R526" s="84"/>
      <c r="S526" s="84"/>
    </row>
    <row r="527" spans="2:19" ht="45" customHeight="1" x14ac:dyDescent="0.25">
      <c r="B527" s="10" t="s">
        <v>221</v>
      </c>
      <c r="C527" s="85" t="s">
        <v>234</v>
      </c>
      <c r="D527" s="85"/>
      <c r="E527" s="84">
        <v>1</v>
      </c>
      <c r="F527" s="84"/>
      <c r="G527" s="86" t="s">
        <v>35</v>
      </c>
      <c r="H527" s="86"/>
      <c r="I527" s="87">
        <v>42060</v>
      </c>
      <c r="J527" s="87"/>
      <c r="K527" s="87">
        <v>42060</v>
      </c>
      <c r="L527" s="87"/>
      <c r="M527" s="84" t="s">
        <v>18</v>
      </c>
      <c r="N527" s="84"/>
      <c r="O527" s="83">
        <v>406</v>
      </c>
      <c r="P527" s="83" t="e">
        <f>#N/A</f>
        <v>#N/A</v>
      </c>
      <c r="Q527" s="84"/>
      <c r="R527" s="84"/>
      <c r="S527" s="84"/>
    </row>
    <row r="528" spans="2:19" ht="45" customHeight="1" x14ac:dyDescent="0.25">
      <c r="B528" s="10" t="s">
        <v>221</v>
      </c>
      <c r="C528" s="85" t="s">
        <v>234</v>
      </c>
      <c r="D528" s="85"/>
      <c r="E528" s="84">
        <v>1</v>
      </c>
      <c r="F528" s="84"/>
      <c r="G528" s="86" t="s">
        <v>35</v>
      </c>
      <c r="H528" s="86"/>
      <c r="I528" s="87">
        <v>42062</v>
      </c>
      <c r="J528" s="87"/>
      <c r="K528" s="87">
        <v>42062</v>
      </c>
      <c r="L528" s="87"/>
      <c r="M528" s="84" t="s">
        <v>18</v>
      </c>
      <c r="N528" s="84"/>
      <c r="O528" s="83">
        <v>406</v>
      </c>
      <c r="P528" s="83" t="e">
        <f>#N/A</f>
        <v>#N/A</v>
      </c>
      <c r="Q528" s="84"/>
      <c r="R528" s="84"/>
      <c r="S528" s="84"/>
    </row>
    <row r="529" spans="2:19" ht="45" customHeight="1" x14ac:dyDescent="0.25">
      <c r="B529" s="10" t="s">
        <v>221</v>
      </c>
      <c r="C529" s="85" t="s">
        <v>236</v>
      </c>
      <c r="D529" s="85"/>
      <c r="E529" s="84">
        <v>1</v>
      </c>
      <c r="F529" s="84"/>
      <c r="G529" s="86" t="s">
        <v>35</v>
      </c>
      <c r="H529" s="86"/>
      <c r="I529" s="87">
        <v>42068</v>
      </c>
      <c r="J529" s="87"/>
      <c r="K529" s="87">
        <v>42068</v>
      </c>
      <c r="L529" s="87"/>
      <c r="M529" s="84" t="s">
        <v>18</v>
      </c>
      <c r="N529" s="84"/>
      <c r="O529" s="83">
        <v>639.99</v>
      </c>
      <c r="P529" s="83" t="e">
        <f>#N/A</f>
        <v>#N/A</v>
      </c>
      <c r="Q529" s="84"/>
      <c r="R529" s="84"/>
      <c r="S529" s="84"/>
    </row>
    <row r="530" spans="2:19" ht="45" customHeight="1" x14ac:dyDescent="0.25">
      <c r="B530" s="10" t="s">
        <v>221</v>
      </c>
      <c r="C530" s="85" t="s">
        <v>234</v>
      </c>
      <c r="D530" s="85"/>
      <c r="E530" s="84">
        <v>1</v>
      </c>
      <c r="F530" s="84"/>
      <c r="G530" s="86" t="s">
        <v>35</v>
      </c>
      <c r="H530" s="86"/>
      <c r="I530" s="87">
        <v>42072</v>
      </c>
      <c r="J530" s="87"/>
      <c r="K530" s="87">
        <v>42072</v>
      </c>
      <c r="L530" s="87"/>
      <c r="M530" s="84" t="s">
        <v>18</v>
      </c>
      <c r="N530" s="84"/>
      <c r="O530" s="83">
        <v>406</v>
      </c>
      <c r="P530" s="83" t="e">
        <f>#N/A</f>
        <v>#N/A</v>
      </c>
      <c r="Q530" s="84"/>
      <c r="R530" s="84"/>
      <c r="S530" s="84"/>
    </row>
    <row r="531" spans="2:19" ht="45" customHeight="1" x14ac:dyDescent="0.25">
      <c r="B531" s="10" t="s">
        <v>221</v>
      </c>
      <c r="C531" s="85" t="s">
        <v>234</v>
      </c>
      <c r="D531" s="85"/>
      <c r="E531" s="84">
        <v>1</v>
      </c>
      <c r="F531" s="84"/>
      <c r="G531" s="86" t="s">
        <v>35</v>
      </c>
      <c r="H531" s="86"/>
      <c r="I531" s="87">
        <v>42073</v>
      </c>
      <c r="J531" s="87"/>
      <c r="K531" s="87">
        <v>42073</v>
      </c>
      <c r="L531" s="87"/>
      <c r="M531" s="84" t="s">
        <v>18</v>
      </c>
      <c r="N531" s="84"/>
      <c r="O531" s="83">
        <v>406</v>
      </c>
      <c r="P531" s="83" t="e">
        <f>#N/A</f>
        <v>#N/A</v>
      </c>
      <c r="Q531" s="84"/>
      <c r="R531" s="84"/>
      <c r="S531" s="84"/>
    </row>
    <row r="532" spans="2:19" ht="45" customHeight="1" x14ac:dyDescent="0.25">
      <c r="B532" s="10" t="s">
        <v>221</v>
      </c>
      <c r="C532" s="85" t="s">
        <v>234</v>
      </c>
      <c r="D532" s="85"/>
      <c r="E532" s="84">
        <v>1</v>
      </c>
      <c r="F532" s="84"/>
      <c r="G532" s="86" t="s">
        <v>35</v>
      </c>
      <c r="H532" s="86"/>
      <c r="I532" s="87">
        <v>42159</v>
      </c>
      <c r="J532" s="87"/>
      <c r="K532" s="87">
        <v>42159</v>
      </c>
      <c r="L532" s="87"/>
      <c r="M532" s="84" t="s">
        <v>18</v>
      </c>
      <c r="N532" s="84"/>
      <c r="O532" s="83">
        <v>406</v>
      </c>
      <c r="P532" s="83" t="e">
        <f>#N/A</f>
        <v>#N/A</v>
      </c>
      <c r="Q532" s="84"/>
      <c r="R532" s="84"/>
      <c r="S532" s="84"/>
    </row>
    <row r="533" spans="2:19" ht="45" customHeight="1" x14ac:dyDescent="0.25">
      <c r="B533" s="10" t="s">
        <v>221</v>
      </c>
      <c r="C533" s="85" t="s">
        <v>234</v>
      </c>
      <c r="D533" s="85"/>
      <c r="E533" s="84">
        <v>1</v>
      </c>
      <c r="F533" s="84"/>
      <c r="G533" s="86" t="s">
        <v>35</v>
      </c>
      <c r="H533" s="86"/>
      <c r="I533" s="87">
        <v>42159</v>
      </c>
      <c r="J533" s="87"/>
      <c r="K533" s="87">
        <v>42159</v>
      </c>
      <c r="L533" s="87"/>
      <c r="M533" s="84" t="s">
        <v>18</v>
      </c>
      <c r="N533" s="84"/>
      <c r="O533" s="83">
        <v>484.11</v>
      </c>
      <c r="P533" s="83" t="e">
        <f>#N/A</f>
        <v>#N/A</v>
      </c>
      <c r="Q533" s="84"/>
      <c r="R533" s="84"/>
      <c r="S533" s="84"/>
    </row>
    <row r="534" spans="2:19" ht="45" customHeight="1" x14ac:dyDescent="0.25">
      <c r="B534" s="10" t="s">
        <v>221</v>
      </c>
      <c r="C534" s="85" t="s">
        <v>234</v>
      </c>
      <c r="D534" s="85"/>
      <c r="E534" s="84">
        <v>1</v>
      </c>
      <c r="F534" s="84"/>
      <c r="G534" s="86" t="s">
        <v>35</v>
      </c>
      <c r="H534" s="86"/>
      <c r="I534" s="87">
        <v>42159</v>
      </c>
      <c r="J534" s="87"/>
      <c r="K534" s="87">
        <v>42159</v>
      </c>
      <c r="L534" s="87"/>
      <c r="M534" s="84" t="s">
        <v>18</v>
      </c>
      <c r="N534" s="84"/>
      <c r="O534" s="83">
        <v>684</v>
      </c>
      <c r="P534" s="83" t="e">
        <f>#N/A</f>
        <v>#N/A</v>
      </c>
      <c r="Q534" s="84"/>
      <c r="R534" s="84"/>
      <c r="S534" s="84"/>
    </row>
    <row r="535" spans="2:19" ht="45" customHeight="1" x14ac:dyDescent="0.25">
      <c r="B535" s="10" t="s">
        <v>221</v>
      </c>
      <c r="C535" s="85" t="s">
        <v>234</v>
      </c>
      <c r="D535" s="85"/>
      <c r="E535" s="84">
        <v>1</v>
      </c>
      <c r="F535" s="84"/>
      <c r="G535" s="86" t="s">
        <v>35</v>
      </c>
      <c r="H535" s="86"/>
      <c r="I535" s="87">
        <v>42160</v>
      </c>
      <c r="J535" s="87"/>
      <c r="K535" s="87">
        <v>42160</v>
      </c>
      <c r="L535" s="87"/>
      <c r="M535" s="84" t="s">
        <v>18</v>
      </c>
      <c r="N535" s="84"/>
      <c r="O535" s="83">
        <v>406</v>
      </c>
      <c r="P535" s="83" t="e">
        <f>#N/A</f>
        <v>#N/A</v>
      </c>
      <c r="Q535" s="84"/>
      <c r="R535" s="84"/>
      <c r="S535" s="84"/>
    </row>
    <row r="536" spans="2:19" ht="45" customHeight="1" x14ac:dyDescent="0.25">
      <c r="B536" s="10" t="s">
        <v>221</v>
      </c>
      <c r="C536" s="85" t="s">
        <v>234</v>
      </c>
      <c r="D536" s="85"/>
      <c r="E536" s="84">
        <v>1</v>
      </c>
      <c r="F536" s="84"/>
      <c r="G536" s="86" t="s">
        <v>35</v>
      </c>
      <c r="H536" s="86"/>
      <c r="I536" s="87">
        <v>42159</v>
      </c>
      <c r="J536" s="87"/>
      <c r="K536" s="87">
        <v>42159</v>
      </c>
      <c r="L536" s="87"/>
      <c r="M536" s="84" t="s">
        <v>18</v>
      </c>
      <c r="N536" s="84"/>
      <c r="O536" s="83">
        <v>48</v>
      </c>
      <c r="P536" s="83" t="e">
        <f>#N/A</f>
        <v>#N/A</v>
      </c>
      <c r="Q536" s="84"/>
      <c r="R536" s="84"/>
      <c r="S536" s="84"/>
    </row>
    <row r="537" spans="2:19" ht="45" customHeight="1" x14ac:dyDescent="0.25">
      <c r="B537" s="10" t="s">
        <v>221</v>
      </c>
      <c r="C537" s="85" t="s">
        <v>234</v>
      </c>
      <c r="D537" s="85"/>
      <c r="E537" s="84">
        <v>1</v>
      </c>
      <c r="F537" s="84"/>
      <c r="G537" s="86" t="s">
        <v>35</v>
      </c>
      <c r="H537" s="86"/>
      <c r="I537" s="87">
        <v>42159</v>
      </c>
      <c r="J537" s="87"/>
      <c r="K537" s="87">
        <v>42159</v>
      </c>
      <c r="L537" s="87"/>
      <c r="M537" s="84" t="s">
        <v>18</v>
      </c>
      <c r="N537" s="84"/>
      <c r="O537" s="83">
        <v>155.69999999999999</v>
      </c>
      <c r="P537" s="83" t="e">
        <f>#N/A</f>
        <v>#N/A</v>
      </c>
      <c r="Q537" s="84"/>
      <c r="R537" s="84"/>
      <c r="S537" s="84"/>
    </row>
    <row r="538" spans="2:19" ht="45" customHeight="1" x14ac:dyDescent="0.25">
      <c r="B538" s="10" t="s">
        <v>221</v>
      </c>
      <c r="C538" s="85" t="s">
        <v>234</v>
      </c>
      <c r="D538" s="85"/>
      <c r="E538" s="84">
        <v>1</v>
      </c>
      <c r="F538" s="84"/>
      <c r="G538" s="86" t="s">
        <v>35</v>
      </c>
      <c r="H538" s="86"/>
      <c r="I538" s="87">
        <v>42159</v>
      </c>
      <c r="J538" s="87"/>
      <c r="K538" s="87">
        <v>42159</v>
      </c>
      <c r="L538" s="87"/>
      <c r="M538" s="84" t="s">
        <v>18</v>
      </c>
      <c r="N538" s="84"/>
      <c r="O538" s="83">
        <v>151.9</v>
      </c>
      <c r="P538" s="83" t="e">
        <f>#N/A</f>
        <v>#N/A</v>
      </c>
      <c r="Q538" s="84"/>
      <c r="R538" s="84"/>
      <c r="S538" s="84"/>
    </row>
    <row r="539" spans="2:19" ht="45" customHeight="1" x14ac:dyDescent="0.25">
      <c r="B539" s="10" t="s">
        <v>221</v>
      </c>
      <c r="C539" s="85" t="s">
        <v>234</v>
      </c>
      <c r="D539" s="85"/>
      <c r="E539" s="84">
        <v>1</v>
      </c>
      <c r="F539" s="84"/>
      <c r="G539" s="86" t="s">
        <v>35</v>
      </c>
      <c r="H539" s="86"/>
      <c r="I539" s="87">
        <v>42160</v>
      </c>
      <c r="J539" s="87"/>
      <c r="K539" s="87">
        <v>42160</v>
      </c>
      <c r="L539" s="87"/>
      <c r="M539" s="84" t="s">
        <v>18</v>
      </c>
      <c r="N539" s="84"/>
      <c r="O539" s="83">
        <v>250</v>
      </c>
      <c r="P539" s="83" t="e">
        <f>#N/A</f>
        <v>#N/A</v>
      </c>
      <c r="Q539" s="84"/>
      <c r="R539" s="84"/>
      <c r="S539" s="84"/>
    </row>
    <row r="540" spans="2:19" ht="45" customHeight="1" x14ac:dyDescent="0.25">
      <c r="B540" s="10" t="s">
        <v>221</v>
      </c>
      <c r="C540" s="85" t="s">
        <v>234</v>
      </c>
      <c r="D540" s="85"/>
      <c r="E540" s="84">
        <v>1</v>
      </c>
      <c r="F540" s="84"/>
      <c r="G540" s="86" t="s">
        <v>35</v>
      </c>
      <c r="H540" s="86"/>
      <c r="I540" s="87">
        <v>42164</v>
      </c>
      <c r="J540" s="87"/>
      <c r="K540" s="87">
        <v>42164</v>
      </c>
      <c r="L540" s="87"/>
      <c r="M540" s="84" t="s">
        <v>18</v>
      </c>
      <c r="N540" s="84"/>
      <c r="O540" s="83">
        <v>147.19999999999999</v>
      </c>
      <c r="P540" s="83" t="e">
        <f>#N/A</f>
        <v>#N/A</v>
      </c>
      <c r="Q540" s="84"/>
      <c r="R540" s="84"/>
      <c r="S540" s="84"/>
    </row>
    <row r="541" spans="2:19" ht="45" customHeight="1" x14ac:dyDescent="0.25">
      <c r="B541" s="10" t="s">
        <v>221</v>
      </c>
      <c r="C541" s="85" t="s">
        <v>234</v>
      </c>
      <c r="D541" s="85"/>
      <c r="E541" s="84">
        <v>1</v>
      </c>
      <c r="F541" s="84"/>
      <c r="G541" s="86" t="s">
        <v>35</v>
      </c>
      <c r="H541" s="86"/>
      <c r="I541" s="87">
        <v>42166</v>
      </c>
      <c r="J541" s="87"/>
      <c r="K541" s="87">
        <v>42166</v>
      </c>
      <c r="L541" s="87"/>
      <c r="M541" s="84" t="s">
        <v>18</v>
      </c>
      <c r="N541" s="84"/>
      <c r="O541" s="83">
        <v>143</v>
      </c>
      <c r="P541" s="83" t="e">
        <f>#N/A</f>
        <v>#N/A</v>
      </c>
      <c r="Q541" s="84"/>
      <c r="R541" s="84"/>
      <c r="S541" s="84"/>
    </row>
    <row r="542" spans="2:19" ht="45" customHeight="1" x14ac:dyDescent="0.25">
      <c r="B542" s="10" t="s">
        <v>221</v>
      </c>
      <c r="C542" s="85" t="s">
        <v>234</v>
      </c>
      <c r="D542" s="85"/>
      <c r="E542" s="84">
        <v>1</v>
      </c>
      <c r="F542" s="84"/>
      <c r="G542" s="86" t="s">
        <v>35</v>
      </c>
      <c r="H542" s="86"/>
      <c r="I542" s="87">
        <v>42158</v>
      </c>
      <c r="J542" s="87"/>
      <c r="K542" s="87">
        <v>42158</v>
      </c>
      <c r="L542" s="87"/>
      <c r="M542" s="84" t="s">
        <v>18</v>
      </c>
      <c r="N542" s="84"/>
      <c r="O542" s="83">
        <v>107.5</v>
      </c>
      <c r="P542" s="83" t="e">
        <f>#N/A</f>
        <v>#N/A</v>
      </c>
      <c r="Q542" s="84"/>
      <c r="R542" s="84"/>
      <c r="S542" s="84"/>
    </row>
    <row r="543" spans="2:19" ht="45" customHeight="1" x14ac:dyDescent="0.25">
      <c r="B543" s="10" t="s">
        <v>221</v>
      </c>
      <c r="C543" s="85" t="s">
        <v>234</v>
      </c>
      <c r="D543" s="85"/>
      <c r="E543" s="84">
        <v>1</v>
      </c>
      <c r="F543" s="84"/>
      <c r="G543" s="86" t="s">
        <v>35</v>
      </c>
      <c r="H543" s="86"/>
      <c r="I543" s="87">
        <v>42158</v>
      </c>
      <c r="J543" s="87"/>
      <c r="K543" s="87">
        <v>42158</v>
      </c>
      <c r="L543" s="87"/>
      <c r="M543" s="84" t="s">
        <v>18</v>
      </c>
      <c r="N543" s="84"/>
      <c r="O543" s="83">
        <v>109.35</v>
      </c>
      <c r="P543" s="83" t="e">
        <f>#N/A</f>
        <v>#N/A</v>
      </c>
      <c r="Q543" s="84"/>
      <c r="R543" s="84"/>
      <c r="S543" s="84"/>
    </row>
    <row r="544" spans="2:19" ht="45" customHeight="1" x14ac:dyDescent="0.25">
      <c r="B544" s="10" t="s">
        <v>221</v>
      </c>
      <c r="C544" s="85" t="s">
        <v>234</v>
      </c>
      <c r="D544" s="85"/>
      <c r="E544" s="84">
        <v>1</v>
      </c>
      <c r="F544" s="84"/>
      <c r="G544" s="86" t="s">
        <v>35</v>
      </c>
      <c r="H544" s="86"/>
      <c r="I544" s="87">
        <v>42059</v>
      </c>
      <c r="J544" s="87"/>
      <c r="K544" s="87">
        <v>42059</v>
      </c>
      <c r="L544" s="87"/>
      <c r="M544" s="84" t="s">
        <v>18</v>
      </c>
      <c r="N544" s="84"/>
      <c r="O544" s="83">
        <v>199.75</v>
      </c>
      <c r="P544" s="83" t="e">
        <f>#N/A</f>
        <v>#N/A</v>
      </c>
      <c r="Q544" s="84"/>
      <c r="R544" s="84"/>
      <c r="S544" s="84"/>
    </row>
    <row r="545" spans="2:19" ht="45" customHeight="1" x14ac:dyDescent="0.25">
      <c r="B545" s="10" t="s">
        <v>221</v>
      </c>
      <c r="C545" s="85" t="s">
        <v>234</v>
      </c>
      <c r="D545" s="85"/>
      <c r="E545" s="84">
        <v>1</v>
      </c>
      <c r="F545" s="84"/>
      <c r="G545" s="86" t="s">
        <v>35</v>
      </c>
      <c r="H545" s="86"/>
      <c r="I545" s="87">
        <v>42060</v>
      </c>
      <c r="J545" s="87"/>
      <c r="K545" s="87">
        <v>42060</v>
      </c>
      <c r="L545" s="87"/>
      <c r="M545" s="84" t="s">
        <v>18</v>
      </c>
      <c r="N545" s="84"/>
      <c r="O545" s="83">
        <v>147</v>
      </c>
      <c r="P545" s="83" t="e">
        <f>#N/A</f>
        <v>#N/A</v>
      </c>
      <c r="Q545" s="84"/>
      <c r="R545" s="84"/>
      <c r="S545" s="84"/>
    </row>
    <row r="546" spans="2:19" ht="45" customHeight="1" x14ac:dyDescent="0.25">
      <c r="B546" s="10" t="s">
        <v>221</v>
      </c>
      <c r="C546" s="85" t="s">
        <v>234</v>
      </c>
      <c r="D546" s="85"/>
      <c r="E546" s="84">
        <v>1</v>
      </c>
      <c r="F546" s="84"/>
      <c r="G546" s="86" t="s">
        <v>35</v>
      </c>
      <c r="H546" s="86"/>
      <c r="I546" s="87">
        <v>42062</v>
      </c>
      <c r="J546" s="87"/>
      <c r="K546" s="87">
        <v>42062</v>
      </c>
      <c r="L546" s="87"/>
      <c r="M546" s="84" t="s">
        <v>18</v>
      </c>
      <c r="N546" s="84"/>
      <c r="O546" s="83">
        <v>200</v>
      </c>
      <c r="P546" s="83" t="e">
        <f>#N/A</f>
        <v>#N/A</v>
      </c>
      <c r="Q546" s="84"/>
      <c r="R546" s="84"/>
      <c r="S546" s="84"/>
    </row>
    <row r="547" spans="2:19" ht="45" customHeight="1" x14ac:dyDescent="0.25">
      <c r="B547" s="10" t="s">
        <v>221</v>
      </c>
      <c r="C547" s="85" t="s">
        <v>236</v>
      </c>
      <c r="D547" s="85"/>
      <c r="E547" s="84">
        <v>1</v>
      </c>
      <c r="F547" s="84"/>
      <c r="G547" s="86" t="s">
        <v>35</v>
      </c>
      <c r="H547" s="86"/>
      <c r="I547" s="87">
        <v>42068</v>
      </c>
      <c r="J547" s="87"/>
      <c r="K547" s="87">
        <v>42068</v>
      </c>
      <c r="L547" s="87"/>
      <c r="M547" s="84" t="s">
        <v>18</v>
      </c>
      <c r="N547" s="84"/>
      <c r="O547" s="83">
        <v>242</v>
      </c>
      <c r="P547" s="83" t="e">
        <f>#N/A</f>
        <v>#N/A</v>
      </c>
      <c r="Q547" s="84"/>
      <c r="R547" s="84"/>
      <c r="S547" s="84"/>
    </row>
    <row r="548" spans="2:19" ht="45" customHeight="1" x14ac:dyDescent="0.25">
      <c r="B548" s="10" t="s">
        <v>221</v>
      </c>
      <c r="C548" s="85" t="s">
        <v>234</v>
      </c>
      <c r="D548" s="85"/>
      <c r="E548" s="84">
        <v>1</v>
      </c>
      <c r="F548" s="84"/>
      <c r="G548" s="86" t="s">
        <v>35</v>
      </c>
      <c r="H548" s="86"/>
      <c r="I548" s="87">
        <v>42072</v>
      </c>
      <c r="J548" s="87"/>
      <c r="K548" s="87">
        <v>42072</v>
      </c>
      <c r="L548" s="87"/>
      <c r="M548" s="84" t="s">
        <v>18</v>
      </c>
      <c r="N548" s="84"/>
      <c r="O548" s="83">
        <v>200</v>
      </c>
      <c r="P548" s="83" t="e">
        <f>#N/A</f>
        <v>#N/A</v>
      </c>
      <c r="Q548" s="84"/>
      <c r="R548" s="84"/>
      <c r="S548" s="84"/>
    </row>
    <row r="549" spans="2:19" ht="45" customHeight="1" x14ac:dyDescent="0.25">
      <c r="B549" s="10" t="s">
        <v>221</v>
      </c>
      <c r="C549" s="85" t="s">
        <v>234</v>
      </c>
      <c r="D549" s="85"/>
      <c r="E549" s="84">
        <v>1</v>
      </c>
      <c r="F549" s="84"/>
      <c r="G549" s="86" t="s">
        <v>35</v>
      </c>
      <c r="H549" s="86"/>
      <c r="I549" s="87">
        <v>42073</v>
      </c>
      <c r="J549" s="87"/>
      <c r="K549" s="87">
        <v>42073</v>
      </c>
      <c r="L549" s="87"/>
      <c r="M549" s="84" t="s">
        <v>18</v>
      </c>
      <c r="N549" s="84"/>
      <c r="O549" s="83">
        <v>250</v>
      </c>
      <c r="P549" s="83" t="e">
        <f>#N/A</f>
        <v>#N/A</v>
      </c>
      <c r="Q549" s="84"/>
      <c r="R549" s="84"/>
      <c r="S549" s="84"/>
    </row>
    <row r="550" spans="2:19" ht="45" customHeight="1" x14ac:dyDescent="0.25">
      <c r="B550" s="10" t="s">
        <v>221</v>
      </c>
      <c r="C550" s="85" t="s">
        <v>19</v>
      </c>
      <c r="D550" s="85"/>
      <c r="E550" s="84">
        <v>1</v>
      </c>
      <c r="F550" s="84"/>
      <c r="G550" s="86" t="s">
        <v>20</v>
      </c>
      <c r="H550" s="86"/>
      <c r="I550" s="87">
        <v>42073</v>
      </c>
      <c r="J550" s="87"/>
      <c r="K550" s="87">
        <v>42073</v>
      </c>
      <c r="L550" s="87"/>
      <c r="M550" s="84" t="s">
        <v>18</v>
      </c>
      <c r="N550" s="84"/>
      <c r="O550" s="83">
        <v>3508</v>
      </c>
      <c r="P550" s="83" t="e">
        <f>#N/A</f>
        <v>#N/A</v>
      </c>
      <c r="Q550" s="84"/>
      <c r="R550" s="84"/>
      <c r="S550" s="84"/>
    </row>
    <row r="551" spans="2:19" ht="45" customHeight="1" x14ac:dyDescent="0.25">
      <c r="B551" s="10" t="s">
        <v>221</v>
      </c>
      <c r="C551" s="85" t="s">
        <v>237</v>
      </c>
      <c r="D551" s="85"/>
      <c r="E551" s="84">
        <v>1</v>
      </c>
      <c r="F551" s="84"/>
      <c r="G551" s="86" t="s">
        <v>35</v>
      </c>
      <c r="H551" s="86"/>
      <c r="I551" s="87">
        <v>42201</v>
      </c>
      <c r="J551" s="87"/>
      <c r="K551" s="87">
        <v>42201</v>
      </c>
      <c r="L551" s="87"/>
      <c r="M551" s="84" t="s">
        <v>18</v>
      </c>
      <c r="N551" s="84"/>
      <c r="O551" s="83">
        <v>248</v>
      </c>
      <c r="P551" s="83" t="e">
        <f>#N/A</f>
        <v>#N/A</v>
      </c>
      <c r="Q551" s="84"/>
      <c r="R551" s="84"/>
      <c r="S551" s="84"/>
    </row>
    <row r="552" spans="2:19" ht="45" customHeight="1" x14ac:dyDescent="0.25">
      <c r="B552" s="10" t="s">
        <v>221</v>
      </c>
      <c r="C552" s="85" t="s">
        <v>237</v>
      </c>
      <c r="D552" s="85"/>
      <c r="E552" s="84">
        <v>1</v>
      </c>
      <c r="F552" s="84"/>
      <c r="G552" s="86" t="s">
        <v>35</v>
      </c>
      <c r="H552" s="86"/>
      <c r="I552" s="87">
        <v>42201</v>
      </c>
      <c r="J552" s="87"/>
      <c r="K552" s="87">
        <v>42201</v>
      </c>
      <c r="L552" s="87"/>
      <c r="M552" s="84" t="s">
        <v>18</v>
      </c>
      <c r="N552" s="84"/>
      <c r="O552" s="83">
        <v>180</v>
      </c>
      <c r="P552" s="83" t="e">
        <f>#N/A</f>
        <v>#N/A</v>
      </c>
      <c r="Q552" s="84"/>
      <c r="R552" s="84"/>
      <c r="S552" s="84"/>
    </row>
    <row r="553" spans="2:19" ht="45" customHeight="1" x14ac:dyDescent="0.25">
      <c r="B553" s="10" t="s">
        <v>221</v>
      </c>
      <c r="C553" s="85" t="s">
        <v>19</v>
      </c>
      <c r="D553" s="85"/>
      <c r="E553" s="84">
        <v>1</v>
      </c>
      <c r="F553" s="84"/>
      <c r="G553" s="86" t="s">
        <v>20</v>
      </c>
      <c r="H553" s="86"/>
      <c r="I553" s="87">
        <v>42201</v>
      </c>
      <c r="J553" s="87"/>
      <c r="K553" s="87">
        <v>42201</v>
      </c>
      <c r="L553" s="87"/>
      <c r="M553" s="84" t="s">
        <v>18</v>
      </c>
      <c r="N553" s="84"/>
      <c r="O553" s="83">
        <v>630</v>
      </c>
      <c r="P553" s="83" t="e">
        <f>#N/A</f>
        <v>#N/A</v>
      </c>
      <c r="Q553" s="84"/>
      <c r="R553" s="84"/>
      <c r="S553" s="84"/>
    </row>
    <row r="554" spans="2:19" ht="45" customHeight="1" x14ac:dyDescent="0.25">
      <c r="B554" s="10" t="s">
        <v>221</v>
      </c>
      <c r="C554" s="85" t="s">
        <v>238</v>
      </c>
      <c r="D554" s="85"/>
      <c r="E554" s="84">
        <v>1</v>
      </c>
      <c r="F554" s="84"/>
      <c r="G554" s="86" t="s">
        <v>35</v>
      </c>
      <c r="H554" s="86"/>
      <c r="I554" s="87">
        <v>42194</v>
      </c>
      <c r="J554" s="87"/>
      <c r="K554" s="87">
        <v>42194</v>
      </c>
      <c r="L554" s="87"/>
      <c r="M554" s="84" t="s">
        <v>18</v>
      </c>
      <c r="N554" s="84"/>
      <c r="O554" s="83">
        <v>406</v>
      </c>
      <c r="P554" s="83" t="e">
        <f>#N/A</f>
        <v>#N/A</v>
      </c>
      <c r="Q554" s="84"/>
      <c r="R554" s="84"/>
      <c r="S554" s="84"/>
    </row>
    <row r="555" spans="2:19" ht="45" customHeight="1" x14ac:dyDescent="0.25">
      <c r="B555" s="10" t="s">
        <v>221</v>
      </c>
      <c r="C555" s="85" t="s">
        <v>239</v>
      </c>
      <c r="D555" s="85"/>
      <c r="E555" s="84">
        <v>1</v>
      </c>
      <c r="F555" s="84"/>
      <c r="G555" s="86" t="s">
        <v>35</v>
      </c>
      <c r="H555" s="86"/>
      <c r="I555" s="87">
        <v>42186</v>
      </c>
      <c r="J555" s="87"/>
      <c r="K555" s="87">
        <v>42186</v>
      </c>
      <c r="L555" s="87"/>
      <c r="M555" s="84" t="s">
        <v>18</v>
      </c>
      <c r="N555" s="84"/>
      <c r="O555" s="83">
        <v>1060</v>
      </c>
      <c r="P555" s="83" t="e">
        <f>#N/A</f>
        <v>#N/A</v>
      </c>
      <c r="Q555" s="84"/>
      <c r="R555" s="84"/>
      <c r="S555" s="84"/>
    </row>
    <row r="556" spans="2:19" ht="45" customHeight="1" x14ac:dyDescent="0.25">
      <c r="B556" s="10" t="s">
        <v>221</v>
      </c>
      <c r="C556" s="85" t="s">
        <v>240</v>
      </c>
      <c r="D556" s="85"/>
      <c r="E556" s="84">
        <v>1</v>
      </c>
      <c r="F556" s="84"/>
      <c r="G556" s="86" t="s">
        <v>35</v>
      </c>
      <c r="H556" s="86"/>
      <c r="I556" s="87">
        <v>42205</v>
      </c>
      <c r="J556" s="87"/>
      <c r="K556" s="87">
        <v>42205</v>
      </c>
      <c r="L556" s="87"/>
      <c r="M556" s="84" t="s">
        <v>18</v>
      </c>
      <c r="N556" s="84"/>
      <c r="O556" s="83">
        <v>128</v>
      </c>
      <c r="P556" s="83" t="e">
        <f>#N/A</f>
        <v>#N/A</v>
      </c>
      <c r="Q556" s="84"/>
      <c r="R556" s="84"/>
      <c r="S556" s="84"/>
    </row>
    <row r="557" spans="2:19" ht="45" customHeight="1" x14ac:dyDescent="0.25">
      <c r="B557" s="10" t="s">
        <v>221</v>
      </c>
      <c r="C557" s="85" t="s">
        <v>238</v>
      </c>
      <c r="D557" s="85"/>
      <c r="E557" s="84">
        <v>1</v>
      </c>
      <c r="F557" s="84"/>
      <c r="G557" s="86" t="s">
        <v>35</v>
      </c>
      <c r="H557" s="86"/>
      <c r="I557" s="87">
        <v>42194</v>
      </c>
      <c r="J557" s="87"/>
      <c r="K557" s="87">
        <v>42194</v>
      </c>
      <c r="L557" s="87"/>
      <c r="M557" s="84" t="s">
        <v>18</v>
      </c>
      <c r="N557" s="84"/>
      <c r="O557" s="83">
        <v>145.80000000000001</v>
      </c>
      <c r="P557" s="83" t="e">
        <f>#N/A</f>
        <v>#N/A</v>
      </c>
      <c r="Q557" s="84"/>
      <c r="R557" s="84"/>
      <c r="S557" s="84"/>
    </row>
    <row r="558" spans="2:19" ht="45" customHeight="1" x14ac:dyDescent="0.25">
      <c r="B558" s="10" t="s">
        <v>221</v>
      </c>
      <c r="C558" s="85" t="s">
        <v>239</v>
      </c>
      <c r="D558" s="85"/>
      <c r="E558" s="84">
        <v>1</v>
      </c>
      <c r="F558" s="84"/>
      <c r="G558" s="86" t="s">
        <v>35</v>
      </c>
      <c r="H558" s="86"/>
      <c r="I558" s="87">
        <v>42186</v>
      </c>
      <c r="J558" s="87"/>
      <c r="K558" s="87">
        <v>42186</v>
      </c>
      <c r="L558" s="87"/>
      <c r="M558" s="84" t="s">
        <v>18</v>
      </c>
      <c r="N558" s="84"/>
      <c r="O558" s="83">
        <v>280</v>
      </c>
      <c r="P558" s="83" t="e">
        <f>#N/A</f>
        <v>#N/A</v>
      </c>
      <c r="Q558" s="84"/>
      <c r="R558" s="84"/>
      <c r="S558" s="84"/>
    </row>
    <row r="559" spans="2:19" ht="45" customHeight="1" x14ac:dyDescent="0.25">
      <c r="B559" s="10" t="s">
        <v>221</v>
      </c>
      <c r="C559" s="85" t="s">
        <v>19</v>
      </c>
      <c r="D559" s="85"/>
      <c r="E559" s="84">
        <v>1</v>
      </c>
      <c r="F559" s="84"/>
      <c r="G559" s="86" t="s">
        <v>20</v>
      </c>
      <c r="H559" s="86"/>
      <c r="I559" s="87">
        <v>42186</v>
      </c>
      <c r="J559" s="87"/>
      <c r="K559" s="87">
        <v>42186</v>
      </c>
      <c r="L559" s="87"/>
      <c r="M559" s="84" t="s">
        <v>18</v>
      </c>
      <c r="N559" s="84"/>
      <c r="O559" s="83">
        <v>250</v>
      </c>
      <c r="P559" s="83" t="e">
        <f>#N/A</f>
        <v>#N/A</v>
      </c>
      <c r="Q559" s="84"/>
      <c r="R559" s="84"/>
      <c r="S559" s="84"/>
    </row>
    <row r="560" spans="2:19" ht="45" customHeight="1" x14ac:dyDescent="0.25">
      <c r="B560" s="10" t="s">
        <v>221</v>
      </c>
      <c r="C560" s="85" t="s">
        <v>241</v>
      </c>
      <c r="D560" s="85"/>
      <c r="E560" s="84">
        <v>1</v>
      </c>
      <c r="F560" s="84"/>
      <c r="G560" s="86" t="s">
        <v>35</v>
      </c>
      <c r="H560" s="86"/>
      <c r="I560" s="87">
        <v>42228</v>
      </c>
      <c r="J560" s="87"/>
      <c r="K560" s="87">
        <v>42228</v>
      </c>
      <c r="L560" s="87"/>
      <c r="M560" s="84" t="s">
        <v>18</v>
      </c>
      <c r="N560" s="84"/>
      <c r="O560" s="83">
        <v>406</v>
      </c>
      <c r="P560" s="83" t="e">
        <f>#N/A</f>
        <v>#N/A</v>
      </c>
      <c r="Q560" s="84"/>
      <c r="R560" s="84"/>
      <c r="S560" s="84"/>
    </row>
    <row r="561" spans="2:19" ht="45" customHeight="1" x14ac:dyDescent="0.25">
      <c r="B561" s="10" t="s">
        <v>221</v>
      </c>
      <c r="C561" s="85" t="s">
        <v>241</v>
      </c>
      <c r="D561" s="85"/>
      <c r="E561" s="84">
        <v>1</v>
      </c>
      <c r="F561" s="84"/>
      <c r="G561" s="86" t="s">
        <v>35</v>
      </c>
      <c r="H561" s="86"/>
      <c r="I561" s="87">
        <v>42229</v>
      </c>
      <c r="J561" s="87"/>
      <c r="K561" s="87">
        <v>42229</v>
      </c>
      <c r="L561" s="87"/>
      <c r="M561" s="84" t="s">
        <v>18</v>
      </c>
      <c r="N561" s="84"/>
      <c r="O561" s="83">
        <v>406</v>
      </c>
      <c r="P561" s="83" t="e">
        <f>#N/A</f>
        <v>#N/A</v>
      </c>
      <c r="Q561" s="84"/>
      <c r="R561" s="84"/>
      <c r="S561" s="84"/>
    </row>
    <row r="562" spans="2:19" ht="45" customHeight="1" x14ac:dyDescent="0.25">
      <c r="B562" s="10" t="s">
        <v>221</v>
      </c>
      <c r="C562" s="85" t="s">
        <v>242</v>
      </c>
      <c r="D562" s="85"/>
      <c r="E562" s="84">
        <v>1</v>
      </c>
      <c r="F562" s="84"/>
      <c r="G562" s="86" t="s">
        <v>35</v>
      </c>
      <c r="H562" s="86"/>
      <c r="I562" s="87">
        <v>42229</v>
      </c>
      <c r="J562" s="87"/>
      <c r="K562" s="87">
        <v>42229</v>
      </c>
      <c r="L562" s="87"/>
      <c r="M562" s="84" t="s">
        <v>18</v>
      </c>
      <c r="N562" s="84"/>
      <c r="O562" s="83">
        <v>416</v>
      </c>
      <c r="P562" s="83" t="e">
        <f>#N/A</f>
        <v>#N/A</v>
      </c>
      <c r="Q562" s="84"/>
      <c r="R562" s="84"/>
      <c r="S562" s="84"/>
    </row>
    <row r="563" spans="2:19" ht="45" customHeight="1" x14ac:dyDescent="0.25">
      <c r="B563" s="10" t="s">
        <v>221</v>
      </c>
      <c r="C563" s="85" t="s">
        <v>241</v>
      </c>
      <c r="D563" s="85"/>
      <c r="E563" s="84">
        <v>1</v>
      </c>
      <c r="F563" s="84"/>
      <c r="G563" s="86" t="s">
        <v>35</v>
      </c>
      <c r="H563" s="86"/>
      <c r="I563" s="87">
        <v>42243</v>
      </c>
      <c r="J563" s="87"/>
      <c r="K563" s="87">
        <v>42243</v>
      </c>
      <c r="L563" s="87"/>
      <c r="M563" s="84" t="s">
        <v>18</v>
      </c>
      <c r="N563" s="84"/>
      <c r="O563" s="83">
        <v>406</v>
      </c>
      <c r="P563" s="83" t="e">
        <f>#N/A</f>
        <v>#N/A</v>
      </c>
      <c r="Q563" s="84"/>
      <c r="R563" s="84"/>
      <c r="S563" s="84"/>
    </row>
    <row r="564" spans="2:19" ht="45" customHeight="1" x14ac:dyDescent="0.25">
      <c r="B564" s="10" t="s">
        <v>221</v>
      </c>
      <c r="C564" s="85" t="s">
        <v>243</v>
      </c>
      <c r="D564" s="85"/>
      <c r="E564" s="84">
        <v>1</v>
      </c>
      <c r="F564" s="84"/>
      <c r="G564" s="86" t="s">
        <v>35</v>
      </c>
      <c r="H564" s="86"/>
      <c r="I564" s="87">
        <v>42243</v>
      </c>
      <c r="J564" s="87"/>
      <c r="K564" s="87">
        <v>42243</v>
      </c>
      <c r="L564" s="87"/>
      <c r="M564" s="84" t="s">
        <v>18</v>
      </c>
      <c r="N564" s="84"/>
      <c r="O564" s="83">
        <v>402</v>
      </c>
      <c r="P564" s="83" t="e">
        <f>#N/A</f>
        <v>#N/A</v>
      </c>
      <c r="Q564" s="84"/>
      <c r="R564" s="84"/>
      <c r="S564" s="84"/>
    </row>
    <row r="565" spans="2:19" ht="45" customHeight="1" x14ac:dyDescent="0.25">
      <c r="B565" s="10" t="s">
        <v>221</v>
      </c>
      <c r="C565" s="85" t="s">
        <v>241</v>
      </c>
      <c r="D565" s="85"/>
      <c r="E565" s="84">
        <v>1</v>
      </c>
      <c r="F565" s="84"/>
      <c r="G565" s="86" t="s">
        <v>35</v>
      </c>
      <c r="H565" s="86"/>
      <c r="I565" s="87">
        <v>42243</v>
      </c>
      <c r="J565" s="87"/>
      <c r="K565" s="87">
        <v>42243</v>
      </c>
      <c r="L565" s="87"/>
      <c r="M565" s="84" t="s">
        <v>18</v>
      </c>
      <c r="N565" s="84"/>
      <c r="O565" s="83">
        <v>484</v>
      </c>
      <c r="P565" s="83" t="e">
        <f>#N/A</f>
        <v>#N/A</v>
      </c>
      <c r="Q565" s="84"/>
      <c r="R565" s="84"/>
      <c r="S565" s="84"/>
    </row>
    <row r="566" spans="2:19" ht="45" customHeight="1" x14ac:dyDescent="0.25">
      <c r="B566" s="10" t="s">
        <v>221</v>
      </c>
      <c r="C566" s="85" t="s">
        <v>241</v>
      </c>
      <c r="D566" s="85"/>
      <c r="E566" s="84">
        <v>1</v>
      </c>
      <c r="F566" s="84"/>
      <c r="G566" s="86" t="s">
        <v>35</v>
      </c>
      <c r="H566" s="86"/>
      <c r="I566" s="87">
        <v>42240</v>
      </c>
      <c r="J566" s="87"/>
      <c r="K566" s="87">
        <v>42240</v>
      </c>
      <c r="L566" s="87"/>
      <c r="M566" s="84" t="s">
        <v>18</v>
      </c>
      <c r="N566" s="84"/>
      <c r="O566" s="83">
        <v>406</v>
      </c>
      <c r="P566" s="83" t="e">
        <f>#N/A</f>
        <v>#N/A</v>
      </c>
      <c r="Q566" s="84"/>
      <c r="R566" s="84"/>
      <c r="S566" s="84"/>
    </row>
    <row r="567" spans="2:19" ht="45" customHeight="1" x14ac:dyDescent="0.25">
      <c r="B567" s="10" t="s">
        <v>221</v>
      </c>
      <c r="C567" s="85" t="s">
        <v>241</v>
      </c>
      <c r="D567" s="85"/>
      <c r="E567" s="84">
        <v>1</v>
      </c>
      <c r="F567" s="84"/>
      <c r="G567" s="86" t="s">
        <v>35</v>
      </c>
      <c r="H567" s="86"/>
      <c r="I567" s="87">
        <v>42241</v>
      </c>
      <c r="J567" s="87"/>
      <c r="K567" s="87">
        <v>42241</v>
      </c>
      <c r="L567" s="87"/>
      <c r="M567" s="84" t="s">
        <v>18</v>
      </c>
      <c r="N567" s="84"/>
      <c r="O567" s="83">
        <v>406</v>
      </c>
      <c r="P567" s="83" t="e">
        <f>#N/A</f>
        <v>#N/A</v>
      </c>
      <c r="Q567" s="84"/>
      <c r="R567" s="84"/>
      <c r="S567" s="84"/>
    </row>
    <row r="568" spans="2:19" ht="45" customHeight="1" x14ac:dyDescent="0.25">
      <c r="B568" s="10" t="s">
        <v>221</v>
      </c>
      <c r="C568" s="85" t="s">
        <v>241</v>
      </c>
      <c r="D568" s="85"/>
      <c r="E568" s="84">
        <v>1</v>
      </c>
      <c r="F568" s="84"/>
      <c r="G568" s="86" t="s">
        <v>35</v>
      </c>
      <c r="H568" s="86"/>
      <c r="I568" s="87">
        <v>42237</v>
      </c>
      <c r="J568" s="87"/>
      <c r="K568" s="87">
        <v>42237</v>
      </c>
      <c r="L568" s="87"/>
      <c r="M568" s="84" t="s">
        <v>18</v>
      </c>
      <c r="N568" s="84"/>
      <c r="O568" s="83">
        <v>406</v>
      </c>
      <c r="P568" s="83" t="e">
        <f>#N/A</f>
        <v>#N/A</v>
      </c>
      <c r="Q568" s="84"/>
      <c r="R568" s="84"/>
      <c r="S568" s="84"/>
    </row>
    <row r="569" spans="2:19" ht="45" customHeight="1" x14ac:dyDescent="0.25">
      <c r="B569" s="10" t="s">
        <v>221</v>
      </c>
      <c r="C569" s="85" t="s">
        <v>241</v>
      </c>
      <c r="D569" s="85"/>
      <c r="E569" s="84">
        <v>1</v>
      </c>
      <c r="F569" s="84"/>
      <c r="G569" s="86" t="s">
        <v>35</v>
      </c>
      <c r="H569" s="86"/>
      <c r="I569" s="87">
        <v>42234</v>
      </c>
      <c r="J569" s="87"/>
      <c r="K569" s="87">
        <v>42234</v>
      </c>
      <c r="L569" s="87"/>
      <c r="M569" s="84" t="s">
        <v>18</v>
      </c>
      <c r="N569" s="84"/>
      <c r="O569" s="83">
        <v>406</v>
      </c>
      <c r="P569" s="83" t="e">
        <f>#N/A</f>
        <v>#N/A</v>
      </c>
      <c r="Q569" s="84"/>
      <c r="R569" s="84"/>
      <c r="S569" s="84"/>
    </row>
    <row r="570" spans="2:19" ht="45" customHeight="1" x14ac:dyDescent="0.25">
      <c r="B570" s="10" t="s">
        <v>221</v>
      </c>
      <c r="C570" s="85" t="s">
        <v>241</v>
      </c>
      <c r="D570" s="85"/>
      <c r="E570" s="84">
        <v>1</v>
      </c>
      <c r="F570" s="84"/>
      <c r="G570" s="86" t="s">
        <v>35</v>
      </c>
      <c r="H570" s="86"/>
      <c r="I570" s="87">
        <v>42228</v>
      </c>
      <c r="J570" s="87"/>
      <c r="K570" s="87">
        <v>42228</v>
      </c>
      <c r="L570" s="87"/>
      <c r="M570" s="84" t="s">
        <v>18</v>
      </c>
      <c r="N570" s="84"/>
      <c r="O570" s="83">
        <v>109</v>
      </c>
      <c r="P570" s="83" t="e">
        <f>#N/A</f>
        <v>#N/A</v>
      </c>
      <c r="Q570" s="84"/>
      <c r="R570" s="84"/>
      <c r="S570" s="84"/>
    </row>
    <row r="571" spans="2:19" ht="45" customHeight="1" x14ac:dyDescent="0.25">
      <c r="B571" s="10" t="s">
        <v>221</v>
      </c>
      <c r="C571" s="85" t="s">
        <v>241</v>
      </c>
      <c r="D571" s="85"/>
      <c r="E571" s="84">
        <v>1</v>
      </c>
      <c r="F571" s="84"/>
      <c r="G571" s="86" t="s">
        <v>35</v>
      </c>
      <c r="H571" s="86"/>
      <c r="I571" s="87">
        <v>42229</v>
      </c>
      <c r="J571" s="87"/>
      <c r="K571" s="87">
        <v>42229</v>
      </c>
      <c r="L571" s="87"/>
      <c r="M571" s="84" t="s">
        <v>18</v>
      </c>
      <c r="N571" s="84"/>
      <c r="O571" s="83">
        <v>91.5</v>
      </c>
      <c r="P571" s="83" t="e">
        <f>#N/A</f>
        <v>#N/A</v>
      </c>
      <c r="Q571" s="84"/>
      <c r="R571" s="84"/>
      <c r="S571" s="84"/>
    </row>
    <row r="572" spans="2:19" ht="45" customHeight="1" x14ac:dyDescent="0.25">
      <c r="B572" s="10" t="s">
        <v>221</v>
      </c>
      <c r="C572" s="85" t="s">
        <v>242</v>
      </c>
      <c r="D572" s="85"/>
      <c r="E572" s="84">
        <v>1</v>
      </c>
      <c r="F572" s="84"/>
      <c r="G572" s="86" t="s">
        <v>35</v>
      </c>
      <c r="H572" s="86"/>
      <c r="I572" s="87">
        <v>42229</v>
      </c>
      <c r="J572" s="87"/>
      <c r="K572" s="87">
        <v>42229</v>
      </c>
      <c r="L572" s="87"/>
      <c r="M572" s="84" t="s">
        <v>18</v>
      </c>
      <c r="N572" s="84"/>
      <c r="O572" s="83">
        <v>149</v>
      </c>
      <c r="P572" s="83" t="e">
        <f>#N/A</f>
        <v>#N/A</v>
      </c>
      <c r="Q572" s="84"/>
      <c r="R572" s="84"/>
      <c r="S572" s="84"/>
    </row>
    <row r="573" spans="2:19" ht="45" customHeight="1" x14ac:dyDescent="0.25">
      <c r="B573" s="10" t="s">
        <v>221</v>
      </c>
      <c r="C573" s="85" t="s">
        <v>241</v>
      </c>
      <c r="D573" s="85"/>
      <c r="E573" s="84">
        <v>1</v>
      </c>
      <c r="F573" s="84"/>
      <c r="G573" s="86" t="s">
        <v>35</v>
      </c>
      <c r="H573" s="86"/>
      <c r="I573" s="87">
        <v>42243</v>
      </c>
      <c r="J573" s="87"/>
      <c r="K573" s="87">
        <v>42243</v>
      </c>
      <c r="L573" s="87"/>
      <c r="M573" s="84" t="s">
        <v>18</v>
      </c>
      <c r="N573" s="84"/>
      <c r="O573" s="83">
        <v>101.4</v>
      </c>
      <c r="P573" s="83" t="e">
        <f>#N/A</f>
        <v>#N/A</v>
      </c>
      <c r="Q573" s="84"/>
      <c r="R573" s="84"/>
      <c r="S573" s="84"/>
    </row>
    <row r="574" spans="2:19" ht="45" customHeight="1" x14ac:dyDescent="0.25">
      <c r="B574" s="10" t="s">
        <v>221</v>
      </c>
      <c r="C574" s="85" t="s">
        <v>241</v>
      </c>
      <c r="D574" s="85"/>
      <c r="E574" s="84">
        <v>1</v>
      </c>
      <c r="F574" s="84"/>
      <c r="G574" s="86" t="s">
        <v>35</v>
      </c>
      <c r="H574" s="86"/>
      <c r="I574" s="87">
        <v>42243</v>
      </c>
      <c r="J574" s="87"/>
      <c r="K574" s="87">
        <v>42243</v>
      </c>
      <c r="L574" s="87"/>
      <c r="M574" s="84" t="s">
        <v>18</v>
      </c>
      <c r="N574" s="84"/>
      <c r="O574" s="83">
        <v>200</v>
      </c>
      <c r="P574" s="83" t="e">
        <f>#N/A</f>
        <v>#N/A</v>
      </c>
      <c r="Q574" s="84"/>
      <c r="R574" s="84"/>
      <c r="S574" s="84"/>
    </row>
    <row r="575" spans="2:19" ht="45" customHeight="1" x14ac:dyDescent="0.25">
      <c r="B575" s="10" t="s">
        <v>221</v>
      </c>
      <c r="C575" s="85" t="s">
        <v>241</v>
      </c>
      <c r="D575" s="85"/>
      <c r="E575" s="84">
        <v>1</v>
      </c>
      <c r="F575" s="84"/>
      <c r="G575" s="86" t="s">
        <v>35</v>
      </c>
      <c r="H575" s="86"/>
      <c r="I575" s="87">
        <v>42240</v>
      </c>
      <c r="J575" s="87"/>
      <c r="K575" s="87">
        <v>42240</v>
      </c>
      <c r="L575" s="87"/>
      <c r="M575" s="84" t="s">
        <v>18</v>
      </c>
      <c r="N575" s="84"/>
      <c r="O575" s="83">
        <v>154.69999999999999</v>
      </c>
      <c r="P575" s="83" t="e">
        <f>#N/A</f>
        <v>#N/A</v>
      </c>
      <c r="Q575" s="84"/>
      <c r="R575" s="84"/>
      <c r="S575" s="84"/>
    </row>
    <row r="576" spans="2:19" ht="45" customHeight="1" x14ac:dyDescent="0.25">
      <c r="B576" s="10" t="s">
        <v>221</v>
      </c>
      <c r="C576" s="85" t="s">
        <v>241</v>
      </c>
      <c r="D576" s="85"/>
      <c r="E576" s="84">
        <v>1</v>
      </c>
      <c r="F576" s="84"/>
      <c r="G576" s="86" t="s">
        <v>35</v>
      </c>
      <c r="H576" s="86"/>
      <c r="I576" s="87">
        <v>42241</v>
      </c>
      <c r="J576" s="87"/>
      <c r="K576" s="87">
        <v>42241</v>
      </c>
      <c r="L576" s="87"/>
      <c r="M576" s="84" t="s">
        <v>18</v>
      </c>
      <c r="N576" s="84"/>
      <c r="O576" s="83">
        <v>103.8</v>
      </c>
      <c r="P576" s="83" t="e">
        <f>#N/A</f>
        <v>#N/A</v>
      </c>
      <c r="Q576" s="84"/>
      <c r="R576" s="84"/>
      <c r="S576" s="84"/>
    </row>
    <row r="577" spans="2:19" ht="45" customHeight="1" x14ac:dyDescent="0.25">
      <c r="B577" s="10" t="s">
        <v>221</v>
      </c>
      <c r="C577" s="85" t="s">
        <v>241</v>
      </c>
      <c r="D577" s="85"/>
      <c r="E577" s="84">
        <v>1</v>
      </c>
      <c r="F577" s="84"/>
      <c r="G577" s="86" t="s">
        <v>35</v>
      </c>
      <c r="H577" s="86"/>
      <c r="I577" s="87">
        <v>42237</v>
      </c>
      <c r="J577" s="87"/>
      <c r="K577" s="87">
        <v>42237</v>
      </c>
      <c r="L577" s="87"/>
      <c r="M577" s="84" t="s">
        <v>18</v>
      </c>
      <c r="N577" s="84"/>
      <c r="O577" s="83">
        <v>110.95</v>
      </c>
      <c r="P577" s="83" t="e">
        <f>#N/A</f>
        <v>#N/A</v>
      </c>
      <c r="Q577" s="84"/>
      <c r="R577" s="84"/>
      <c r="S577" s="84"/>
    </row>
    <row r="578" spans="2:19" ht="45" customHeight="1" x14ac:dyDescent="0.25">
      <c r="B578" s="10" t="s">
        <v>221</v>
      </c>
      <c r="C578" s="85" t="s">
        <v>241</v>
      </c>
      <c r="D578" s="85"/>
      <c r="E578" s="84">
        <v>1</v>
      </c>
      <c r="F578" s="84"/>
      <c r="G578" s="86" t="s">
        <v>35</v>
      </c>
      <c r="H578" s="86"/>
      <c r="I578" s="87">
        <v>42234</v>
      </c>
      <c r="J578" s="87"/>
      <c r="K578" s="87">
        <v>42234</v>
      </c>
      <c r="L578" s="87"/>
      <c r="M578" s="84" t="s">
        <v>18</v>
      </c>
      <c r="N578" s="84"/>
      <c r="O578" s="83">
        <v>124.2</v>
      </c>
      <c r="P578" s="83" t="e">
        <f>#N/A</f>
        <v>#N/A</v>
      </c>
      <c r="Q578" s="84"/>
      <c r="R578" s="84"/>
      <c r="S578" s="84"/>
    </row>
    <row r="579" spans="2:19" ht="45" customHeight="1" x14ac:dyDescent="0.25">
      <c r="B579" s="10" t="s">
        <v>221</v>
      </c>
      <c r="C579" s="85" t="s">
        <v>19</v>
      </c>
      <c r="D579" s="85"/>
      <c r="E579" s="84">
        <v>1</v>
      </c>
      <c r="F579" s="84"/>
      <c r="G579" s="86" t="s">
        <v>20</v>
      </c>
      <c r="H579" s="86"/>
      <c r="I579" s="87">
        <v>42234</v>
      </c>
      <c r="J579" s="87"/>
      <c r="K579" s="87">
        <v>42234</v>
      </c>
      <c r="L579" s="87"/>
      <c r="M579" s="84" t="s">
        <v>18</v>
      </c>
      <c r="N579" s="84"/>
      <c r="O579" s="83">
        <v>860</v>
      </c>
      <c r="P579" s="83" t="e">
        <f>#N/A</f>
        <v>#N/A</v>
      </c>
      <c r="Q579" s="84"/>
      <c r="R579" s="84"/>
      <c r="S579" s="84"/>
    </row>
    <row r="580" spans="2:19" ht="45" customHeight="1" x14ac:dyDescent="0.25">
      <c r="B580" s="10" t="s">
        <v>221</v>
      </c>
      <c r="C580" s="85" t="s">
        <v>19</v>
      </c>
      <c r="D580" s="85"/>
      <c r="E580" s="84">
        <v>1</v>
      </c>
      <c r="F580" s="84"/>
      <c r="G580" s="86" t="s">
        <v>20</v>
      </c>
      <c r="H580" s="86"/>
      <c r="I580" s="87">
        <v>42019</v>
      </c>
      <c r="J580" s="87"/>
      <c r="K580" s="87">
        <v>42019</v>
      </c>
      <c r="L580" s="87"/>
      <c r="M580" s="84" t="s">
        <v>18</v>
      </c>
      <c r="N580" s="84"/>
      <c r="O580" s="83">
        <v>1300</v>
      </c>
      <c r="P580" s="83" t="e">
        <f>#N/A</f>
        <v>#N/A</v>
      </c>
      <c r="Q580" s="84"/>
      <c r="R580" s="84"/>
      <c r="S580" s="84"/>
    </row>
    <row r="581" spans="2:19" ht="45" customHeight="1" x14ac:dyDescent="0.25">
      <c r="B581" s="10" t="s">
        <v>221</v>
      </c>
      <c r="C581" s="85" t="s">
        <v>244</v>
      </c>
      <c r="D581" s="85"/>
      <c r="E581" s="84">
        <v>1</v>
      </c>
      <c r="F581" s="84"/>
      <c r="G581" s="86" t="s">
        <v>35</v>
      </c>
      <c r="H581" s="86"/>
      <c r="I581" s="87">
        <v>42226</v>
      </c>
      <c r="J581" s="87"/>
      <c r="K581" s="87">
        <v>42226</v>
      </c>
      <c r="L581" s="87"/>
      <c r="M581" s="84" t="s">
        <v>18</v>
      </c>
      <c r="N581" s="84"/>
      <c r="O581" s="83">
        <v>484</v>
      </c>
      <c r="P581" s="83" t="e">
        <f>#N/A</f>
        <v>#N/A</v>
      </c>
      <c r="Q581" s="84"/>
      <c r="R581" s="84"/>
      <c r="S581" s="84"/>
    </row>
    <row r="582" spans="2:19" ht="45" customHeight="1" x14ac:dyDescent="0.25">
      <c r="B582" s="10" t="s">
        <v>221</v>
      </c>
      <c r="C582" s="85" t="s">
        <v>244</v>
      </c>
      <c r="D582" s="85"/>
      <c r="E582" s="84">
        <v>1</v>
      </c>
      <c r="F582" s="84"/>
      <c r="G582" s="86" t="s">
        <v>35</v>
      </c>
      <c r="H582" s="86"/>
      <c r="I582" s="87">
        <v>42228</v>
      </c>
      <c r="J582" s="87"/>
      <c r="K582" s="87">
        <v>42228</v>
      </c>
      <c r="L582" s="87"/>
      <c r="M582" s="84" t="s">
        <v>18</v>
      </c>
      <c r="N582" s="84"/>
      <c r="O582" s="83">
        <v>484</v>
      </c>
      <c r="P582" s="83" t="e">
        <f>#N/A</f>
        <v>#N/A</v>
      </c>
      <c r="Q582" s="84"/>
      <c r="R582" s="84"/>
      <c r="S582" s="84"/>
    </row>
    <row r="583" spans="2:19" ht="45" customHeight="1" x14ac:dyDescent="0.25">
      <c r="B583" s="10" t="s">
        <v>221</v>
      </c>
      <c r="C583" s="85" t="s">
        <v>245</v>
      </c>
      <c r="D583" s="85"/>
      <c r="E583" s="84">
        <v>1</v>
      </c>
      <c r="F583" s="84"/>
      <c r="G583" s="86" t="s">
        <v>35</v>
      </c>
      <c r="H583" s="86"/>
      <c r="I583" s="87">
        <v>42222</v>
      </c>
      <c r="J583" s="87"/>
      <c r="K583" s="87">
        <v>42222</v>
      </c>
      <c r="L583" s="87"/>
      <c r="M583" s="84" t="s">
        <v>18</v>
      </c>
      <c r="N583" s="84"/>
      <c r="O583" s="83">
        <v>208</v>
      </c>
      <c r="P583" s="83" t="e">
        <f>#N/A</f>
        <v>#N/A</v>
      </c>
      <c r="Q583" s="84"/>
      <c r="R583" s="84"/>
      <c r="S583" s="84"/>
    </row>
    <row r="584" spans="2:19" ht="45" customHeight="1" x14ac:dyDescent="0.25">
      <c r="B584" s="10" t="s">
        <v>221</v>
      </c>
      <c r="C584" s="85" t="s">
        <v>246</v>
      </c>
      <c r="D584" s="85"/>
      <c r="E584" s="84">
        <v>1</v>
      </c>
      <c r="F584" s="84"/>
      <c r="G584" s="86" t="s">
        <v>35</v>
      </c>
      <c r="H584" s="86"/>
      <c r="I584" s="87">
        <v>42235</v>
      </c>
      <c r="J584" s="87"/>
      <c r="K584" s="87">
        <v>42235</v>
      </c>
      <c r="L584" s="87"/>
      <c r="M584" s="84" t="s">
        <v>18</v>
      </c>
      <c r="N584" s="84"/>
      <c r="O584" s="83">
        <v>416</v>
      </c>
      <c r="P584" s="83" t="e">
        <f>#N/A</f>
        <v>#N/A</v>
      </c>
      <c r="Q584" s="84"/>
      <c r="R584" s="84"/>
      <c r="S584" s="84"/>
    </row>
    <row r="585" spans="2:19" ht="45" customHeight="1" x14ac:dyDescent="0.25">
      <c r="B585" s="10" t="s">
        <v>221</v>
      </c>
      <c r="C585" s="85" t="s">
        <v>246</v>
      </c>
      <c r="D585" s="85"/>
      <c r="E585" s="84">
        <v>1</v>
      </c>
      <c r="F585" s="84"/>
      <c r="G585" s="86" t="s">
        <v>35</v>
      </c>
      <c r="H585" s="86"/>
      <c r="I585" s="87">
        <v>42234</v>
      </c>
      <c r="J585" s="87"/>
      <c r="K585" s="87">
        <v>42234</v>
      </c>
      <c r="L585" s="87"/>
      <c r="M585" s="84" t="s">
        <v>18</v>
      </c>
      <c r="N585" s="84"/>
      <c r="O585" s="83">
        <v>416</v>
      </c>
      <c r="P585" s="83" t="e">
        <f>#N/A</f>
        <v>#N/A</v>
      </c>
      <c r="Q585" s="84"/>
      <c r="R585" s="84"/>
      <c r="S585" s="84"/>
    </row>
    <row r="586" spans="2:19" ht="45" customHeight="1" x14ac:dyDescent="0.25">
      <c r="B586" s="10" t="s">
        <v>221</v>
      </c>
      <c r="C586" s="85" t="s">
        <v>246</v>
      </c>
      <c r="D586" s="85"/>
      <c r="E586" s="84">
        <v>1</v>
      </c>
      <c r="F586" s="84"/>
      <c r="G586" s="86" t="s">
        <v>35</v>
      </c>
      <c r="H586" s="86"/>
      <c r="I586" s="87">
        <v>42233</v>
      </c>
      <c r="J586" s="87"/>
      <c r="K586" s="87">
        <v>42233</v>
      </c>
      <c r="L586" s="87"/>
      <c r="M586" s="84" t="s">
        <v>18</v>
      </c>
      <c r="N586" s="84"/>
      <c r="O586" s="83">
        <v>416</v>
      </c>
      <c r="P586" s="83" t="e">
        <f>#N/A</f>
        <v>#N/A</v>
      </c>
      <c r="Q586" s="84"/>
      <c r="R586" s="84"/>
      <c r="S586" s="84"/>
    </row>
    <row r="587" spans="2:19" ht="45" customHeight="1" x14ac:dyDescent="0.25">
      <c r="B587" s="10" t="s">
        <v>221</v>
      </c>
      <c r="C587" s="85" t="s">
        <v>247</v>
      </c>
      <c r="D587" s="85"/>
      <c r="E587" s="84">
        <v>1</v>
      </c>
      <c r="F587" s="84"/>
      <c r="G587" s="86" t="s">
        <v>35</v>
      </c>
      <c r="H587" s="86"/>
      <c r="I587" s="87">
        <v>42233</v>
      </c>
      <c r="J587" s="87"/>
      <c r="K587" s="87">
        <v>42233</v>
      </c>
      <c r="L587" s="87"/>
      <c r="M587" s="84" t="s">
        <v>18</v>
      </c>
      <c r="N587" s="84"/>
      <c r="O587" s="83">
        <v>456</v>
      </c>
      <c r="P587" s="83" t="e">
        <f>#N/A</f>
        <v>#N/A</v>
      </c>
      <c r="Q587" s="84"/>
      <c r="R587" s="84"/>
      <c r="S587" s="84"/>
    </row>
    <row r="588" spans="2:19" ht="45" customHeight="1" x14ac:dyDescent="0.25">
      <c r="B588" s="10" t="s">
        <v>221</v>
      </c>
      <c r="C588" s="85" t="s">
        <v>246</v>
      </c>
      <c r="D588" s="85"/>
      <c r="E588" s="84">
        <v>1</v>
      </c>
      <c r="F588" s="84"/>
      <c r="G588" s="86" t="s">
        <v>35</v>
      </c>
      <c r="H588" s="86"/>
      <c r="I588" s="87">
        <v>42230</v>
      </c>
      <c r="J588" s="87"/>
      <c r="K588" s="87">
        <v>42230</v>
      </c>
      <c r="L588" s="87"/>
      <c r="M588" s="84" t="s">
        <v>18</v>
      </c>
      <c r="N588" s="84"/>
      <c r="O588" s="83">
        <v>416</v>
      </c>
      <c r="P588" s="83" t="e">
        <f>#N/A</f>
        <v>#N/A</v>
      </c>
      <c r="Q588" s="84"/>
      <c r="R588" s="84"/>
      <c r="S588" s="84"/>
    </row>
    <row r="589" spans="2:19" ht="45" customHeight="1" x14ac:dyDescent="0.25">
      <c r="B589" s="10" t="s">
        <v>221</v>
      </c>
      <c r="C589" s="85" t="s">
        <v>246</v>
      </c>
      <c r="D589" s="85"/>
      <c r="E589" s="84">
        <v>1</v>
      </c>
      <c r="F589" s="84"/>
      <c r="G589" s="86" t="s">
        <v>35</v>
      </c>
      <c r="H589" s="86"/>
      <c r="I589" s="87">
        <v>42228</v>
      </c>
      <c r="J589" s="87"/>
      <c r="K589" s="87">
        <v>42228</v>
      </c>
      <c r="L589" s="87"/>
      <c r="M589" s="84" t="s">
        <v>18</v>
      </c>
      <c r="N589" s="84"/>
      <c r="O589" s="83">
        <v>446</v>
      </c>
      <c r="P589" s="83" t="e">
        <f>#N/A</f>
        <v>#N/A</v>
      </c>
      <c r="Q589" s="84"/>
      <c r="R589" s="84"/>
      <c r="S589" s="84"/>
    </row>
    <row r="590" spans="2:19" ht="45" customHeight="1" x14ac:dyDescent="0.25">
      <c r="B590" s="10" t="s">
        <v>221</v>
      </c>
      <c r="C590" s="85" t="s">
        <v>244</v>
      </c>
      <c r="D590" s="85"/>
      <c r="E590" s="84">
        <v>1</v>
      </c>
      <c r="F590" s="84"/>
      <c r="G590" s="86" t="s">
        <v>35</v>
      </c>
      <c r="H590" s="86"/>
      <c r="I590" s="87">
        <v>42226</v>
      </c>
      <c r="J590" s="87"/>
      <c r="K590" s="87">
        <v>42226</v>
      </c>
      <c r="L590" s="87"/>
      <c r="M590" s="84" t="s">
        <v>18</v>
      </c>
      <c r="N590" s="84"/>
      <c r="O590" s="83">
        <v>406</v>
      </c>
      <c r="P590" s="83" t="e">
        <f>#N/A</f>
        <v>#N/A</v>
      </c>
      <c r="Q590" s="84"/>
      <c r="R590" s="84"/>
      <c r="S590" s="84"/>
    </row>
    <row r="591" spans="2:19" ht="45" customHeight="1" x14ac:dyDescent="0.25">
      <c r="B591" s="10" t="s">
        <v>221</v>
      </c>
      <c r="C591" s="85" t="s">
        <v>248</v>
      </c>
      <c r="D591" s="85"/>
      <c r="E591" s="84">
        <v>1</v>
      </c>
      <c r="F591" s="84"/>
      <c r="G591" s="86" t="s">
        <v>35</v>
      </c>
      <c r="H591" s="86"/>
      <c r="I591" s="87">
        <v>42219</v>
      </c>
      <c r="J591" s="87"/>
      <c r="K591" s="87">
        <v>42219</v>
      </c>
      <c r="L591" s="87"/>
      <c r="M591" s="84" t="s">
        <v>18</v>
      </c>
      <c r="N591" s="84"/>
      <c r="O591" s="83">
        <v>299.99</v>
      </c>
      <c r="P591" s="83" t="e">
        <f>#N/A</f>
        <v>#N/A</v>
      </c>
      <c r="Q591" s="84"/>
      <c r="R591" s="84"/>
      <c r="S591" s="84"/>
    </row>
    <row r="592" spans="2:19" ht="45" customHeight="1" x14ac:dyDescent="0.25">
      <c r="B592" s="10" t="s">
        <v>221</v>
      </c>
      <c r="C592" s="85" t="s">
        <v>249</v>
      </c>
      <c r="D592" s="85"/>
      <c r="E592" s="84">
        <v>1</v>
      </c>
      <c r="F592" s="84"/>
      <c r="G592" s="86" t="s">
        <v>35</v>
      </c>
      <c r="H592" s="86"/>
      <c r="I592" s="87">
        <v>42219</v>
      </c>
      <c r="J592" s="87"/>
      <c r="K592" s="87">
        <v>42219</v>
      </c>
      <c r="L592" s="87"/>
      <c r="M592" s="84" t="s">
        <v>18</v>
      </c>
      <c r="N592" s="84"/>
      <c r="O592" s="83">
        <v>299.99</v>
      </c>
      <c r="P592" s="83" t="e">
        <f>#N/A</f>
        <v>#N/A</v>
      </c>
      <c r="Q592" s="84"/>
      <c r="R592" s="84"/>
      <c r="S592" s="84"/>
    </row>
    <row r="593" spans="2:19" ht="45" customHeight="1" x14ac:dyDescent="0.25">
      <c r="B593" s="10" t="s">
        <v>221</v>
      </c>
      <c r="C593" s="85" t="s">
        <v>244</v>
      </c>
      <c r="D593" s="85"/>
      <c r="E593" s="84">
        <v>1</v>
      </c>
      <c r="F593" s="84"/>
      <c r="G593" s="86" t="s">
        <v>35</v>
      </c>
      <c r="H593" s="86"/>
      <c r="I593" s="87">
        <v>42227</v>
      </c>
      <c r="J593" s="87"/>
      <c r="K593" s="87">
        <v>42227</v>
      </c>
      <c r="L593" s="87"/>
      <c r="M593" s="84" t="s">
        <v>18</v>
      </c>
      <c r="N593" s="84"/>
      <c r="O593" s="83">
        <v>406</v>
      </c>
      <c r="P593" s="83" t="e">
        <f>#N/A</f>
        <v>#N/A</v>
      </c>
      <c r="Q593" s="84"/>
      <c r="R593" s="84"/>
      <c r="S593" s="84"/>
    </row>
    <row r="594" spans="2:19" ht="45" customHeight="1" x14ac:dyDescent="0.25">
      <c r="B594" s="10" t="s">
        <v>221</v>
      </c>
      <c r="C594" s="85" t="s">
        <v>244</v>
      </c>
      <c r="D594" s="85"/>
      <c r="E594" s="84">
        <v>1</v>
      </c>
      <c r="F594" s="84"/>
      <c r="G594" s="86" t="s">
        <v>35</v>
      </c>
      <c r="H594" s="86"/>
      <c r="I594" s="87">
        <v>42226</v>
      </c>
      <c r="J594" s="87"/>
      <c r="K594" s="87">
        <v>42226</v>
      </c>
      <c r="L594" s="87"/>
      <c r="M594" s="84" t="s">
        <v>18</v>
      </c>
      <c r="N594" s="84"/>
      <c r="O594" s="83">
        <v>200</v>
      </c>
      <c r="P594" s="83" t="e">
        <f>#N/A</f>
        <v>#N/A</v>
      </c>
      <c r="Q594" s="84"/>
      <c r="R594" s="84"/>
      <c r="S594" s="84"/>
    </row>
    <row r="595" spans="2:19" ht="45" customHeight="1" x14ac:dyDescent="0.25">
      <c r="B595" s="10" t="s">
        <v>221</v>
      </c>
      <c r="C595" s="85" t="s">
        <v>244</v>
      </c>
      <c r="D595" s="85"/>
      <c r="E595" s="84">
        <v>1</v>
      </c>
      <c r="F595" s="84"/>
      <c r="G595" s="86" t="s">
        <v>35</v>
      </c>
      <c r="H595" s="86"/>
      <c r="I595" s="87">
        <v>42228</v>
      </c>
      <c r="J595" s="87"/>
      <c r="K595" s="87">
        <v>42228</v>
      </c>
      <c r="L595" s="87"/>
      <c r="M595" s="84" t="s">
        <v>18</v>
      </c>
      <c r="N595" s="84"/>
      <c r="O595" s="83">
        <v>200</v>
      </c>
      <c r="P595" s="83" t="e">
        <f>#N/A</f>
        <v>#N/A</v>
      </c>
      <c r="Q595" s="84"/>
      <c r="R595" s="84"/>
      <c r="S595" s="84"/>
    </row>
    <row r="596" spans="2:19" ht="45" customHeight="1" x14ac:dyDescent="0.25">
      <c r="B596" s="10" t="s">
        <v>221</v>
      </c>
      <c r="C596" s="85" t="s">
        <v>245</v>
      </c>
      <c r="D596" s="85"/>
      <c r="E596" s="84">
        <v>1</v>
      </c>
      <c r="F596" s="84"/>
      <c r="G596" s="86" t="s">
        <v>35</v>
      </c>
      <c r="H596" s="86"/>
      <c r="I596" s="87">
        <v>42222</v>
      </c>
      <c r="J596" s="87"/>
      <c r="K596" s="87">
        <v>42222</v>
      </c>
      <c r="L596" s="87"/>
      <c r="M596" s="84" t="s">
        <v>18</v>
      </c>
      <c r="N596" s="84"/>
      <c r="O596" s="83">
        <v>200</v>
      </c>
      <c r="P596" s="83" t="e">
        <f>#N/A</f>
        <v>#N/A</v>
      </c>
      <c r="Q596" s="84"/>
      <c r="R596" s="84"/>
      <c r="S596" s="84"/>
    </row>
    <row r="597" spans="2:19" ht="45" customHeight="1" x14ac:dyDescent="0.25">
      <c r="B597" s="10" t="s">
        <v>221</v>
      </c>
      <c r="C597" s="85" t="s">
        <v>246</v>
      </c>
      <c r="D597" s="85"/>
      <c r="E597" s="84">
        <v>1</v>
      </c>
      <c r="F597" s="84"/>
      <c r="G597" s="86" t="s">
        <v>35</v>
      </c>
      <c r="H597" s="86"/>
      <c r="I597" s="87">
        <v>42235</v>
      </c>
      <c r="J597" s="87"/>
      <c r="K597" s="87">
        <v>42235</v>
      </c>
      <c r="L597" s="87"/>
      <c r="M597" s="84" t="s">
        <v>18</v>
      </c>
      <c r="N597" s="84"/>
      <c r="O597" s="83">
        <v>146</v>
      </c>
      <c r="P597" s="83" t="e">
        <f>#N/A</f>
        <v>#N/A</v>
      </c>
      <c r="Q597" s="84"/>
      <c r="R597" s="84"/>
      <c r="S597" s="84"/>
    </row>
    <row r="598" spans="2:19" ht="45" customHeight="1" x14ac:dyDescent="0.25">
      <c r="B598" s="10" t="s">
        <v>221</v>
      </c>
      <c r="C598" s="85" t="s">
        <v>246</v>
      </c>
      <c r="D598" s="85"/>
      <c r="E598" s="84">
        <v>1</v>
      </c>
      <c r="F598" s="84"/>
      <c r="G598" s="86" t="s">
        <v>35</v>
      </c>
      <c r="H598" s="86"/>
      <c r="I598" s="87">
        <v>42234</v>
      </c>
      <c r="J598" s="87"/>
      <c r="K598" s="87">
        <v>42234</v>
      </c>
      <c r="L598" s="87"/>
      <c r="M598" s="84" t="s">
        <v>18</v>
      </c>
      <c r="N598" s="84"/>
      <c r="O598" s="83">
        <v>200</v>
      </c>
      <c r="P598" s="83" t="e">
        <f>#N/A</f>
        <v>#N/A</v>
      </c>
      <c r="Q598" s="84"/>
      <c r="R598" s="84"/>
      <c r="S598" s="84"/>
    </row>
    <row r="599" spans="2:19" ht="45" customHeight="1" x14ac:dyDescent="0.25">
      <c r="B599" s="10" t="s">
        <v>221</v>
      </c>
      <c r="C599" s="85" t="s">
        <v>246</v>
      </c>
      <c r="D599" s="85"/>
      <c r="E599" s="84">
        <v>1</v>
      </c>
      <c r="F599" s="84"/>
      <c r="G599" s="86" t="s">
        <v>35</v>
      </c>
      <c r="H599" s="86"/>
      <c r="I599" s="87">
        <v>42233</v>
      </c>
      <c r="J599" s="87"/>
      <c r="K599" s="87">
        <v>42233</v>
      </c>
      <c r="L599" s="87"/>
      <c r="M599" s="84" t="s">
        <v>18</v>
      </c>
      <c r="N599" s="84"/>
      <c r="O599" s="83">
        <v>157</v>
      </c>
      <c r="P599" s="83" t="e">
        <f>#N/A</f>
        <v>#N/A</v>
      </c>
      <c r="Q599" s="84"/>
      <c r="R599" s="84"/>
      <c r="S599" s="84"/>
    </row>
    <row r="600" spans="2:19" ht="45" customHeight="1" x14ac:dyDescent="0.25">
      <c r="B600" s="10" t="s">
        <v>221</v>
      </c>
      <c r="C600" s="85" t="s">
        <v>246</v>
      </c>
      <c r="D600" s="85"/>
      <c r="E600" s="84">
        <v>1</v>
      </c>
      <c r="F600" s="84"/>
      <c r="G600" s="86" t="s">
        <v>35</v>
      </c>
      <c r="H600" s="86"/>
      <c r="I600" s="87">
        <v>42230</v>
      </c>
      <c r="J600" s="87"/>
      <c r="K600" s="87">
        <v>42230</v>
      </c>
      <c r="L600" s="87"/>
      <c r="M600" s="84" t="s">
        <v>18</v>
      </c>
      <c r="N600" s="84"/>
      <c r="O600" s="83">
        <v>180</v>
      </c>
      <c r="P600" s="83" t="e">
        <f>#N/A</f>
        <v>#N/A</v>
      </c>
      <c r="Q600" s="84"/>
      <c r="R600" s="84"/>
      <c r="S600" s="84"/>
    </row>
    <row r="601" spans="2:19" ht="45" customHeight="1" x14ac:dyDescent="0.25">
      <c r="B601" s="10" t="s">
        <v>221</v>
      </c>
      <c r="C601" s="85" t="s">
        <v>246</v>
      </c>
      <c r="D601" s="85"/>
      <c r="E601" s="84">
        <v>1</v>
      </c>
      <c r="F601" s="84"/>
      <c r="G601" s="86" t="s">
        <v>35</v>
      </c>
      <c r="H601" s="86"/>
      <c r="I601" s="87">
        <v>42228</v>
      </c>
      <c r="J601" s="87"/>
      <c r="K601" s="87">
        <v>42228</v>
      </c>
      <c r="L601" s="87"/>
      <c r="M601" s="84" t="s">
        <v>18</v>
      </c>
      <c r="N601" s="84"/>
      <c r="O601" s="83">
        <v>174.5</v>
      </c>
      <c r="P601" s="83" t="e">
        <f>#N/A</f>
        <v>#N/A</v>
      </c>
      <c r="Q601" s="84"/>
      <c r="R601" s="84"/>
      <c r="S601" s="84"/>
    </row>
    <row r="602" spans="2:19" ht="45" customHeight="1" x14ac:dyDescent="0.25">
      <c r="B602" s="10" t="s">
        <v>221</v>
      </c>
      <c r="C602" s="85" t="s">
        <v>244</v>
      </c>
      <c r="D602" s="85"/>
      <c r="E602" s="84">
        <v>1</v>
      </c>
      <c r="F602" s="84"/>
      <c r="G602" s="86" t="s">
        <v>35</v>
      </c>
      <c r="H602" s="86"/>
      <c r="I602" s="87">
        <v>42226</v>
      </c>
      <c r="J602" s="87"/>
      <c r="K602" s="87">
        <v>42226</v>
      </c>
      <c r="L602" s="87"/>
      <c r="M602" s="84" t="s">
        <v>18</v>
      </c>
      <c r="N602" s="84"/>
      <c r="O602" s="83">
        <v>200</v>
      </c>
      <c r="P602" s="83" t="e">
        <f>#N/A</f>
        <v>#N/A</v>
      </c>
      <c r="Q602" s="84"/>
      <c r="R602" s="84"/>
      <c r="S602" s="84"/>
    </row>
    <row r="603" spans="2:19" ht="45" customHeight="1" x14ac:dyDescent="0.25">
      <c r="B603" s="10" t="s">
        <v>221</v>
      </c>
      <c r="C603" s="85" t="s">
        <v>244</v>
      </c>
      <c r="D603" s="85"/>
      <c r="E603" s="84">
        <v>1</v>
      </c>
      <c r="F603" s="84"/>
      <c r="G603" s="86" t="s">
        <v>35</v>
      </c>
      <c r="H603" s="86"/>
      <c r="I603" s="87">
        <v>42227</v>
      </c>
      <c r="J603" s="87"/>
      <c r="K603" s="87">
        <v>42227</v>
      </c>
      <c r="L603" s="87"/>
      <c r="M603" s="84" t="s">
        <v>18</v>
      </c>
      <c r="N603" s="84"/>
      <c r="O603" s="83">
        <v>200</v>
      </c>
      <c r="P603" s="83" t="e">
        <f>#N/A</f>
        <v>#N/A</v>
      </c>
      <c r="Q603" s="84"/>
      <c r="R603" s="84"/>
      <c r="S603" s="84"/>
    </row>
    <row r="604" spans="2:19" ht="45" customHeight="1" x14ac:dyDescent="0.25">
      <c r="B604" s="10" t="s">
        <v>221</v>
      </c>
      <c r="C604" s="85" t="s">
        <v>19</v>
      </c>
      <c r="D604" s="85"/>
      <c r="E604" s="84">
        <v>1</v>
      </c>
      <c r="F604" s="84"/>
      <c r="G604" s="86" t="s">
        <v>20</v>
      </c>
      <c r="H604" s="86"/>
      <c r="I604" s="87">
        <v>42227</v>
      </c>
      <c r="J604" s="87"/>
      <c r="K604" s="87">
        <v>42227</v>
      </c>
      <c r="L604" s="87"/>
      <c r="M604" s="84" t="s">
        <v>18</v>
      </c>
      <c r="N604" s="84"/>
      <c r="O604" s="83">
        <v>460</v>
      </c>
      <c r="P604" s="83" t="e">
        <f>#N/A</f>
        <v>#N/A</v>
      </c>
      <c r="Q604" s="84"/>
      <c r="R604" s="84"/>
      <c r="S604" s="84"/>
    </row>
    <row r="605" spans="2:19" ht="45" customHeight="1" x14ac:dyDescent="0.25">
      <c r="B605" s="10" t="s">
        <v>221</v>
      </c>
      <c r="C605" s="85" t="s">
        <v>250</v>
      </c>
      <c r="D605" s="85"/>
      <c r="E605" s="84">
        <v>1</v>
      </c>
      <c r="F605" s="84"/>
      <c r="G605" s="86" t="s">
        <v>35</v>
      </c>
      <c r="H605" s="86"/>
      <c r="I605" s="87">
        <v>42241</v>
      </c>
      <c r="J605" s="87"/>
      <c r="K605" s="87">
        <v>42241</v>
      </c>
      <c r="L605" s="87"/>
      <c r="M605" s="84" t="s">
        <v>18</v>
      </c>
      <c r="N605" s="84"/>
      <c r="O605" s="83">
        <v>406</v>
      </c>
      <c r="P605" s="83" t="e">
        <f>#N/A</f>
        <v>#N/A</v>
      </c>
      <c r="Q605" s="84"/>
      <c r="R605" s="84"/>
      <c r="S605" s="84"/>
    </row>
    <row r="606" spans="2:19" ht="45" customHeight="1" x14ac:dyDescent="0.25">
      <c r="B606" s="10" t="s">
        <v>221</v>
      </c>
      <c r="C606" s="85" t="s">
        <v>250</v>
      </c>
      <c r="D606" s="85"/>
      <c r="E606" s="84">
        <v>1</v>
      </c>
      <c r="F606" s="84"/>
      <c r="G606" s="86" t="s">
        <v>35</v>
      </c>
      <c r="H606" s="86"/>
      <c r="I606" s="87">
        <v>42240</v>
      </c>
      <c r="J606" s="87"/>
      <c r="K606" s="87">
        <v>42240</v>
      </c>
      <c r="L606" s="87"/>
      <c r="M606" s="84" t="s">
        <v>18</v>
      </c>
      <c r="N606" s="84"/>
      <c r="O606" s="83">
        <v>406</v>
      </c>
      <c r="P606" s="83" t="e">
        <f>#N/A</f>
        <v>#N/A</v>
      </c>
      <c r="Q606" s="84"/>
      <c r="R606" s="84"/>
      <c r="S606" s="84"/>
    </row>
    <row r="607" spans="2:19" ht="45" customHeight="1" x14ac:dyDescent="0.25">
      <c r="B607" s="10" t="s">
        <v>221</v>
      </c>
      <c r="C607" s="85" t="s">
        <v>250</v>
      </c>
      <c r="D607" s="85"/>
      <c r="E607" s="84">
        <v>1</v>
      </c>
      <c r="F607" s="84"/>
      <c r="G607" s="86" t="s">
        <v>35</v>
      </c>
      <c r="H607" s="86"/>
      <c r="I607" s="87">
        <v>42237</v>
      </c>
      <c r="J607" s="87"/>
      <c r="K607" s="87">
        <v>42237</v>
      </c>
      <c r="L607" s="87"/>
      <c r="M607" s="84" t="s">
        <v>18</v>
      </c>
      <c r="N607" s="84"/>
      <c r="O607" s="83">
        <v>406</v>
      </c>
      <c r="P607" s="83" t="e">
        <f>#N/A</f>
        <v>#N/A</v>
      </c>
      <c r="Q607" s="84"/>
      <c r="R607" s="84"/>
      <c r="S607" s="84"/>
    </row>
    <row r="608" spans="2:19" ht="45" customHeight="1" x14ac:dyDescent="0.25">
      <c r="B608" s="10" t="s">
        <v>221</v>
      </c>
      <c r="C608" s="85" t="s">
        <v>250</v>
      </c>
      <c r="D608" s="85"/>
      <c r="E608" s="84">
        <v>1</v>
      </c>
      <c r="F608" s="84"/>
      <c r="G608" s="86" t="s">
        <v>35</v>
      </c>
      <c r="H608" s="86"/>
      <c r="I608" s="87">
        <v>42236</v>
      </c>
      <c r="J608" s="87"/>
      <c r="K608" s="87">
        <v>42236</v>
      </c>
      <c r="L608" s="87"/>
      <c r="M608" s="84" t="s">
        <v>18</v>
      </c>
      <c r="N608" s="84"/>
      <c r="O608" s="83">
        <v>406</v>
      </c>
      <c r="P608" s="83" t="e">
        <f>#N/A</f>
        <v>#N/A</v>
      </c>
      <c r="Q608" s="84"/>
      <c r="R608" s="84"/>
      <c r="S608" s="84"/>
    </row>
    <row r="609" spans="2:19" ht="45" customHeight="1" x14ac:dyDescent="0.25">
      <c r="B609" s="10" t="s">
        <v>221</v>
      </c>
      <c r="C609" s="85" t="s">
        <v>250</v>
      </c>
      <c r="D609" s="85"/>
      <c r="E609" s="84">
        <v>1</v>
      </c>
      <c r="F609" s="84"/>
      <c r="G609" s="86" t="s">
        <v>35</v>
      </c>
      <c r="H609" s="86"/>
      <c r="I609" s="87">
        <v>42237</v>
      </c>
      <c r="J609" s="87"/>
      <c r="K609" s="87">
        <v>42237</v>
      </c>
      <c r="L609" s="87"/>
      <c r="M609" s="84" t="s">
        <v>18</v>
      </c>
      <c r="N609" s="84"/>
      <c r="O609" s="83">
        <v>132</v>
      </c>
      <c r="P609" s="83" t="e">
        <f>#N/A</f>
        <v>#N/A</v>
      </c>
      <c r="Q609" s="84"/>
      <c r="R609" s="84"/>
      <c r="S609" s="84"/>
    </row>
    <row r="610" spans="2:19" ht="45" customHeight="1" x14ac:dyDescent="0.25">
      <c r="B610" s="10" t="s">
        <v>221</v>
      </c>
      <c r="C610" s="85" t="s">
        <v>250</v>
      </c>
      <c r="D610" s="85"/>
      <c r="E610" s="84">
        <v>1</v>
      </c>
      <c r="F610" s="84"/>
      <c r="G610" s="86" t="s">
        <v>35</v>
      </c>
      <c r="H610" s="86"/>
      <c r="I610" s="87">
        <v>42230</v>
      </c>
      <c r="J610" s="87"/>
      <c r="K610" s="87">
        <v>42230</v>
      </c>
      <c r="L610" s="87"/>
      <c r="M610" s="84" t="s">
        <v>18</v>
      </c>
      <c r="N610" s="84"/>
      <c r="O610" s="83">
        <v>406</v>
      </c>
      <c r="P610" s="83" t="e">
        <f>#N/A</f>
        <v>#N/A</v>
      </c>
      <c r="Q610" s="84"/>
      <c r="R610" s="84"/>
      <c r="S610" s="84"/>
    </row>
    <row r="611" spans="2:19" ht="45" customHeight="1" x14ac:dyDescent="0.25">
      <c r="B611" s="10" t="s">
        <v>221</v>
      </c>
      <c r="C611" s="85" t="s">
        <v>251</v>
      </c>
      <c r="D611" s="85"/>
      <c r="E611" s="84">
        <v>1</v>
      </c>
      <c r="F611" s="84"/>
      <c r="G611" s="86" t="s">
        <v>17</v>
      </c>
      <c r="H611" s="86"/>
      <c r="I611" s="87">
        <v>42223</v>
      </c>
      <c r="J611" s="87"/>
      <c r="K611" s="87">
        <v>42223</v>
      </c>
      <c r="L611" s="87"/>
      <c r="M611" s="84" t="s">
        <v>18</v>
      </c>
      <c r="N611" s="84"/>
      <c r="O611" s="83">
        <v>1350</v>
      </c>
      <c r="P611" s="83" t="e">
        <f>#N/A</f>
        <v>#N/A</v>
      </c>
      <c r="Q611" s="84"/>
      <c r="R611" s="84"/>
      <c r="S611" s="84"/>
    </row>
    <row r="612" spans="2:19" ht="45" customHeight="1" x14ac:dyDescent="0.25">
      <c r="B612" s="10" t="s">
        <v>221</v>
      </c>
      <c r="C612" s="85" t="s">
        <v>250</v>
      </c>
      <c r="D612" s="85"/>
      <c r="E612" s="84">
        <v>1</v>
      </c>
      <c r="F612" s="84"/>
      <c r="G612" s="86" t="s">
        <v>35</v>
      </c>
      <c r="H612" s="86"/>
      <c r="I612" s="87">
        <v>42241</v>
      </c>
      <c r="J612" s="87"/>
      <c r="K612" s="87">
        <v>42241</v>
      </c>
      <c r="L612" s="87"/>
      <c r="M612" s="84" t="s">
        <v>18</v>
      </c>
      <c r="N612" s="84"/>
      <c r="O612" s="83">
        <v>121.5</v>
      </c>
      <c r="P612" s="83" t="e">
        <f>#N/A</f>
        <v>#N/A</v>
      </c>
      <c r="Q612" s="84"/>
      <c r="R612" s="84"/>
      <c r="S612" s="84"/>
    </row>
    <row r="613" spans="2:19" ht="45" customHeight="1" x14ac:dyDescent="0.25">
      <c r="B613" s="10" t="s">
        <v>221</v>
      </c>
      <c r="C613" s="85" t="s">
        <v>250</v>
      </c>
      <c r="D613" s="85"/>
      <c r="E613" s="84">
        <v>1</v>
      </c>
      <c r="F613" s="84"/>
      <c r="G613" s="86" t="s">
        <v>35</v>
      </c>
      <c r="H613" s="86"/>
      <c r="I613" s="87">
        <v>42240</v>
      </c>
      <c r="J613" s="87"/>
      <c r="K613" s="87">
        <v>42240</v>
      </c>
      <c r="L613" s="87"/>
      <c r="M613" s="84" t="s">
        <v>18</v>
      </c>
      <c r="N613" s="84"/>
      <c r="O613" s="83">
        <v>159.5</v>
      </c>
      <c r="P613" s="83" t="e">
        <f>#N/A</f>
        <v>#N/A</v>
      </c>
      <c r="Q613" s="84"/>
      <c r="R613" s="84"/>
      <c r="S613" s="84"/>
    </row>
    <row r="614" spans="2:19" ht="45" customHeight="1" x14ac:dyDescent="0.25">
      <c r="B614" s="10" t="s">
        <v>221</v>
      </c>
      <c r="C614" s="85" t="s">
        <v>250</v>
      </c>
      <c r="D614" s="85"/>
      <c r="E614" s="84">
        <v>1</v>
      </c>
      <c r="F614" s="84"/>
      <c r="G614" s="86" t="s">
        <v>35</v>
      </c>
      <c r="H614" s="86"/>
      <c r="I614" s="87">
        <v>42237</v>
      </c>
      <c r="J614" s="87"/>
      <c r="K614" s="87">
        <v>42237</v>
      </c>
      <c r="L614" s="87"/>
      <c r="M614" s="84" t="s">
        <v>18</v>
      </c>
      <c r="N614" s="84"/>
      <c r="O614" s="83">
        <v>173.6</v>
      </c>
      <c r="P614" s="83" t="e">
        <f>#N/A</f>
        <v>#N/A</v>
      </c>
      <c r="Q614" s="84"/>
      <c r="R614" s="84"/>
      <c r="S614" s="84"/>
    </row>
    <row r="615" spans="2:19" ht="45" customHeight="1" x14ac:dyDescent="0.25">
      <c r="B615" s="10" t="s">
        <v>221</v>
      </c>
      <c r="C615" s="85" t="s">
        <v>250</v>
      </c>
      <c r="D615" s="85"/>
      <c r="E615" s="84">
        <v>1</v>
      </c>
      <c r="F615" s="84"/>
      <c r="G615" s="86" t="s">
        <v>35</v>
      </c>
      <c r="H615" s="86"/>
      <c r="I615" s="87">
        <v>42236</v>
      </c>
      <c r="J615" s="87"/>
      <c r="K615" s="87">
        <v>42236</v>
      </c>
      <c r="L615" s="87"/>
      <c r="M615" s="84" t="s">
        <v>18</v>
      </c>
      <c r="N615" s="84"/>
      <c r="O615" s="83">
        <v>192.3</v>
      </c>
      <c r="P615" s="83" t="e">
        <f>#N/A</f>
        <v>#N/A</v>
      </c>
      <c r="Q615" s="84"/>
      <c r="R615" s="84"/>
      <c r="S615" s="84"/>
    </row>
    <row r="616" spans="2:19" ht="45" customHeight="1" x14ac:dyDescent="0.25">
      <c r="B616" s="10" t="s">
        <v>221</v>
      </c>
      <c r="C616" s="85" t="s">
        <v>250</v>
      </c>
      <c r="D616" s="85"/>
      <c r="E616" s="84">
        <v>1</v>
      </c>
      <c r="F616" s="84"/>
      <c r="G616" s="86" t="s">
        <v>35</v>
      </c>
      <c r="H616" s="86"/>
      <c r="I616" s="87">
        <v>42237</v>
      </c>
      <c r="J616" s="87"/>
      <c r="K616" s="87">
        <v>42237</v>
      </c>
      <c r="L616" s="87"/>
      <c r="M616" s="84" t="s">
        <v>18</v>
      </c>
      <c r="N616" s="84"/>
      <c r="O616" s="83">
        <v>200</v>
      </c>
      <c r="P616" s="83" t="e">
        <f>#N/A</f>
        <v>#N/A</v>
      </c>
      <c r="Q616" s="84"/>
      <c r="R616" s="84"/>
      <c r="S616" s="84"/>
    </row>
    <row r="617" spans="2:19" ht="45" customHeight="1" x14ac:dyDescent="0.25">
      <c r="B617" s="10" t="s">
        <v>221</v>
      </c>
      <c r="C617" s="85" t="s">
        <v>250</v>
      </c>
      <c r="D617" s="85"/>
      <c r="E617" s="84">
        <v>1</v>
      </c>
      <c r="F617" s="84"/>
      <c r="G617" s="86" t="s">
        <v>35</v>
      </c>
      <c r="H617" s="86"/>
      <c r="I617" s="87">
        <v>42230</v>
      </c>
      <c r="J617" s="87"/>
      <c r="K617" s="87">
        <v>42230</v>
      </c>
      <c r="L617" s="87"/>
      <c r="M617" s="84" t="s">
        <v>18</v>
      </c>
      <c r="N617" s="84"/>
      <c r="O617" s="83">
        <v>200</v>
      </c>
      <c r="P617" s="83" t="e">
        <f>#N/A</f>
        <v>#N/A</v>
      </c>
      <c r="Q617" s="84"/>
      <c r="R617" s="84"/>
      <c r="S617" s="84"/>
    </row>
    <row r="618" spans="2:19" ht="45" customHeight="1" x14ac:dyDescent="0.25">
      <c r="B618" s="10" t="s">
        <v>221</v>
      </c>
      <c r="C618" s="85" t="s">
        <v>251</v>
      </c>
      <c r="D618" s="85"/>
      <c r="E618" s="84">
        <v>1</v>
      </c>
      <c r="F618" s="84"/>
      <c r="G618" s="86" t="s">
        <v>17</v>
      </c>
      <c r="H618" s="86"/>
      <c r="I618" s="87">
        <v>42223</v>
      </c>
      <c r="J618" s="87"/>
      <c r="K618" s="87">
        <v>42223</v>
      </c>
      <c r="L618" s="87"/>
      <c r="M618" s="84" t="s">
        <v>18</v>
      </c>
      <c r="N618" s="84"/>
      <c r="O618" s="83">
        <v>270</v>
      </c>
      <c r="P618" s="83" t="e">
        <f>#N/A</f>
        <v>#N/A</v>
      </c>
      <c r="Q618" s="84"/>
      <c r="R618" s="84"/>
      <c r="S618" s="84"/>
    </row>
    <row r="619" spans="2:19" ht="45" customHeight="1" x14ac:dyDescent="0.25">
      <c r="B619" s="10" t="s">
        <v>221</v>
      </c>
      <c r="C619" s="85" t="s">
        <v>19</v>
      </c>
      <c r="D619" s="85"/>
      <c r="E619" s="84">
        <v>1</v>
      </c>
      <c r="F619" s="84"/>
      <c r="G619" s="86" t="s">
        <v>20</v>
      </c>
      <c r="H619" s="86"/>
      <c r="I619" s="87">
        <v>42223</v>
      </c>
      <c r="J619" s="87"/>
      <c r="K619" s="87">
        <v>42223</v>
      </c>
      <c r="L619" s="87"/>
      <c r="M619" s="84" t="s">
        <v>18</v>
      </c>
      <c r="N619" s="84"/>
      <c r="O619" s="83">
        <v>1000</v>
      </c>
      <c r="P619" s="83" t="e">
        <f>#N/A</f>
        <v>#N/A</v>
      </c>
      <c r="Q619" s="84"/>
      <c r="R619" s="84"/>
      <c r="S619" s="84"/>
    </row>
    <row r="620" spans="2:19" ht="45" customHeight="1" x14ac:dyDescent="0.25">
      <c r="B620" s="10" t="s">
        <v>221</v>
      </c>
      <c r="C620" s="85" t="s">
        <v>252</v>
      </c>
      <c r="D620" s="85"/>
      <c r="E620" s="84">
        <v>1</v>
      </c>
      <c r="F620" s="84"/>
      <c r="G620" s="86" t="s">
        <v>17</v>
      </c>
      <c r="H620" s="86"/>
      <c r="I620" s="87">
        <v>42167</v>
      </c>
      <c r="J620" s="87"/>
      <c r="K620" s="87">
        <v>42167</v>
      </c>
      <c r="L620" s="87"/>
      <c r="M620" s="84" t="s">
        <v>18</v>
      </c>
      <c r="N620" s="84"/>
      <c r="O620" s="83">
        <v>10176</v>
      </c>
      <c r="P620" s="83" t="e">
        <f>#N/A</f>
        <v>#N/A</v>
      </c>
      <c r="Q620" s="84"/>
      <c r="R620" s="84"/>
      <c r="S620" s="84"/>
    </row>
    <row r="621" spans="2:19" ht="45" customHeight="1" x14ac:dyDescent="0.25">
      <c r="B621" s="10" t="s">
        <v>221</v>
      </c>
      <c r="C621" s="85" t="s">
        <v>252</v>
      </c>
      <c r="D621" s="85"/>
      <c r="E621" s="84">
        <v>1</v>
      </c>
      <c r="F621" s="84"/>
      <c r="G621" s="86" t="s">
        <v>17</v>
      </c>
      <c r="H621" s="86"/>
      <c r="I621" s="87">
        <v>42167</v>
      </c>
      <c r="J621" s="87"/>
      <c r="K621" s="87">
        <v>42167</v>
      </c>
      <c r="L621" s="87"/>
      <c r="M621" s="84" t="s">
        <v>18</v>
      </c>
      <c r="N621" s="84"/>
      <c r="O621" s="83">
        <v>3370</v>
      </c>
      <c r="P621" s="83" t="e">
        <f>#N/A</f>
        <v>#N/A</v>
      </c>
      <c r="Q621" s="84"/>
      <c r="R621" s="84"/>
      <c r="S621" s="84"/>
    </row>
    <row r="622" spans="2:19" ht="45" customHeight="1" x14ac:dyDescent="0.25">
      <c r="B622" s="10" t="s">
        <v>221</v>
      </c>
      <c r="C622" s="85" t="s">
        <v>241</v>
      </c>
      <c r="D622" s="85"/>
      <c r="E622" s="84">
        <v>1</v>
      </c>
      <c r="F622" s="84"/>
      <c r="G622" s="86" t="s">
        <v>35</v>
      </c>
      <c r="H622" s="86"/>
      <c r="I622" s="87">
        <v>42244</v>
      </c>
      <c r="J622" s="87"/>
      <c r="K622" s="87">
        <v>42244</v>
      </c>
      <c r="L622" s="87"/>
      <c r="M622" s="84" t="s">
        <v>18</v>
      </c>
      <c r="N622" s="84"/>
      <c r="O622" s="83">
        <v>406</v>
      </c>
      <c r="P622" s="83" t="e">
        <f>#N/A</f>
        <v>#N/A</v>
      </c>
      <c r="Q622" s="84"/>
      <c r="R622" s="84"/>
      <c r="S622" s="84"/>
    </row>
    <row r="623" spans="2:19" ht="45" customHeight="1" x14ac:dyDescent="0.25">
      <c r="B623" s="10" t="s">
        <v>221</v>
      </c>
      <c r="C623" s="85" t="s">
        <v>241</v>
      </c>
      <c r="D623" s="85"/>
      <c r="E623" s="84">
        <v>1</v>
      </c>
      <c r="F623" s="84"/>
      <c r="G623" s="86" t="s">
        <v>35</v>
      </c>
      <c r="H623" s="86"/>
      <c r="I623" s="87">
        <v>42272</v>
      </c>
      <c r="J623" s="87"/>
      <c r="K623" s="87">
        <v>42272</v>
      </c>
      <c r="L623" s="87"/>
      <c r="M623" s="84" t="s">
        <v>18</v>
      </c>
      <c r="N623" s="84"/>
      <c r="O623" s="83">
        <v>406</v>
      </c>
      <c r="P623" s="83" t="e">
        <f>#N/A</f>
        <v>#N/A</v>
      </c>
      <c r="Q623" s="84"/>
      <c r="R623" s="84"/>
      <c r="S623" s="84"/>
    </row>
    <row r="624" spans="2:19" ht="45" customHeight="1" x14ac:dyDescent="0.25">
      <c r="B624" s="10" t="s">
        <v>221</v>
      </c>
      <c r="C624" s="85" t="s">
        <v>241</v>
      </c>
      <c r="D624" s="85"/>
      <c r="E624" s="84">
        <v>1</v>
      </c>
      <c r="F624" s="84"/>
      <c r="G624" s="86" t="s">
        <v>35</v>
      </c>
      <c r="H624" s="86"/>
      <c r="I624" s="87">
        <v>42264</v>
      </c>
      <c r="J624" s="87"/>
      <c r="K624" s="87">
        <v>42264</v>
      </c>
      <c r="L624" s="87"/>
      <c r="M624" s="84" t="s">
        <v>18</v>
      </c>
      <c r="N624" s="84"/>
      <c r="O624" s="83">
        <v>406</v>
      </c>
      <c r="P624" s="83" t="e">
        <f>#N/A</f>
        <v>#N/A</v>
      </c>
      <c r="Q624" s="84"/>
      <c r="R624" s="84"/>
      <c r="S624" s="84"/>
    </row>
    <row r="625" spans="2:19" ht="45" customHeight="1" x14ac:dyDescent="0.25">
      <c r="B625" s="10" t="s">
        <v>221</v>
      </c>
      <c r="C625" s="85" t="s">
        <v>241</v>
      </c>
      <c r="D625" s="85"/>
      <c r="E625" s="84">
        <v>1</v>
      </c>
      <c r="F625" s="84"/>
      <c r="G625" s="86" t="s">
        <v>35</v>
      </c>
      <c r="H625" s="86"/>
      <c r="I625" s="87">
        <v>42248</v>
      </c>
      <c r="J625" s="87"/>
      <c r="K625" s="87">
        <v>42248</v>
      </c>
      <c r="L625" s="87"/>
      <c r="M625" s="84" t="s">
        <v>18</v>
      </c>
      <c r="N625" s="84"/>
      <c r="O625" s="83">
        <v>406</v>
      </c>
      <c r="P625" s="83" t="e">
        <f>#N/A</f>
        <v>#N/A</v>
      </c>
      <c r="Q625" s="84"/>
      <c r="R625" s="84"/>
      <c r="S625" s="84"/>
    </row>
    <row r="626" spans="2:19" ht="45" customHeight="1" x14ac:dyDescent="0.25">
      <c r="B626" s="10" t="s">
        <v>221</v>
      </c>
      <c r="C626" s="85" t="s">
        <v>241</v>
      </c>
      <c r="D626" s="85"/>
      <c r="E626" s="84">
        <v>1</v>
      </c>
      <c r="F626" s="84"/>
      <c r="G626" s="86" t="s">
        <v>35</v>
      </c>
      <c r="H626" s="86"/>
      <c r="I626" s="87">
        <v>42275</v>
      </c>
      <c r="J626" s="87"/>
      <c r="K626" s="87">
        <v>42275</v>
      </c>
      <c r="L626" s="87"/>
      <c r="M626" s="84" t="s">
        <v>18</v>
      </c>
      <c r="N626" s="84"/>
      <c r="O626" s="83">
        <v>484</v>
      </c>
      <c r="P626" s="83" t="e">
        <f>#N/A</f>
        <v>#N/A</v>
      </c>
      <c r="Q626" s="84"/>
      <c r="R626" s="84"/>
      <c r="S626" s="84"/>
    </row>
    <row r="627" spans="2:19" ht="45" customHeight="1" x14ac:dyDescent="0.25">
      <c r="B627" s="10" t="s">
        <v>221</v>
      </c>
      <c r="C627" s="85" t="s">
        <v>241</v>
      </c>
      <c r="D627" s="85"/>
      <c r="E627" s="84">
        <v>1</v>
      </c>
      <c r="F627" s="84"/>
      <c r="G627" s="86" t="s">
        <v>35</v>
      </c>
      <c r="H627" s="86"/>
      <c r="I627" s="87">
        <v>42269</v>
      </c>
      <c r="J627" s="87"/>
      <c r="K627" s="87">
        <v>42269</v>
      </c>
      <c r="L627" s="87"/>
      <c r="M627" s="84" t="s">
        <v>18</v>
      </c>
      <c r="N627" s="84"/>
      <c r="O627" s="83">
        <v>406</v>
      </c>
      <c r="P627" s="83" t="e">
        <f>#N/A</f>
        <v>#N/A</v>
      </c>
      <c r="Q627" s="84"/>
      <c r="R627" s="84"/>
      <c r="S627" s="84"/>
    </row>
    <row r="628" spans="2:19" ht="45" customHeight="1" x14ac:dyDescent="0.25">
      <c r="B628" s="10" t="s">
        <v>221</v>
      </c>
      <c r="C628" s="85" t="s">
        <v>241</v>
      </c>
      <c r="D628" s="85"/>
      <c r="E628" s="84">
        <v>1</v>
      </c>
      <c r="F628" s="84"/>
      <c r="G628" s="86" t="s">
        <v>35</v>
      </c>
      <c r="H628" s="86"/>
      <c r="I628" s="87">
        <v>42271</v>
      </c>
      <c r="J628" s="87"/>
      <c r="K628" s="87">
        <v>42271</v>
      </c>
      <c r="L628" s="87"/>
      <c r="M628" s="84" t="s">
        <v>18</v>
      </c>
      <c r="N628" s="84"/>
      <c r="O628" s="83">
        <v>406</v>
      </c>
      <c r="P628" s="83" t="e">
        <f>#N/A</f>
        <v>#N/A</v>
      </c>
      <c r="Q628" s="84"/>
      <c r="R628" s="84"/>
      <c r="S628" s="84"/>
    </row>
    <row r="629" spans="2:19" ht="45" customHeight="1" x14ac:dyDescent="0.25">
      <c r="B629" s="10" t="s">
        <v>221</v>
      </c>
      <c r="C629" s="85" t="s">
        <v>241</v>
      </c>
      <c r="D629" s="85"/>
      <c r="E629" s="84">
        <v>1</v>
      </c>
      <c r="F629" s="84"/>
      <c r="G629" s="86" t="s">
        <v>35</v>
      </c>
      <c r="H629" s="86"/>
      <c r="I629" s="87">
        <v>42268</v>
      </c>
      <c r="J629" s="87"/>
      <c r="K629" s="87">
        <v>42268</v>
      </c>
      <c r="L629" s="87"/>
      <c r="M629" s="84" t="s">
        <v>18</v>
      </c>
      <c r="N629" s="84"/>
      <c r="O629" s="83">
        <v>406</v>
      </c>
      <c r="P629" s="83" t="e">
        <f>#N/A</f>
        <v>#N/A</v>
      </c>
      <c r="Q629" s="84"/>
      <c r="R629" s="84"/>
      <c r="S629" s="84"/>
    </row>
    <row r="630" spans="2:19" ht="45" customHeight="1" x14ac:dyDescent="0.25">
      <c r="B630" s="10" t="s">
        <v>221</v>
      </c>
      <c r="C630" s="85" t="s">
        <v>241</v>
      </c>
      <c r="D630" s="85"/>
      <c r="E630" s="84">
        <v>1</v>
      </c>
      <c r="F630" s="84"/>
      <c r="G630" s="86" t="s">
        <v>35</v>
      </c>
      <c r="H630" s="86"/>
      <c r="I630" s="87">
        <v>42258</v>
      </c>
      <c r="J630" s="87"/>
      <c r="K630" s="87">
        <v>42258</v>
      </c>
      <c r="L630" s="87"/>
      <c r="M630" s="84" t="s">
        <v>18</v>
      </c>
      <c r="N630" s="84"/>
      <c r="O630" s="83">
        <v>406</v>
      </c>
      <c r="P630" s="83" t="e">
        <f>#N/A</f>
        <v>#N/A</v>
      </c>
      <c r="Q630" s="84"/>
      <c r="R630" s="84"/>
      <c r="S630" s="84"/>
    </row>
    <row r="631" spans="2:19" ht="45" customHeight="1" x14ac:dyDescent="0.25">
      <c r="B631" s="10" t="s">
        <v>221</v>
      </c>
      <c r="C631" s="85" t="s">
        <v>241</v>
      </c>
      <c r="D631" s="85"/>
      <c r="E631" s="84">
        <v>1</v>
      </c>
      <c r="F631" s="84"/>
      <c r="G631" s="86" t="s">
        <v>35</v>
      </c>
      <c r="H631" s="86"/>
      <c r="I631" s="87">
        <v>42258</v>
      </c>
      <c r="J631" s="87"/>
      <c r="K631" s="87">
        <v>42258</v>
      </c>
      <c r="L631" s="87"/>
      <c r="M631" s="84" t="s">
        <v>18</v>
      </c>
      <c r="N631" s="84"/>
      <c r="O631" s="83">
        <v>406</v>
      </c>
      <c r="P631" s="83" t="e">
        <f>#N/A</f>
        <v>#N/A</v>
      </c>
      <c r="Q631" s="84"/>
      <c r="R631" s="84"/>
      <c r="S631" s="84"/>
    </row>
    <row r="632" spans="2:19" ht="45" customHeight="1" x14ac:dyDescent="0.25">
      <c r="B632" s="10" t="s">
        <v>221</v>
      </c>
      <c r="C632" s="85" t="s">
        <v>241</v>
      </c>
      <c r="D632" s="85"/>
      <c r="E632" s="84">
        <v>1</v>
      </c>
      <c r="F632" s="84"/>
      <c r="G632" s="86" t="s">
        <v>35</v>
      </c>
      <c r="H632" s="86"/>
      <c r="I632" s="87">
        <v>42251</v>
      </c>
      <c r="J632" s="87"/>
      <c r="K632" s="87">
        <v>42251</v>
      </c>
      <c r="L632" s="87"/>
      <c r="M632" s="84" t="s">
        <v>18</v>
      </c>
      <c r="N632" s="84"/>
      <c r="O632" s="83">
        <v>406</v>
      </c>
      <c r="P632" s="83" t="e">
        <f>#N/A</f>
        <v>#N/A</v>
      </c>
      <c r="Q632" s="84"/>
      <c r="R632" s="84"/>
      <c r="S632" s="84"/>
    </row>
    <row r="633" spans="2:19" ht="45" customHeight="1" x14ac:dyDescent="0.25">
      <c r="B633" s="10" t="s">
        <v>221</v>
      </c>
      <c r="C633" s="85" t="s">
        <v>241</v>
      </c>
      <c r="D633" s="85"/>
      <c r="E633" s="84">
        <v>1</v>
      </c>
      <c r="F633" s="84"/>
      <c r="G633" s="86" t="s">
        <v>35</v>
      </c>
      <c r="H633" s="86"/>
      <c r="I633" s="87">
        <v>42244</v>
      </c>
      <c r="J633" s="87"/>
      <c r="K633" s="87">
        <v>42244</v>
      </c>
      <c r="L633" s="87"/>
      <c r="M633" s="84" t="s">
        <v>18</v>
      </c>
      <c r="N633" s="84"/>
      <c r="O633" s="83">
        <v>194.5</v>
      </c>
      <c r="P633" s="83" t="e">
        <f>#N/A</f>
        <v>#N/A</v>
      </c>
      <c r="Q633" s="84"/>
      <c r="R633" s="84"/>
      <c r="S633" s="84"/>
    </row>
    <row r="634" spans="2:19" ht="45" customHeight="1" x14ac:dyDescent="0.25">
      <c r="B634" s="10" t="s">
        <v>221</v>
      </c>
      <c r="C634" s="85" t="s">
        <v>241</v>
      </c>
      <c r="D634" s="85"/>
      <c r="E634" s="84">
        <v>1</v>
      </c>
      <c r="F634" s="84"/>
      <c r="G634" s="86" t="s">
        <v>35</v>
      </c>
      <c r="H634" s="86"/>
      <c r="I634" s="87">
        <v>42272</v>
      </c>
      <c r="J634" s="87"/>
      <c r="K634" s="87">
        <v>42272</v>
      </c>
      <c r="L634" s="87"/>
      <c r="M634" s="84" t="s">
        <v>18</v>
      </c>
      <c r="N634" s="84"/>
      <c r="O634" s="83">
        <v>189</v>
      </c>
      <c r="P634" s="83" t="e">
        <f>#N/A</f>
        <v>#N/A</v>
      </c>
      <c r="Q634" s="84"/>
      <c r="R634" s="84"/>
      <c r="S634" s="84"/>
    </row>
    <row r="635" spans="2:19" ht="45" customHeight="1" x14ac:dyDescent="0.25">
      <c r="B635" s="10" t="s">
        <v>221</v>
      </c>
      <c r="C635" s="85" t="s">
        <v>241</v>
      </c>
      <c r="D635" s="85"/>
      <c r="E635" s="84">
        <v>1</v>
      </c>
      <c r="F635" s="84"/>
      <c r="G635" s="86" t="s">
        <v>35</v>
      </c>
      <c r="H635" s="86"/>
      <c r="I635" s="87">
        <v>42264</v>
      </c>
      <c r="J635" s="87"/>
      <c r="K635" s="87">
        <v>42264</v>
      </c>
      <c r="L635" s="87"/>
      <c r="M635" s="84" t="s">
        <v>18</v>
      </c>
      <c r="N635" s="84"/>
      <c r="O635" s="83">
        <v>83.3</v>
      </c>
      <c r="P635" s="83" t="e">
        <f>#N/A</f>
        <v>#N/A</v>
      </c>
      <c r="Q635" s="84"/>
      <c r="R635" s="84"/>
      <c r="S635" s="84"/>
    </row>
    <row r="636" spans="2:19" ht="45" customHeight="1" x14ac:dyDescent="0.25">
      <c r="B636" s="10" t="s">
        <v>221</v>
      </c>
      <c r="C636" s="85" t="s">
        <v>241</v>
      </c>
      <c r="D636" s="85"/>
      <c r="E636" s="84">
        <v>1</v>
      </c>
      <c r="F636" s="84"/>
      <c r="G636" s="86" t="s">
        <v>35</v>
      </c>
      <c r="H636" s="86"/>
      <c r="I636" s="87">
        <v>42248</v>
      </c>
      <c r="J636" s="87"/>
      <c r="K636" s="87">
        <v>42248</v>
      </c>
      <c r="L636" s="87"/>
      <c r="M636" s="84" t="s">
        <v>18</v>
      </c>
      <c r="N636" s="84"/>
      <c r="O636" s="83">
        <v>50</v>
      </c>
      <c r="P636" s="83" t="e">
        <f>#N/A</f>
        <v>#N/A</v>
      </c>
      <c r="Q636" s="84"/>
      <c r="R636" s="84"/>
      <c r="S636" s="84"/>
    </row>
    <row r="637" spans="2:19" ht="45" customHeight="1" x14ac:dyDescent="0.25">
      <c r="B637" s="10" t="s">
        <v>221</v>
      </c>
      <c r="C637" s="85" t="s">
        <v>241</v>
      </c>
      <c r="D637" s="85"/>
      <c r="E637" s="84">
        <v>1</v>
      </c>
      <c r="F637" s="84"/>
      <c r="G637" s="86" t="s">
        <v>35</v>
      </c>
      <c r="H637" s="86"/>
      <c r="I637" s="87">
        <v>42275</v>
      </c>
      <c r="J637" s="87"/>
      <c r="K637" s="87">
        <v>42275</v>
      </c>
      <c r="L637" s="87"/>
      <c r="M637" s="84" t="s">
        <v>18</v>
      </c>
      <c r="N637" s="84"/>
      <c r="O637" s="83">
        <v>200</v>
      </c>
      <c r="P637" s="83" t="e">
        <f>#N/A</f>
        <v>#N/A</v>
      </c>
      <c r="Q637" s="84"/>
      <c r="R637" s="84"/>
      <c r="S637" s="84"/>
    </row>
    <row r="638" spans="2:19" ht="45" customHeight="1" x14ac:dyDescent="0.25">
      <c r="B638" s="10" t="s">
        <v>221</v>
      </c>
      <c r="C638" s="85" t="s">
        <v>241</v>
      </c>
      <c r="D638" s="85"/>
      <c r="E638" s="84">
        <v>1</v>
      </c>
      <c r="F638" s="84"/>
      <c r="G638" s="86" t="s">
        <v>35</v>
      </c>
      <c r="H638" s="86"/>
      <c r="I638" s="87">
        <v>42269</v>
      </c>
      <c r="J638" s="87"/>
      <c r="K638" s="87">
        <v>42269</v>
      </c>
      <c r="L638" s="87"/>
      <c r="M638" s="84" t="s">
        <v>18</v>
      </c>
      <c r="N638" s="84"/>
      <c r="O638" s="83">
        <v>166.52</v>
      </c>
      <c r="P638" s="83" t="e">
        <f>#N/A</f>
        <v>#N/A</v>
      </c>
      <c r="Q638" s="84"/>
      <c r="R638" s="84"/>
      <c r="S638" s="84"/>
    </row>
    <row r="639" spans="2:19" ht="45" customHeight="1" x14ac:dyDescent="0.25">
      <c r="B639" s="10" t="s">
        <v>221</v>
      </c>
      <c r="C639" s="85" t="s">
        <v>241</v>
      </c>
      <c r="D639" s="85"/>
      <c r="E639" s="84">
        <v>1</v>
      </c>
      <c r="F639" s="84"/>
      <c r="G639" s="86" t="s">
        <v>35</v>
      </c>
      <c r="H639" s="86"/>
      <c r="I639" s="87">
        <v>42271</v>
      </c>
      <c r="J639" s="87"/>
      <c r="K639" s="87">
        <v>42271</v>
      </c>
      <c r="L639" s="87"/>
      <c r="M639" s="84" t="s">
        <v>18</v>
      </c>
      <c r="N639" s="84"/>
      <c r="O639" s="83">
        <v>168.3</v>
      </c>
      <c r="P639" s="83" t="e">
        <f>#N/A</f>
        <v>#N/A</v>
      </c>
      <c r="Q639" s="84"/>
      <c r="R639" s="84"/>
      <c r="S639" s="84"/>
    </row>
    <row r="640" spans="2:19" ht="45" customHeight="1" x14ac:dyDescent="0.25">
      <c r="B640" s="10" t="s">
        <v>221</v>
      </c>
      <c r="C640" s="85" t="s">
        <v>241</v>
      </c>
      <c r="D640" s="85"/>
      <c r="E640" s="84">
        <v>1</v>
      </c>
      <c r="F640" s="84"/>
      <c r="G640" s="86" t="s">
        <v>35</v>
      </c>
      <c r="H640" s="86"/>
      <c r="I640" s="87">
        <v>42268</v>
      </c>
      <c r="J640" s="87"/>
      <c r="K640" s="87">
        <v>42268</v>
      </c>
      <c r="L640" s="87"/>
      <c r="M640" s="84" t="s">
        <v>18</v>
      </c>
      <c r="N640" s="84"/>
      <c r="O640" s="83">
        <v>127.4</v>
      </c>
      <c r="P640" s="83" t="e">
        <f>#N/A</f>
        <v>#N/A</v>
      </c>
      <c r="Q640" s="84"/>
      <c r="R640" s="84"/>
      <c r="S640" s="84"/>
    </row>
    <row r="641" spans="2:19" ht="45" customHeight="1" x14ac:dyDescent="0.25">
      <c r="B641" s="10" t="s">
        <v>221</v>
      </c>
      <c r="C641" s="85" t="s">
        <v>241</v>
      </c>
      <c r="D641" s="85"/>
      <c r="E641" s="84">
        <v>1</v>
      </c>
      <c r="F641" s="84"/>
      <c r="G641" s="86" t="s">
        <v>35</v>
      </c>
      <c r="H641" s="86"/>
      <c r="I641" s="87">
        <v>42258</v>
      </c>
      <c r="J641" s="87"/>
      <c r="K641" s="87">
        <v>42258</v>
      </c>
      <c r="L641" s="87"/>
      <c r="M641" s="84" t="s">
        <v>18</v>
      </c>
      <c r="N641" s="84"/>
      <c r="O641" s="83">
        <v>179</v>
      </c>
      <c r="P641" s="83" t="e">
        <f>#N/A</f>
        <v>#N/A</v>
      </c>
      <c r="Q641" s="84"/>
      <c r="R641" s="84"/>
      <c r="S641" s="84"/>
    </row>
    <row r="642" spans="2:19" ht="45" customHeight="1" x14ac:dyDescent="0.25">
      <c r="B642" s="10" t="s">
        <v>221</v>
      </c>
      <c r="C642" s="85" t="s">
        <v>241</v>
      </c>
      <c r="D642" s="85"/>
      <c r="E642" s="84">
        <v>1</v>
      </c>
      <c r="F642" s="84"/>
      <c r="G642" s="86" t="s">
        <v>35</v>
      </c>
      <c r="H642" s="86"/>
      <c r="I642" s="87">
        <v>42258</v>
      </c>
      <c r="J642" s="87"/>
      <c r="K642" s="87">
        <v>42258</v>
      </c>
      <c r="L642" s="87"/>
      <c r="M642" s="84" t="s">
        <v>18</v>
      </c>
      <c r="N642" s="84"/>
      <c r="O642" s="83">
        <v>136.4</v>
      </c>
      <c r="P642" s="83" t="e">
        <f>#N/A</f>
        <v>#N/A</v>
      </c>
      <c r="Q642" s="84"/>
      <c r="R642" s="84"/>
      <c r="S642" s="84"/>
    </row>
    <row r="643" spans="2:19" ht="45" customHeight="1" x14ac:dyDescent="0.25">
      <c r="B643" s="10" t="s">
        <v>221</v>
      </c>
      <c r="C643" s="85" t="s">
        <v>241</v>
      </c>
      <c r="D643" s="85"/>
      <c r="E643" s="84">
        <v>1</v>
      </c>
      <c r="F643" s="84"/>
      <c r="G643" s="86" t="s">
        <v>35</v>
      </c>
      <c r="H643" s="86"/>
      <c r="I643" s="87">
        <v>42251</v>
      </c>
      <c r="J643" s="87"/>
      <c r="K643" s="87">
        <v>42251</v>
      </c>
      <c r="L643" s="87"/>
      <c r="M643" s="84" t="s">
        <v>18</v>
      </c>
      <c r="N643" s="84"/>
      <c r="O643" s="83">
        <v>107.1</v>
      </c>
      <c r="P643" s="83" t="e">
        <f>#N/A</f>
        <v>#N/A</v>
      </c>
      <c r="Q643" s="84"/>
      <c r="R643" s="84"/>
      <c r="S643" s="84"/>
    </row>
    <row r="644" spans="2:19" ht="45" customHeight="1" x14ac:dyDescent="0.25">
      <c r="B644" s="10" t="s">
        <v>221</v>
      </c>
      <c r="C644" s="85" t="s">
        <v>19</v>
      </c>
      <c r="D644" s="85"/>
      <c r="E644" s="84">
        <v>1</v>
      </c>
      <c r="F644" s="84"/>
      <c r="G644" s="86" t="s">
        <v>20</v>
      </c>
      <c r="H644" s="86"/>
      <c r="I644" s="87">
        <v>42251</v>
      </c>
      <c r="J644" s="87"/>
      <c r="K644" s="87">
        <v>42251</v>
      </c>
      <c r="L644" s="87"/>
      <c r="M644" s="84" t="s">
        <v>18</v>
      </c>
      <c r="N644" s="84"/>
      <c r="O644" s="83">
        <v>1120</v>
      </c>
      <c r="P644" s="83" t="e">
        <f>#N/A</f>
        <v>#N/A</v>
      </c>
      <c r="Q644" s="84"/>
      <c r="R644" s="84"/>
      <c r="S644" s="84"/>
    </row>
    <row r="645" spans="2:19" ht="45" customHeight="1" x14ac:dyDescent="0.25">
      <c r="B645" s="10" t="s">
        <v>221</v>
      </c>
      <c r="C645" s="85" t="s">
        <v>253</v>
      </c>
      <c r="D645" s="85"/>
      <c r="E645" s="84">
        <v>1</v>
      </c>
      <c r="F645" s="84"/>
      <c r="G645" s="86" t="s">
        <v>35</v>
      </c>
      <c r="H645" s="86"/>
      <c r="I645" s="87">
        <v>42278</v>
      </c>
      <c r="J645" s="87"/>
      <c r="K645" s="87">
        <v>42278</v>
      </c>
      <c r="L645" s="87"/>
      <c r="M645" s="84" t="s">
        <v>18</v>
      </c>
      <c r="N645" s="84"/>
      <c r="O645" s="83">
        <v>300</v>
      </c>
      <c r="P645" s="83" t="e">
        <f>#N/A</f>
        <v>#N/A</v>
      </c>
      <c r="Q645" s="84"/>
      <c r="R645" s="84"/>
      <c r="S645" s="84"/>
    </row>
    <row r="646" spans="2:19" ht="45" customHeight="1" x14ac:dyDescent="0.25">
      <c r="B646" s="10" t="s">
        <v>221</v>
      </c>
      <c r="C646" s="85" t="s">
        <v>241</v>
      </c>
      <c r="D646" s="85"/>
      <c r="E646" s="84">
        <v>1</v>
      </c>
      <c r="F646" s="84"/>
      <c r="G646" s="86" t="s">
        <v>35</v>
      </c>
      <c r="H646" s="86"/>
      <c r="I646" s="87">
        <v>42279</v>
      </c>
      <c r="J646" s="87"/>
      <c r="K646" s="87">
        <v>42279</v>
      </c>
      <c r="L646" s="87"/>
      <c r="M646" s="84" t="s">
        <v>18</v>
      </c>
      <c r="N646" s="84"/>
      <c r="O646" s="83">
        <v>406</v>
      </c>
      <c r="P646" s="83" t="e">
        <f>#N/A</f>
        <v>#N/A</v>
      </c>
      <c r="Q646" s="84"/>
      <c r="R646" s="84"/>
      <c r="S646" s="84"/>
    </row>
    <row r="647" spans="2:19" ht="45" customHeight="1" x14ac:dyDescent="0.25">
      <c r="B647" s="10" t="s">
        <v>221</v>
      </c>
      <c r="C647" s="85" t="s">
        <v>241</v>
      </c>
      <c r="D647" s="85"/>
      <c r="E647" s="84">
        <v>1</v>
      </c>
      <c r="F647" s="84"/>
      <c r="G647" s="86" t="s">
        <v>35</v>
      </c>
      <c r="H647" s="86"/>
      <c r="I647" s="87">
        <v>42277</v>
      </c>
      <c r="J647" s="87"/>
      <c r="K647" s="87">
        <v>42277</v>
      </c>
      <c r="L647" s="87"/>
      <c r="M647" s="84" t="s">
        <v>18</v>
      </c>
      <c r="N647" s="84"/>
      <c r="O647" s="83">
        <v>406</v>
      </c>
      <c r="P647" s="83" t="e">
        <f>#N/A</f>
        <v>#N/A</v>
      </c>
      <c r="Q647" s="84"/>
      <c r="R647" s="84"/>
      <c r="S647" s="84"/>
    </row>
    <row r="648" spans="2:19" ht="45" customHeight="1" x14ac:dyDescent="0.25">
      <c r="B648" s="10" t="s">
        <v>221</v>
      </c>
      <c r="C648" s="85" t="s">
        <v>241</v>
      </c>
      <c r="D648" s="85"/>
      <c r="E648" s="84">
        <v>1</v>
      </c>
      <c r="F648" s="84"/>
      <c r="G648" s="86" t="s">
        <v>35</v>
      </c>
      <c r="H648" s="86"/>
      <c r="I648" s="87">
        <v>42276</v>
      </c>
      <c r="J648" s="87"/>
      <c r="K648" s="87">
        <v>42276</v>
      </c>
      <c r="L648" s="87"/>
      <c r="M648" s="84" t="s">
        <v>18</v>
      </c>
      <c r="N648" s="84"/>
      <c r="O648" s="83">
        <v>483.99</v>
      </c>
      <c r="P648" s="83" t="e">
        <f>#N/A</f>
        <v>#N/A</v>
      </c>
      <c r="Q648" s="84"/>
      <c r="R648" s="84"/>
      <c r="S648" s="84"/>
    </row>
    <row r="649" spans="2:19" ht="45" customHeight="1" x14ac:dyDescent="0.25">
      <c r="B649" s="10" t="s">
        <v>221</v>
      </c>
      <c r="C649" s="85" t="s">
        <v>254</v>
      </c>
      <c r="D649" s="85"/>
      <c r="E649" s="84">
        <v>1</v>
      </c>
      <c r="F649" s="84"/>
      <c r="G649" s="86" t="s">
        <v>35</v>
      </c>
      <c r="H649" s="86"/>
      <c r="I649" s="87">
        <v>42270</v>
      </c>
      <c r="J649" s="87"/>
      <c r="K649" s="87">
        <v>42270</v>
      </c>
      <c r="L649" s="87"/>
      <c r="M649" s="84" t="s">
        <v>18</v>
      </c>
      <c r="N649" s="84"/>
      <c r="O649" s="83">
        <v>350</v>
      </c>
      <c r="P649" s="83" t="e">
        <f>#N/A</f>
        <v>#N/A</v>
      </c>
      <c r="Q649" s="84"/>
      <c r="R649" s="84"/>
      <c r="S649" s="84"/>
    </row>
    <row r="650" spans="2:19" ht="45" customHeight="1" x14ac:dyDescent="0.25">
      <c r="B650" s="10" t="s">
        <v>221</v>
      </c>
      <c r="C650" s="85" t="s">
        <v>241</v>
      </c>
      <c r="D650" s="85"/>
      <c r="E650" s="84">
        <v>1</v>
      </c>
      <c r="F650" s="84"/>
      <c r="G650" s="86" t="s">
        <v>35</v>
      </c>
      <c r="H650" s="86"/>
      <c r="I650" s="87">
        <v>42279</v>
      </c>
      <c r="J650" s="87"/>
      <c r="K650" s="87">
        <v>42279</v>
      </c>
      <c r="L650" s="87"/>
      <c r="M650" s="84" t="s">
        <v>18</v>
      </c>
      <c r="N650" s="84"/>
      <c r="O650" s="83">
        <v>179.02</v>
      </c>
      <c r="P650" s="83" t="e">
        <f>#N/A</f>
        <v>#N/A</v>
      </c>
      <c r="Q650" s="84"/>
      <c r="R650" s="84"/>
      <c r="S650" s="84"/>
    </row>
    <row r="651" spans="2:19" ht="45" customHeight="1" x14ac:dyDescent="0.25">
      <c r="B651" s="10" t="s">
        <v>221</v>
      </c>
      <c r="C651" s="85" t="s">
        <v>241</v>
      </c>
      <c r="D651" s="85"/>
      <c r="E651" s="84">
        <v>1</v>
      </c>
      <c r="F651" s="84"/>
      <c r="G651" s="86" t="s">
        <v>35</v>
      </c>
      <c r="H651" s="86"/>
      <c r="I651" s="87">
        <v>42277</v>
      </c>
      <c r="J651" s="87"/>
      <c r="K651" s="87">
        <v>42277</v>
      </c>
      <c r="L651" s="87"/>
      <c r="M651" s="84" t="s">
        <v>18</v>
      </c>
      <c r="N651" s="84"/>
      <c r="O651" s="83">
        <v>195</v>
      </c>
      <c r="P651" s="83" t="e">
        <f>#N/A</f>
        <v>#N/A</v>
      </c>
      <c r="Q651" s="84"/>
      <c r="R651" s="84"/>
      <c r="S651" s="84"/>
    </row>
    <row r="652" spans="2:19" ht="45" customHeight="1" x14ac:dyDescent="0.25">
      <c r="B652" s="10" t="s">
        <v>221</v>
      </c>
      <c r="C652" s="85" t="s">
        <v>241</v>
      </c>
      <c r="D652" s="85"/>
      <c r="E652" s="84">
        <v>1</v>
      </c>
      <c r="F652" s="84"/>
      <c r="G652" s="86" t="s">
        <v>35</v>
      </c>
      <c r="H652" s="86"/>
      <c r="I652" s="87">
        <v>42276</v>
      </c>
      <c r="J652" s="87"/>
      <c r="K652" s="87">
        <v>42276</v>
      </c>
      <c r="L652" s="87"/>
      <c r="M652" s="84" t="s">
        <v>18</v>
      </c>
      <c r="N652" s="84"/>
      <c r="O652" s="83">
        <v>180</v>
      </c>
      <c r="P652" s="83" t="e">
        <f>#N/A</f>
        <v>#N/A</v>
      </c>
      <c r="Q652" s="84"/>
      <c r="R652" s="84"/>
      <c r="S652" s="84"/>
    </row>
    <row r="653" spans="2:19" ht="45" customHeight="1" x14ac:dyDescent="0.25">
      <c r="B653" s="10" t="s">
        <v>221</v>
      </c>
      <c r="C653" s="85" t="s">
        <v>19</v>
      </c>
      <c r="D653" s="85"/>
      <c r="E653" s="84">
        <v>1</v>
      </c>
      <c r="F653" s="84"/>
      <c r="G653" s="86" t="s">
        <v>20</v>
      </c>
      <c r="H653" s="86"/>
      <c r="I653" s="87">
        <v>42276</v>
      </c>
      <c r="J653" s="87"/>
      <c r="K653" s="87">
        <v>42276</v>
      </c>
      <c r="L653" s="87"/>
      <c r="M653" s="84" t="s">
        <v>18</v>
      </c>
      <c r="N653" s="84"/>
      <c r="O653" s="83">
        <v>100</v>
      </c>
      <c r="P653" s="83" t="e">
        <f>#N/A</f>
        <v>#N/A</v>
      </c>
      <c r="Q653" s="84"/>
      <c r="R653" s="84"/>
      <c r="S653" s="84"/>
    </row>
    <row r="654" spans="2:19" ht="45" customHeight="1" x14ac:dyDescent="0.25">
      <c r="B654" s="10" t="s">
        <v>221</v>
      </c>
      <c r="C654" s="85" t="s">
        <v>241</v>
      </c>
      <c r="D654" s="85"/>
      <c r="E654" s="84">
        <v>1</v>
      </c>
      <c r="F654" s="84"/>
      <c r="G654" s="86" t="s">
        <v>35</v>
      </c>
      <c r="H654" s="86"/>
      <c r="I654" s="87">
        <v>42279</v>
      </c>
      <c r="J654" s="87"/>
      <c r="K654" s="87">
        <v>42279</v>
      </c>
      <c r="L654" s="87"/>
      <c r="M654" s="84" t="s">
        <v>18</v>
      </c>
      <c r="N654" s="84"/>
      <c r="O654" s="83">
        <v>484</v>
      </c>
      <c r="P654" s="83" t="e">
        <f>#N/A</f>
        <v>#N/A</v>
      </c>
      <c r="Q654" s="84"/>
      <c r="R654" s="84"/>
      <c r="S654" s="84"/>
    </row>
    <row r="655" spans="2:19" ht="45" customHeight="1" x14ac:dyDescent="0.25">
      <c r="B655" s="10" t="s">
        <v>221</v>
      </c>
      <c r="C655" s="85" t="s">
        <v>241</v>
      </c>
      <c r="D655" s="85"/>
      <c r="E655" s="84">
        <v>1</v>
      </c>
      <c r="F655" s="84"/>
      <c r="G655" s="86" t="s">
        <v>35</v>
      </c>
      <c r="H655" s="86"/>
      <c r="I655" s="87">
        <v>42255</v>
      </c>
      <c r="J655" s="87"/>
      <c r="K655" s="87">
        <v>42255</v>
      </c>
      <c r="L655" s="87"/>
      <c r="M655" s="84" t="s">
        <v>18</v>
      </c>
      <c r="N655" s="84"/>
      <c r="O655" s="83">
        <v>406</v>
      </c>
      <c r="P655" s="83" t="e">
        <f>#N/A</f>
        <v>#N/A</v>
      </c>
      <c r="Q655" s="84"/>
      <c r="R655" s="84"/>
      <c r="S655" s="84"/>
    </row>
    <row r="656" spans="2:19" ht="45" customHeight="1" x14ac:dyDescent="0.25">
      <c r="B656" s="10" t="s">
        <v>221</v>
      </c>
      <c r="C656" s="85" t="s">
        <v>241</v>
      </c>
      <c r="D656" s="85"/>
      <c r="E656" s="84">
        <v>1</v>
      </c>
      <c r="F656" s="84"/>
      <c r="G656" s="86" t="s">
        <v>35</v>
      </c>
      <c r="H656" s="86"/>
      <c r="I656" s="87">
        <v>42283</v>
      </c>
      <c r="J656" s="87"/>
      <c r="K656" s="87">
        <v>42283</v>
      </c>
      <c r="L656" s="87"/>
      <c r="M656" s="84" t="s">
        <v>18</v>
      </c>
      <c r="N656" s="84"/>
      <c r="O656" s="83">
        <v>484</v>
      </c>
      <c r="P656" s="83" t="e">
        <f>#N/A</f>
        <v>#N/A</v>
      </c>
      <c r="Q656" s="84"/>
      <c r="R656" s="84"/>
      <c r="S656" s="84"/>
    </row>
    <row r="657" spans="2:19" ht="45" customHeight="1" x14ac:dyDescent="0.25">
      <c r="B657" s="10" t="s">
        <v>221</v>
      </c>
      <c r="C657" s="85" t="s">
        <v>241</v>
      </c>
      <c r="D657" s="85"/>
      <c r="E657" s="84">
        <v>1</v>
      </c>
      <c r="F657" s="84"/>
      <c r="G657" s="86" t="s">
        <v>35</v>
      </c>
      <c r="H657" s="86"/>
      <c r="I657" s="87">
        <v>42277</v>
      </c>
      <c r="J657" s="87"/>
      <c r="K657" s="87">
        <v>42277</v>
      </c>
      <c r="L657" s="87"/>
      <c r="M657" s="84" t="s">
        <v>18</v>
      </c>
      <c r="N657" s="84"/>
      <c r="O657" s="83">
        <v>406</v>
      </c>
      <c r="P657" s="83" t="e">
        <f>#N/A</f>
        <v>#N/A</v>
      </c>
      <c r="Q657" s="84"/>
      <c r="R657" s="84"/>
      <c r="S657" s="84"/>
    </row>
    <row r="658" spans="2:19" ht="45" customHeight="1" x14ac:dyDescent="0.25">
      <c r="B658" s="10" t="s">
        <v>221</v>
      </c>
      <c r="C658" s="85" t="s">
        <v>255</v>
      </c>
      <c r="D658" s="85"/>
      <c r="E658" s="84">
        <v>1</v>
      </c>
      <c r="F658" s="84"/>
      <c r="G658" s="86" t="s">
        <v>35</v>
      </c>
      <c r="H658" s="86"/>
      <c r="I658" s="87">
        <v>42284</v>
      </c>
      <c r="J658" s="87"/>
      <c r="K658" s="87">
        <v>42284</v>
      </c>
      <c r="L658" s="87"/>
      <c r="M658" s="84" t="s">
        <v>18</v>
      </c>
      <c r="N658" s="84"/>
      <c r="O658" s="83">
        <v>200.02</v>
      </c>
      <c r="P658" s="83" t="e">
        <f>#N/A</f>
        <v>#N/A</v>
      </c>
      <c r="Q658" s="84"/>
      <c r="R658" s="84"/>
      <c r="S658" s="84"/>
    </row>
    <row r="659" spans="2:19" ht="45" customHeight="1" x14ac:dyDescent="0.25">
      <c r="B659" s="10" t="s">
        <v>221</v>
      </c>
      <c r="C659" s="85" t="s">
        <v>256</v>
      </c>
      <c r="D659" s="85"/>
      <c r="E659" s="84">
        <v>1</v>
      </c>
      <c r="F659" s="84"/>
      <c r="G659" s="86" t="s">
        <v>35</v>
      </c>
      <c r="H659" s="86"/>
      <c r="I659" s="87">
        <v>42284</v>
      </c>
      <c r="J659" s="87"/>
      <c r="K659" s="87">
        <v>42284</v>
      </c>
      <c r="L659" s="87"/>
      <c r="M659" s="84" t="s">
        <v>18</v>
      </c>
      <c r="N659" s="84"/>
      <c r="O659" s="83">
        <v>350</v>
      </c>
      <c r="P659" s="83" t="e">
        <f>#N/A</f>
        <v>#N/A</v>
      </c>
      <c r="Q659" s="84"/>
      <c r="R659" s="84"/>
      <c r="S659" s="84"/>
    </row>
    <row r="660" spans="2:19" ht="45" customHeight="1" x14ac:dyDescent="0.25">
      <c r="B660" s="10" t="s">
        <v>221</v>
      </c>
      <c r="C660" s="85" t="s">
        <v>257</v>
      </c>
      <c r="D660" s="85"/>
      <c r="E660" s="84">
        <v>1</v>
      </c>
      <c r="F660" s="84"/>
      <c r="G660" s="86" t="s">
        <v>35</v>
      </c>
      <c r="H660" s="86"/>
      <c r="I660" s="87">
        <v>42283</v>
      </c>
      <c r="J660" s="87"/>
      <c r="K660" s="87">
        <v>42283</v>
      </c>
      <c r="L660" s="87"/>
      <c r="M660" s="84" t="s">
        <v>18</v>
      </c>
      <c r="N660" s="84"/>
      <c r="O660" s="83">
        <v>200</v>
      </c>
      <c r="P660" s="83" t="e">
        <f>#N/A</f>
        <v>#N/A</v>
      </c>
      <c r="Q660" s="84"/>
      <c r="R660" s="84"/>
      <c r="S660" s="84"/>
    </row>
    <row r="661" spans="2:19" ht="45" customHeight="1" x14ac:dyDescent="0.25">
      <c r="B661" s="10" t="s">
        <v>221</v>
      </c>
      <c r="C661" s="85" t="s">
        <v>258</v>
      </c>
      <c r="D661" s="85"/>
      <c r="E661" s="84">
        <v>1</v>
      </c>
      <c r="F661" s="84"/>
      <c r="G661" s="86" t="s">
        <v>35</v>
      </c>
      <c r="H661" s="86"/>
      <c r="I661" s="87">
        <v>42284</v>
      </c>
      <c r="J661" s="87"/>
      <c r="K661" s="87">
        <v>42284</v>
      </c>
      <c r="L661" s="87"/>
      <c r="M661" s="84" t="s">
        <v>18</v>
      </c>
      <c r="N661" s="84"/>
      <c r="O661" s="83">
        <v>406</v>
      </c>
      <c r="P661" s="83" t="e">
        <f>#N/A</f>
        <v>#N/A</v>
      </c>
      <c r="Q661" s="84"/>
      <c r="R661" s="84"/>
      <c r="S661" s="84"/>
    </row>
    <row r="662" spans="2:19" ht="45" customHeight="1" x14ac:dyDescent="0.25">
      <c r="B662" s="10" t="s">
        <v>221</v>
      </c>
      <c r="C662" s="85" t="s">
        <v>241</v>
      </c>
      <c r="D662" s="85"/>
      <c r="E662" s="84">
        <v>1</v>
      </c>
      <c r="F662" s="84"/>
      <c r="G662" s="86" t="s">
        <v>35</v>
      </c>
      <c r="H662" s="86"/>
      <c r="I662" s="87">
        <v>42257</v>
      </c>
      <c r="J662" s="87"/>
      <c r="K662" s="87">
        <v>42257</v>
      </c>
      <c r="L662" s="87"/>
      <c r="M662" s="84" t="s">
        <v>18</v>
      </c>
      <c r="N662" s="84"/>
      <c r="O662" s="83">
        <v>406</v>
      </c>
      <c r="P662" s="83" t="e">
        <f>#N/A</f>
        <v>#N/A</v>
      </c>
      <c r="Q662" s="84"/>
      <c r="R662" s="84"/>
      <c r="S662" s="84"/>
    </row>
    <row r="663" spans="2:19" ht="45" customHeight="1" x14ac:dyDescent="0.25">
      <c r="B663" s="10" t="s">
        <v>221</v>
      </c>
      <c r="C663" s="85" t="s">
        <v>241</v>
      </c>
      <c r="D663" s="85"/>
      <c r="E663" s="84">
        <v>1</v>
      </c>
      <c r="F663" s="84"/>
      <c r="G663" s="86" t="s">
        <v>35</v>
      </c>
      <c r="H663" s="86"/>
      <c r="I663" s="87">
        <v>42283</v>
      </c>
      <c r="J663" s="87"/>
      <c r="K663" s="87">
        <v>42283</v>
      </c>
      <c r="L663" s="87"/>
      <c r="M663" s="84" t="s">
        <v>18</v>
      </c>
      <c r="N663" s="84"/>
      <c r="O663" s="83">
        <v>406</v>
      </c>
      <c r="P663" s="83" t="e">
        <f>#N/A</f>
        <v>#N/A</v>
      </c>
      <c r="Q663" s="84"/>
      <c r="R663" s="84"/>
      <c r="S663" s="84"/>
    </row>
    <row r="664" spans="2:19" ht="45" customHeight="1" x14ac:dyDescent="0.25">
      <c r="B664" s="10" t="s">
        <v>221</v>
      </c>
      <c r="C664" s="85" t="s">
        <v>241</v>
      </c>
      <c r="D664" s="85"/>
      <c r="E664" s="84">
        <v>1</v>
      </c>
      <c r="F664" s="84"/>
      <c r="G664" s="86" t="s">
        <v>35</v>
      </c>
      <c r="H664" s="86"/>
      <c r="I664" s="87">
        <v>42279</v>
      </c>
      <c r="J664" s="87"/>
      <c r="K664" s="87">
        <v>42279</v>
      </c>
      <c r="L664" s="87"/>
      <c r="M664" s="84" t="s">
        <v>18</v>
      </c>
      <c r="N664" s="84"/>
      <c r="O664" s="83">
        <v>200</v>
      </c>
      <c r="P664" s="83" t="e">
        <f>#N/A</f>
        <v>#N/A</v>
      </c>
      <c r="Q664" s="84"/>
      <c r="R664" s="84"/>
      <c r="S664" s="84"/>
    </row>
    <row r="665" spans="2:19" ht="45" customHeight="1" x14ac:dyDescent="0.25">
      <c r="B665" s="10" t="s">
        <v>221</v>
      </c>
      <c r="C665" s="85" t="s">
        <v>241</v>
      </c>
      <c r="D665" s="85"/>
      <c r="E665" s="84">
        <v>1</v>
      </c>
      <c r="F665" s="84"/>
      <c r="G665" s="86" t="s">
        <v>35</v>
      </c>
      <c r="H665" s="86"/>
      <c r="I665" s="87">
        <v>42255</v>
      </c>
      <c r="J665" s="87"/>
      <c r="K665" s="87">
        <v>42255</v>
      </c>
      <c r="L665" s="87"/>
      <c r="M665" s="84" t="s">
        <v>18</v>
      </c>
      <c r="N665" s="84"/>
      <c r="O665" s="83">
        <v>145</v>
      </c>
      <c r="P665" s="83" t="e">
        <f>#N/A</f>
        <v>#N/A</v>
      </c>
      <c r="Q665" s="84"/>
      <c r="R665" s="84"/>
      <c r="S665" s="84"/>
    </row>
    <row r="666" spans="2:19" ht="45" customHeight="1" x14ac:dyDescent="0.25">
      <c r="B666" s="10" t="s">
        <v>221</v>
      </c>
      <c r="C666" s="85" t="s">
        <v>241</v>
      </c>
      <c r="D666" s="85"/>
      <c r="E666" s="84">
        <v>1</v>
      </c>
      <c r="F666" s="84"/>
      <c r="G666" s="86" t="s">
        <v>35</v>
      </c>
      <c r="H666" s="86"/>
      <c r="I666" s="87">
        <v>42283</v>
      </c>
      <c r="J666" s="87"/>
      <c r="K666" s="87">
        <v>42283</v>
      </c>
      <c r="L666" s="87"/>
      <c r="M666" s="84" t="s">
        <v>18</v>
      </c>
      <c r="N666" s="84"/>
      <c r="O666" s="83">
        <v>200</v>
      </c>
      <c r="P666" s="83" t="e">
        <f>#N/A</f>
        <v>#N/A</v>
      </c>
      <c r="Q666" s="84"/>
      <c r="R666" s="84"/>
      <c r="S666" s="84"/>
    </row>
    <row r="667" spans="2:19" ht="45" customHeight="1" x14ac:dyDescent="0.25">
      <c r="B667" s="10" t="s">
        <v>221</v>
      </c>
      <c r="C667" s="85" t="s">
        <v>241</v>
      </c>
      <c r="D667" s="85"/>
      <c r="E667" s="84">
        <v>1</v>
      </c>
      <c r="F667" s="84"/>
      <c r="G667" s="86" t="s">
        <v>35</v>
      </c>
      <c r="H667" s="86"/>
      <c r="I667" s="87">
        <v>42277</v>
      </c>
      <c r="J667" s="87"/>
      <c r="K667" s="87">
        <v>42277</v>
      </c>
      <c r="L667" s="87"/>
      <c r="M667" s="84" t="s">
        <v>18</v>
      </c>
      <c r="N667" s="84"/>
      <c r="O667" s="83">
        <v>115.5</v>
      </c>
      <c r="P667" s="83" t="e">
        <f>#N/A</f>
        <v>#N/A</v>
      </c>
      <c r="Q667" s="84"/>
      <c r="R667" s="84"/>
      <c r="S667" s="84"/>
    </row>
    <row r="668" spans="2:19" ht="45" customHeight="1" x14ac:dyDescent="0.25">
      <c r="B668" s="10" t="s">
        <v>221</v>
      </c>
      <c r="C668" s="85" t="s">
        <v>258</v>
      </c>
      <c r="D668" s="85"/>
      <c r="E668" s="84">
        <v>1</v>
      </c>
      <c r="F668" s="84"/>
      <c r="G668" s="86" t="s">
        <v>35</v>
      </c>
      <c r="H668" s="86"/>
      <c r="I668" s="87">
        <v>42284</v>
      </c>
      <c r="J668" s="87"/>
      <c r="K668" s="87">
        <v>42284</v>
      </c>
      <c r="L668" s="87"/>
      <c r="M668" s="84" t="s">
        <v>18</v>
      </c>
      <c r="N668" s="84"/>
      <c r="O668" s="83">
        <v>168</v>
      </c>
      <c r="P668" s="83" t="e">
        <f>#N/A</f>
        <v>#N/A</v>
      </c>
      <c r="Q668" s="84"/>
      <c r="R668" s="84"/>
      <c r="S668" s="84"/>
    </row>
    <row r="669" spans="2:19" ht="45" customHeight="1" x14ac:dyDescent="0.25">
      <c r="B669" s="10" t="s">
        <v>221</v>
      </c>
      <c r="C669" s="85" t="s">
        <v>241</v>
      </c>
      <c r="D669" s="85"/>
      <c r="E669" s="84">
        <v>1</v>
      </c>
      <c r="F669" s="84"/>
      <c r="G669" s="86" t="s">
        <v>35</v>
      </c>
      <c r="H669" s="86"/>
      <c r="I669" s="87">
        <v>42257</v>
      </c>
      <c r="J669" s="87"/>
      <c r="K669" s="87">
        <v>42257</v>
      </c>
      <c r="L669" s="87"/>
      <c r="M669" s="84" t="s">
        <v>18</v>
      </c>
      <c r="N669" s="84"/>
      <c r="O669" s="83">
        <v>141.30000000000001</v>
      </c>
      <c r="P669" s="83" t="e">
        <f>#N/A</f>
        <v>#N/A</v>
      </c>
      <c r="Q669" s="84"/>
      <c r="R669" s="84"/>
      <c r="S669" s="84"/>
    </row>
    <row r="670" spans="2:19" ht="45" customHeight="1" x14ac:dyDescent="0.25">
      <c r="B670" s="10" t="s">
        <v>221</v>
      </c>
      <c r="C670" s="85" t="s">
        <v>241</v>
      </c>
      <c r="D670" s="85"/>
      <c r="E670" s="84">
        <v>1</v>
      </c>
      <c r="F670" s="84"/>
      <c r="G670" s="86" t="s">
        <v>35</v>
      </c>
      <c r="H670" s="86"/>
      <c r="I670" s="87">
        <v>42283</v>
      </c>
      <c r="J670" s="87"/>
      <c r="K670" s="87">
        <v>42283</v>
      </c>
      <c r="L670" s="87"/>
      <c r="M670" s="19" t="s">
        <v>18</v>
      </c>
      <c r="N670" s="18"/>
      <c r="O670" s="83">
        <v>181.6</v>
      </c>
      <c r="P670" s="83" t="e">
        <f>#N/A</f>
        <v>#N/A</v>
      </c>
      <c r="Q670" s="84"/>
      <c r="R670" s="84"/>
      <c r="S670" s="84"/>
    </row>
    <row r="671" spans="2:19" ht="45" customHeight="1" x14ac:dyDescent="0.25">
      <c r="B671" s="10" t="s">
        <v>221</v>
      </c>
      <c r="C671" s="85" t="s">
        <v>19</v>
      </c>
      <c r="D671" s="85"/>
      <c r="E671" s="84">
        <v>1</v>
      </c>
      <c r="F671" s="84"/>
      <c r="G671" s="86" t="s">
        <v>20</v>
      </c>
      <c r="H671" s="86"/>
      <c r="I671" s="87">
        <v>42283</v>
      </c>
      <c r="J671" s="87"/>
      <c r="K671" s="87">
        <v>42283</v>
      </c>
      <c r="L671" s="87"/>
      <c r="M671" s="19" t="s">
        <v>18</v>
      </c>
      <c r="N671" s="18"/>
      <c r="O671" s="83">
        <v>1850</v>
      </c>
      <c r="P671" s="83" t="e">
        <f>#N/A</f>
        <v>#N/A</v>
      </c>
      <c r="Q671" s="84"/>
      <c r="R671" s="84"/>
      <c r="S671" s="84"/>
    </row>
    <row r="672" spans="2:19" ht="45" customHeight="1" x14ac:dyDescent="0.25">
      <c r="B672" s="10" t="s">
        <v>221</v>
      </c>
      <c r="C672" s="85" t="s">
        <v>259</v>
      </c>
      <c r="D672" s="85"/>
      <c r="E672" s="84">
        <v>1</v>
      </c>
      <c r="F672" s="84"/>
      <c r="G672" s="86" t="s">
        <v>35</v>
      </c>
      <c r="H672" s="86"/>
      <c r="I672" s="87">
        <v>42180</v>
      </c>
      <c r="J672" s="87"/>
      <c r="K672" s="87">
        <v>42180</v>
      </c>
      <c r="L672" s="87"/>
      <c r="M672" s="19" t="s">
        <v>18</v>
      </c>
      <c r="N672" s="18"/>
      <c r="O672" s="83">
        <v>150</v>
      </c>
      <c r="P672" s="83" t="e">
        <f>#N/A</f>
        <v>#N/A</v>
      </c>
      <c r="Q672" s="84"/>
      <c r="R672" s="84"/>
      <c r="S672" s="84"/>
    </row>
    <row r="673" spans="2:19" ht="45" customHeight="1" x14ac:dyDescent="0.25">
      <c r="B673" s="10" t="s">
        <v>221</v>
      </c>
      <c r="C673" s="85" t="s">
        <v>260</v>
      </c>
      <c r="D673" s="85"/>
      <c r="E673" s="84">
        <v>1</v>
      </c>
      <c r="F673" s="84"/>
      <c r="G673" s="86" t="s">
        <v>35</v>
      </c>
      <c r="H673" s="86"/>
      <c r="I673" s="87">
        <v>42181</v>
      </c>
      <c r="J673" s="87"/>
      <c r="K673" s="87">
        <v>42181</v>
      </c>
      <c r="L673" s="87"/>
      <c r="M673" s="84" t="s">
        <v>18</v>
      </c>
      <c r="N673" s="84"/>
      <c r="O673" s="83">
        <v>150</v>
      </c>
      <c r="P673" s="83" t="e">
        <f>#N/A</f>
        <v>#N/A</v>
      </c>
      <c r="Q673" s="84"/>
      <c r="R673" s="84"/>
      <c r="S673" s="84"/>
    </row>
    <row r="674" spans="2:19" ht="45" customHeight="1" x14ac:dyDescent="0.25">
      <c r="B674" s="10" t="s">
        <v>221</v>
      </c>
      <c r="C674" s="85" t="s">
        <v>261</v>
      </c>
      <c r="D674" s="85"/>
      <c r="E674" s="84">
        <v>1</v>
      </c>
      <c r="F674" s="84"/>
      <c r="G674" s="86" t="s">
        <v>35</v>
      </c>
      <c r="H674" s="86"/>
      <c r="I674" s="87">
        <v>42172</v>
      </c>
      <c r="J674" s="87"/>
      <c r="K674" s="87">
        <v>42172</v>
      </c>
      <c r="L674" s="87"/>
      <c r="M674" s="84" t="s">
        <v>18</v>
      </c>
      <c r="N674" s="84"/>
      <c r="O674" s="83">
        <v>406</v>
      </c>
      <c r="P674" s="83" t="e">
        <f>#N/A</f>
        <v>#N/A</v>
      </c>
      <c r="Q674" s="84"/>
      <c r="R674" s="84"/>
      <c r="S674" s="84"/>
    </row>
    <row r="675" spans="2:19" ht="45" customHeight="1" x14ac:dyDescent="0.25">
      <c r="B675" s="10" t="s">
        <v>221</v>
      </c>
      <c r="C675" s="85" t="s">
        <v>262</v>
      </c>
      <c r="D675" s="85"/>
      <c r="E675" s="84">
        <v>1</v>
      </c>
      <c r="F675" s="84"/>
      <c r="G675" s="86" t="s">
        <v>35</v>
      </c>
      <c r="H675" s="86"/>
      <c r="I675" s="87">
        <v>42171</v>
      </c>
      <c r="J675" s="87"/>
      <c r="K675" s="87">
        <v>42171</v>
      </c>
      <c r="L675" s="87"/>
      <c r="M675" s="84" t="s">
        <v>18</v>
      </c>
      <c r="N675" s="84"/>
      <c r="O675" s="83">
        <v>406</v>
      </c>
      <c r="P675" s="83" t="e">
        <f>#N/A</f>
        <v>#N/A</v>
      </c>
      <c r="Q675" s="84"/>
      <c r="R675" s="84"/>
      <c r="S675" s="84"/>
    </row>
    <row r="676" spans="2:19" ht="45" customHeight="1" x14ac:dyDescent="0.25">
      <c r="B676" s="10" t="s">
        <v>221</v>
      </c>
      <c r="C676" s="85" t="s">
        <v>259</v>
      </c>
      <c r="D676" s="85"/>
      <c r="E676" s="84">
        <v>1</v>
      </c>
      <c r="F676" s="84"/>
      <c r="G676" s="86" t="s">
        <v>35</v>
      </c>
      <c r="H676" s="86"/>
      <c r="I676" s="87">
        <v>42174</v>
      </c>
      <c r="J676" s="87"/>
      <c r="K676" s="87">
        <v>42175</v>
      </c>
      <c r="L676" s="87"/>
      <c r="M676" s="84" t="s">
        <v>18</v>
      </c>
      <c r="N676" s="84"/>
      <c r="O676" s="83">
        <v>582.95000000000005</v>
      </c>
      <c r="P676" s="83" t="e">
        <f>#N/A</f>
        <v>#N/A</v>
      </c>
      <c r="Q676" s="84"/>
      <c r="R676" s="84"/>
      <c r="S676" s="84"/>
    </row>
    <row r="677" spans="2:19" ht="45" customHeight="1" x14ac:dyDescent="0.25">
      <c r="B677" s="10" t="s">
        <v>221</v>
      </c>
      <c r="C677" s="85" t="s">
        <v>259</v>
      </c>
      <c r="D677" s="85"/>
      <c r="E677" s="84">
        <v>1</v>
      </c>
      <c r="F677" s="84"/>
      <c r="G677" s="86" t="s">
        <v>35</v>
      </c>
      <c r="H677" s="86"/>
      <c r="I677" s="87">
        <v>42174</v>
      </c>
      <c r="J677" s="87"/>
      <c r="K677" s="87">
        <v>42174</v>
      </c>
      <c r="L677" s="87"/>
      <c r="M677" s="84" t="s">
        <v>18</v>
      </c>
      <c r="N677" s="84"/>
      <c r="O677" s="83">
        <v>406</v>
      </c>
      <c r="P677" s="83" t="e">
        <f>#N/A</f>
        <v>#N/A</v>
      </c>
      <c r="Q677" s="84"/>
      <c r="R677" s="84"/>
      <c r="S677" s="84"/>
    </row>
    <row r="678" spans="2:19" ht="45" customHeight="1" x14ac:dyDescent="0.25">
      <c r="B678" s="10" t="s">
        <v>221</v>
      </c>
      <c r="C678" s="85" t="s">
        <v>263</v>
      </c>
      <c r="D678" s="85"/>
      <c r="E678" s="84">
        <v>1</v>
      </c>
      <c r="F678" s="84"/>
      <c r="G678" s="86" t="s">
        <v>35</v>
      </c>
      <c r="H678" s="86"/>
      <c r="I678" s="87">
        <v>42175</v>
      </c>
      <c r="J678" s="87"/>
      <c r="K678" s="87">
        <v>42175</v>
      </c>
      <c r="L678" s="87"/>
      <c r="M678" s="84" t="s">
        <v>18</v>
      </c>
      <c r="N678" s="84"/>
      <c r="O678" s="83">
        <v>684</v>
      </c>
      <c r="P678" s="83" t="e">
        <f>#N/A</f>
        <v>#N/A</v>
      </c>
      <c r="Q678" s="84"/>
      <c r="R678" s="84"/>
      <c r="S678" s="84"/>
    </row>
    <row r="679" spans="2:19" ht="45" customHeight="1" x14ac:dyDescent="0.25">
      <c r="B679" s="10" t="s">
        <v>221</v>
      </c>
      <c r="C679" s="85" t="s">
        <v>260</v>
      </c>
      <c r="D679" s="85"/>
      <c r="E679" s="84">
        <v>1</v>
      </c>
      <c r="F679" s="84"/>
      <c r="G679" s="86" t="s">
        <v>35</v>
      </c>
      <c r="H679" s="86"/>
      <c r="I679" s="87">
        <v>42177</v>
      </c>
      <c r="J679" s="87"/>
      <c r="K679" s="87">
        <v>42177</v>
      </c>
      <c r="L679" s="87"/>
      <c r="M679" s="84" t="s">
        <v>18</v>
      </c>
      <c r="N679" s="84"/>
      <c r="O679" s="83">
        <v>406</v>
      </c>
      <c r="P679" s="83" t="e">
        <f>#N/A</f>
        <v>#N/A</v>
      </c>
      <c r="Q679" s="84"/>
      <c r="R679" s="84"/>
      <c r="S679" s="84"/>
    </row>
    <row r="680" spans="2:19" ht="45" customHeight="1" x14ac:dyDescent="0.25">
      <c r="B680" s="10" t="s">
        <v>221</v>
      </c>
      <c r="C680" s="85" t="s">
        <v>259</v>
      </c>
      <c r="D680" s="85"/>
      <c r="E680" s="84">
        <v>1</v>
      </c>
      <c r="F680" s="84"/>
      <c r="G680" s="86" t="s">
        <v>35</v>
      </c>
      <c r="H680" s="86"/>
      <c r="I680" s="87">
        <v>42177</v>
      </c>
      <c r="J680" s="87"/>
      <c r="K680" s="87">
        <v>42177</v>
      </c>
      <c r="L680" s="87"/>
      <c r="M680" s="84" t="s">
        <v>18</v>
      </c>
      <c r="N680" s="84"/>
      <c r="O680" s="83">
        <v>406</v>
      </c>
      <c r="P680" s="83" t="e">
        <f>#N/A</f>
        <v>#N/A</v>
      </c>
      <c r="Q680" s="84"/>
      <c r="R680" s="84"/>
      <c r="S680" s="84"/>
    </row>
    <row r="681" spans="2:19" ht="45" customHeight="1" x14ac:dyDescent="0.25">
      <c r="B681" s="10" t="s">
        <v>221</v>
      </c>
      <c r="C681" s="85" t="s">
        <v>260</v>
      </c>
      <c r="D681" s="85"/>
      <c r="E681" s="84">
        <v>1</v>
      </c>
      <c r="F681" s="84"/>
      <c r="G681" s="86" t="s">
        <v>35</v>
      </c>
      <c r="H681" s="86"/>
      <c r="I681" s="87">
        <v>42178</v>
      </c>
      <c r="J681" s="87"/>
      <c r="K681" s="87">
        <v>42178</v>
      </c>
      <c r="L681" s="87"/>
      <c r="M681" s="84" t="s">
        <v>18</v>
      </c>
      <c r="N681" s="84"/>
      <c r="O681" s="83">
        <v>406</v>
      </c>
      <c r="P681" s="83" t="e">
        <f>#N/A</f>
        <v>#N/A</v>
      </c>
      <c r="Q681" s="84"/>
      <c r="R681" s="84"/>
      <c r="S681" s="84"/>
    </row>
    <row r="682" spans="2:19" ht="45" customHeight="1" x14ac:dyDescent="0.25">
      <c r="B682" s="10" t="s">
        <v>221</v>
      </c>
      <c r="C682" s="85" t="s">
        <v>260</v>
      </c>
      <c r="D682" s="85"/>
      <c r="E682" s="84">
        <v>1</v>
      </c>
      <c r="F682" s="84"/>
      <c r="G682" s="86" t="s">
        <v>35</v>
      </c>
      <c r="H682" s="86"/>
      <c r="I682" s="87">
        <v>42179</v>
      </c>
      <c r="J682" s="87"/>
      <c r="K682" s="87">
        <v>42179</v>
      </c>
      <c r="L682" s="87"/>
      <c r="M682" s="84" t="s">
        <v>18</v>
      </c>
      <c r="N682" s="84"/>
      <c r="O682" s="83">
        <v>256</v>
      </c>
      <c r="P682" s="83" t="e">
        <f>#N/A</f>
        <v>#N/A</v>
      </c>
      <c r="Q682" s="84"/>
      <c r="R682" s="84"/>
      <c r="S682" s="84"/>
    </row>
    <row r="683" spans="2:19" ht="45" customHeight="1" x14ac:dyDescent="0.25">
      <c r="B683" s="10" t="s">
        <v>221</v>
      </c>
      <c r="C683" s="85" t="s">
        <v>259</v>
      </c>
      <c r="D683" s="85"/>
      <c r="E683" s="84">
        <v>1</v>
      </c>
      <c r="F683" s="84"/>
      <c r="G683" s="86" t="s">
        <v>35</v>
      </c>
      <c r="H683" s="86"/>
      <c r="I683" s="87">
        <v>42180</v>
      </c>
      <c r="J683" s="87"/>
      <c r="K683" s="87">
        <v>42180</v>
      </c>
      <c r="L683" s="87"/>
      <c r="M683" s="84" t="s">
        <v>18</v>
      </c>
      <c r="N683" s="84"/>
      <c r="O683" s="83">
        <v>406</v>
      </c>
      <c r="P683" s="83" t="e">
        <f>#N/A</f>
        <v>#N/A</v>
      </c>
      <c r="Q683" s="84"/>
      <c r="R683" s="84"/>
      <c r="S683" s="84"/>
    </row>
    <row r="684" spans="2:19" ht="45" customHeight="1" x14ac:dyDescent="0.25">
      <c r="B684" s="10" t="s">
        <v>221</v>
      </c>
      <c r="C684" s="85" t="s">
        <v>260</v>
      </c>
      <c r="D684" s="85"/>
      <c r="E684" s="84">
        <v>1</v>
      </c>
      <c r="F684" s="84"/>
      <c r="G684" s="86" t="s">
        <v>35</v>
      </c>
      <c r="H684" s="86"/>
      <c r="I684" s="87">
        <v>42181</v>
      </c>
      <c r="J684" s="87"/>
      <c r="K684" s="87">
        <v>42181</v>
      </c>
      <c r="L684" s="87"/>
      <c r="M684" s="84" t="s">
        <v>18</v>
      </c>
      <c r="N684" s="84"/>
      <c r="O684" s="83">
        <v>484</v>
      </c>
      <c r="P684" s="83" t="e">
        <f>#N/A</f>
        <v>#N/A</v>
      </c>
      <c r="Q684" s="84"/>
      <c r="R684" s="84"/>
      <c r="S684" s="84"/>
    </row>
    <row r="685" spans="2:19" ht="45" customHeight="1" x14ac:dyDescent="0.25">
      <c r="B685" s="10" t="s">
        <v>221</v>
      </c>
      <c r="C685" s="85" t="s">
        <v>260</v>
      </c>
      <c r="D685" s="85"/>
      <c r="E685" s="84">
        <v>1</v>
      </c>
      <c r="F685" s="84"/>
      <c r="G685" s="86" t="s">
        <v>35</v>
      </c>
      <c r="H685" s="86"/>
      <c r="I685" s="87">
        <v>42181</v>
      </c>
      <c r="J685" s="87"/>
      <c r="K685" s="87">
        <v>42181</v>
      </c>
      <c r="L685" s="87"/>
      <c r="M685" s="84" t="s">
        <v>18</v>
      </c>
      <c r="N685" s="84"/>
      <c r="O685" s="83">
        <v>256</v>
      </c>
      <c r="P685" s="83" t="e">
        <f>#N/A</f>
        <v>#N/A</v>
      </c>
      <c r="Q685" s="84"/>
      <c r="R685" s="84"/>
      <c r="S685" s="84"/>
    </row>
    <row r="686" spans="2:19" ht="45" customHeight="1" x14ac:dyDescent="0.25">
      <c r="B686" s="10" t="s">
        <v>221</v>
      </c>
      <c r="C686" s="85" t="s">
        <v>260</v>
      </c>
      <c r="D686" s="85"/>
      <c r="E686" s="84">
        <v>1</v>
      </c>
      <c r="F686" s="84"/>
      <c r="G686" s="86" t="s">
        <v>35</v>
      </c>
      <c r="H686" s="86"/>
      <c r="I686" s="87">
        <v>42184</v>
      </c>
      <c r="J686" s="87"/>
      <c r="K686" s="87">
        <v>42184</v>
      </c>
      <c r="L686" s="87"/>
      <c r="M686" s="84" t="s">
        <v>18</v>
      </c>
      <c r="N686" s="84"/>
      <c r="O686" s="83">
        <v>406</v>
      </c>
      <c r="P686" s="83" t="e">
        <f>#N/A</f>
        <v>#N/A</v>
      </c>
      <c r="Q686" s="84"/>
      <c r="R686" s="84"/>
      <c r="S686" s="84"/>
    </row>
    <row r="687" spans="2:19" ht="45" customHeight="1" x14ac:dyDescent="0.25">
      <c r="B687" s="10" t="s">
        <v>221</v>
      </c>
      <c r="C687" s="85" t="s">
        <v>259</v>
      </c>
      <c r="D687" s="85"/>
      <c r="E687" s="84">
        <v>1</v>
      </c>
      <c r="F687" s="84"/>
      <c r="G687" s="86" t="s">
        <v>35</v>
      </c>
      <c r="H687" s="86"/>
      <c r="I687" s="87">
        <v>42185</v>
      </c>
      <c r="J687" s="87"/>
      <c r="K687" s="87">
        <v>42185</v>
      </c>
      <c r="L687" s="87"/>
      <c r="M687" s="84" t="s">
        <v>18</v>
      </c>
      <c r="N687" s="84"/>
      <c r="O687" s="83">
        <v>484</v>
      </c>
      <c r="P687" s="83" t="e">
        <f>#N/A</f>
        <v>#N/A</v>
      </c>
      <c r="Q687" s="84"/>
      <c r="R687" s="84"/>
      <c r="S687" s="84"/>
    </row>
    <row r="688" spans="2:19" ht="45" customHeight="1" x14ac:dyDescent="0.25">
      <c r="B688" s="10" t="s">
        <v>221</v>
      </c>
      <c r="C688" s="85" t="s">
        <v>262</v>
      </c>
      <c r="D688" s="85"/>
      <c r="E688" s="84">
        <v>1</v>
      </c>
      <c r="F688" s="84"/>
      <c r="G688" s="86" t="s">
        <v>35</v>
      </c>
      <c r="H688" s="86"/>
      <c r="I688" s="87">
        <v>42171</v>
      </c>
      <c r="J688" s="87"/>
      <c r="K688" s="87">
        <v>42171</v>
      </c>
      <c r="L688" s="87"/>
      <c r="M688" s="84" t="s">
        <v>18</v>
      </c>
      <c r="N688" s="84"/>
      <c r="O688" s="83">
        <v>180.5</v>
      </c>
      <c r="P688" s="83" t="e">
        <f>#N/A</f>
        <v>#N/A</v>
      </c>
      <c r="Q688" s="84"/>
      <c r="R688" s="84"/>
      <c r="S688" s="84"/>
    </row>
    <row r="689" spans="2:19" ht="45" customHeight="1" x14ac:dyDescent="0.25">
      <c r="B689" s="10" t="s">
        <v>221</v>
      </c>
      <c r="C689" s="85" t="s">
        <v>261</v>
      </c>
      <c r="D689" s="85"/>
      <c r="E689" s="84">
        <v>1</v>
      </c>
      <c r="F689" s="84"/>
      <c r="G689" s="86" t="s">
        <v>35</v>
      </c>
      <c r="H689" s="86"/>
      <c r="I689" s="87">
        <v>42172</v>
      </c>
      <c r="J689" s="87"/>
      <c r="K689" s="87">
        <v>42172</v>
      </c>
      <c r="L689" s="87"/>
      <c r="M689" s="84" t="s">
        <v>18</v>
      </c>
      <c r="N689" s="84"/>
      <c r="O689" s="83">
        <v>172.2</v>
      </c>
      <c r="P689" s="83" t="e">
        <f>#N/A</f>
        <v>#N/A</v>
      </c>
      <c r="Q689" s="84"/>
      <c r="R689" s="84"/>
      <c r="S689" s="84"/>
    </row>
    <row r="690" spans="2:19" ht="45" customHeight="1" x14ac:dyDescent="0.25">
      <c r="B690" s="10" t="s">
        <v>221</v>
      </c>
      <c r="C690" s="85" t="s">
        <v>259</v>
      </c>
      <c r="D690" s="85"/>
      <c r="E690" s="84">
        <v>1</v>
      </c>
      <c r="F690" s="84"/>
      <c r="G690" s="86" t="s">
        <v>35</v>
      </c>
      <c r="H690" s="86"/>
      <c r="I690" s="87">
        <v>42174</v>
      </c>
      <c r="J690" s="87"/>
      <c r="K690" s="87">
        <v>42175</v>
      </c>
      <c r="L690" s="87"/>
      <c r="M690" s="84" t="s">
        <v>18</v>
      </c>
      <c r="N690" s="84"/>
      <c r="O690" s="83">
        <v>200</v>
      </c>
      <c r="P690" s="83" t="e">
        <f>#N/A</f>
        <v>#N/A</v>
      </c>
      <c r="Q690" s="84"/>
      <c r="R690" s="84"/>
      <c r="S690" s="84"/>
    </row>
    <row r="691" spans="2:19" ht="45" customHeight="1" x14ac:dyDescent="0.25">
      <c r="B691" s="10" t="s">
        <v>221</v>
      </c>
      <c r="C691" s="85" t="s">
        <v>259</v>
      </c>
      <c r="D691" s="85"/>
      <c r="E691" s="84">
        <v>1</v>
      </c>
      <c r="F691" s="84"/>
      <c r="G691" s="86" t="s">
        <v>35</v>
      </c>
      <c r="H691" s="86"/>
      <c r="I691" s="87">
        <v>42174</v>
      </c>
      <c r="J691" s="87"/>
      <c r="K691" s="87">
        <v>42174</v>
      </c>
      <c r="L691" s="87"/>
      <c r="M691" s="84" t="s">
        <v>18</v>
      </c>
      <c r="N691" s="84"/>
      <c r="O691" s="83">
        <v>87.2</v>
      </c>
      <c r="P691" s="83" t="e">
        <f>#N/A</f>
        <v>#N/A</v>
      </c>
      <c r="Q691" s="84"/>
      <c r="R691" s="84"/>
      <c r="S691" s="84"/>
    </row>
    <row r="692" spans="2:19" ht="45" customHeight="1" x14ac:dyDescent="0.25">
      <c r="B692" s="10" t="s">
        <v>221</v>
      </c>
      <c r="C692" s="85" t="s">
        <v>260</v>
      </c>
      <c r="D692" s="85"/>
      <c r="E692" s="84">
        <v>1</v>
      </c>
      <c r="F692" s="84"/>
      <c r="G692" s="86" t="s">
        <v>35</v>
      </c>
      <c r="H692" s="86"/>
      <c r="I692" s="87">
        <v>42177</v>
      </c>
      <c r="J692" s="87"/>
      <c r="K692" s="87">
        <v>42177</v>
      </c>
      <c r="L692" s="87"/>
      <c r="M692" s="84" t="s">
        <v>18</v>
      </c>
      <c r="N692" s="84"/>
      <c r="O692" s="83">
        <v>139.19999999999999</v>
      </c>
      <c r="P692" s="83" t="e">
        <f>#N/A</f>
        <v>#N/A</v>
      </c>
      <c r="Q692" s="84"/>
      <c r="R692" s="84"/>
      <c r="S692" s="84"/>
    </row>
    <row r="693" spans="2:19" ht="45" customHeight="1" x14ac:dyDescent="0.25">
      <c r="B693" s="10" t="s">
        <v>221</v>
      </c>
      <c r="C693" s="85" t="s">
        <v>259</v>
      </c>
      <c r="D693" s="85"/>
      <c r="E693" s="84">
        <v>1</v>
      </c>
      <c r="F693" s="84"/>
      <c r="G693" s="86" t="s">
        <v>35</v>
      </c>
      <c r="H693" s="86"/>
      <c r="I693" s="87">
        <v>42177</v>
      </c>
      <c r="J693" s="87"/>
      <c r="K693" s="87">
        <v>42177</v>
      </c>
      <c r="L693" s="87"/>
      <c r="M693" s="84" t="s">
        <v>18</v>
      </c>
      <c r="N693" s="84"/>
      <c r="O693" s="83">
        <v>200</v>
      </c>
      <c r="P693" s="83" t="e">
        <f>#N/A</f>
        <v>#N/A</v>
      </c>
      <c r="Q693" s="84"/>
      <c r="R693" s="84"/>
      <c r="S693" s="84"/>
    </row>
    <row r="694" spans="2:19" ht="45" customHeight="1" x14ac:dyDescent="0.25">
      <c r="B694" s="10" t="s">
        <v>221</v>
      </c>
      <c r="C694" s="85" t="s">
        <v>260</v>
      </c>
      <c r="D694" s="85"/>
      <c r="E694" s="84">
        <v>1</v>
      </c>
      <c r="F694" s="84"/>
      <c r="G694" s="86" t="s">
        <v>35</v>
      </c>
      <c r="H694" s="86"/>
      <c r="I694" s="87">
        <v>42178</v>
      </c>
      <c r="J694" s="87"/>
      <c r="K694" s="87">
        <v>42178</v>
      </c>
      <c r="L694" s="87"/>
      <c r="M694" s="84" t="s">
        <v>18</v>
      </c>
      <c r="N694" s="84"/>
      <c r="O694" s="83">
        <v>119</v>
      </c>
      <c r="P694" s="83" t="e">
        <f>#N/A</f>
        <v>#N/A</v>
      </c>
      <c r="Q694" s="84"/>
      <c r="R694" s="84"/>
      <c r="S694" s="84"/>
    </row>
    <row r="695" spans="2:19" ht="45" customHeight="1" x14ac:dyDescent="0.25">
      <c r="B695" s="10" t="s">
        <v>221</v>
      </c>
      <c r="C695" s="85" t="s">
        <v>260</v>
      </c>
      <c r="D695" s="85"/>
      <c r="E695" s="84">
        <v>1</v>
      </c>
      <c r="F695" s="84"/>
      <c r="G695" s="86" t="s">
        <v>35</v>
      </c>
      <c r="H695" s="86"/>
      <c r="I695" s="87">
        <v>42179</v>
      </c>
      <c r="J695" s="87"/>
      <c r="K695" s="87">
        <v>42179</v>
      </c>
      <c r="L695" s="87"/>
      <c r="M695" s="84" t="s">
        <v>18</v>
      </c>
      <c r="N695" s="84"/>
      <c r="O695" s="83">
        <v>169.5</v>
      </c>
      <c r="P695" s="83" t="e">
        <f>#N/A</f>
        <v>#N/A</v>
      </c>
      <c r="Q695" s="84"/>
      <c r="R695" s="84"/>
      <c r="S695" s="84"/>
    </row>
    <row r="696" spans="2:19" ht="45" customHeight="1" x14ac:dyDescent="0.25">
      <c r="B696" s="10" t="s">
        <v>221</v>
      </c>
      <c r="C696" s="85" t="s">
        <v>259</v>
      </c>
      <c r="D696" s="85"/>
      <c r="E696" s="84">
        <v>1</v>
      </c>
      <c r="F696" s="84"/>
      <c r="G696" s="86" t="s">
        <v>35</v>
      </c>
      <c r="H696" s="86"/>
      <c r="I696" s="87">
        <v>42180</v>
      </c>
      <c r="J696" s="87"/>
      <c r="K696" s="87">
        <v>42180</v>
      </c>
      <c r="L696" s="87"/>
      <c r="M696" s="84" t="s">
        <v>18</v>
      </c>
      <c r="N696" s="84"/>
      <c r="O696" s="83">
        <v>143</v>
      </c>
      <c r="P696" s="83" t="e">
        <f>#N/A</f>
        <v>#N/A</v>
      </c>
      <c r="Q696" s="84"/>
      <c r="R696" s="84"/>
      <c r="S696" s="84"/>
    </row>
    <row r="697" spans="2:19" ht="45" customHeight="1" x14ac:dyDescent="0.25">
      <c r="B697" s="10" t="s">
        <v>221</v>
      </c>
      <c r="C697" s="85" t="s">
        <v>260</v>
      </c>
      <c r="D697" s="85"/>
      <c r="E697" s="84">
        <v>1</v>
      </c>
      <c r="F697" s="84"/>
      <c r="G697" s="86" t="s">
        <v>35</v>
      </c>
      <c r="H697" s="86"/>
      <c r="I697" s="87">
        <v>42181</v>
      </c>
      <c r="J697" s="87"/>
      <c r="K697" s="87">
        <v>42181</v>
      </c>
      <c r="L697" s="87"/>
      <c r="M697" s="84" t="s">
        <v>18</v>
      </c>
      <c r="N697" s="84"/>
      <c r="O697" s="83">
        <v>178.5</v>
      </c>
      <c r="P697" s="83" t="e">
        <f>#N/A</f>
        <v>#N/A</v>
      </c>
      <c r="Q697" s="84"/>
      <c r="R697" s="84"/>
      <c r="S697" s="84"/>
    </row>
    <row r="698" spans="2:19" ht="45" customHeight="1" x14ac:dyDescent="0.25">
      <c r="B698" s="10" t="s">
        <v>221</v>
      </c>
      <c r="C698" s="85" t="s">
        <v>260</v>
      </c>
      <c r="D698" s="85"/>
      <c r="E698" s="84">
        <v>1</v>
      </c>
      <c r="F698" s="84"/>
      <c r="G698" s="86" t="s">
        <v>35</v>
      </c>
      <c r="H698" s="86"/>
      <c r="I698" s="87">
        <v>42181</v>
      </c>
      <c r="J698" s="87"/>
      <c r="K698" s="87">
        <v>42181</v>
      </c>
      <c r="L698" s="87"/>
      <c r="M698" s="84" t="s">
        <v>18</v>
      </c>
      <c r="N698" s="84"/>
      <c r="O698" s="83">
        <v>143</v>
      </c>
      <c r="P698" s="83" t="e">
        <f>#N/A</f>
        <v>#N/A</v>
      </c>
      <c r="Q698" s="84"/>
      <c r="R698" s="84"/>
      <c r="S698" s="84"/>
    </row>
    <row r="699" spans="2:19" ht="45" customHeight="1" x14ac:dyDescent="0.25">
      <c r="B699" s="10" t="s">
        <v>221</v>
      </c>
      <c r="C699" s="85" t="s">
        <v>260</v>
      </c>
      <c r="D699" s="85"/>
      <c r="E699" s="84">
        <v>1</v>
      </c>
      <c r="F699" s="84"/>
      <c r="G699" s="86" t="s">
        <v>35</v>
      </c>
      <c r="H699" s="86"/>
      <c r="I699" s="87">
        <v>42184</v>
      </c>
      <c r="J699" s="87"/>
      <c r="K699" s="87">
        <v>42184</v>
      </c>
      <c r="L699" s="87"/>
      <c r="M699" s="84" t="s">
        <v>18</v>
      </c>
      <c r="N699" s="84"/>
      <c r="O699" s="83">
        <v>141.86000000000001</v>
      </c>
      <c r="P699" s="83" t="e">
        <f>#N/A</f>
        <v>#N/A</v>
      </c>
      <c r="Q699" s="84"/>
      <c r="R699" s="84"/>
      <c r="S699" s="84"/>
    </row>
    <row r="700" spans="2:19" ht="45" customHeight="1" x14ac:dyDescent="0.25">
      <c r="B700" s="10" t="s">
        <v>221</v>
      </c>
      <c r="C700" s="85" t="s">
        <v>259</v>
      </c>
      <c r="D700" s="85"/>
      <c r="E700" s="84">
        <v>1</v>
      </c>
      <c r="F700" s="84"/>
      <c r="G700" s="86" t="s">
        <v>35</v>
      </c>
      <c r="H700" s="86"/>
      <c r="I700" s="87">
        <v>42185</v>
      </c>
      <c r="J700" s="87"/>
      <c r="K700" s="87">
        <v>42185</v>
      </c>
      <c r="L700" s="87"/>
      <c r="M700" s="84" t="s">
        <v>18</v>
      </c>
      <c r="N700" s="84"/>
      <c r="O700" s="83">
        <v>200</v>
      </c>
      <c r="P700" s="83" t="e">
        <f>#N/A</f>
        <v>#N/A</v>
      </c>
      <c r="Q700" s="84"/>
      <c r="R700" s="84"/>
      <c r="S700" s="84"/>
    </row>
    <row r="701" spans="2:19" ht="45" customHeight="1" x14ac:dyDescent="0.25">
      <c r="B701" s="10" t="s">
        <v>221</v>
      </c>
      <c r="C701" s="85" t="s">
        <v>19</v>
      </c>
      <c r="D701" s="85"/>
      <c r="E701" s="84">
        <v>1</v>
      </c>
      <c r="F701" s="84"/>
      <c r="G701" s="86" t="s">
        <v>20</v>
      </c>
      <c r="H701" s="86"/>
      <c r="I701" s="87">
        <v>42185</v>
      </c>
      <c r="J701" s="87"/>
      <c r="K701" s="87">
        <v>42185</v>
      </c>
      <c r="L701" s="87"/>
      <c r="M701" s="84" t="s">
        <v>18</v>
      </c>
      <c r="N701" s="84"/>
      <c r="O701" s="83">
        <v>793</v>
      </c>
      <c r="P701" s="83" t="e">
        <f>#N/A</f>
        <v>#N/A</v>
      </c>
      <c r="Q701" s="84"/>
      <c r="R701" s="84"/>
      <c r="S701" s="84"/>
    </row>
    <row r="702" spans="2:19" ht="45" customHeight="1" x14ac:dyDescent="0.25">
      <c r="B702" s="10" t="s">
        <v>221</v>
      </c>
      <c r="C702" s="85" t="s">
        <v>264</v>
      </c>
      <c r="D702" s="85"/>
      <c r="E702" s="84">
        <v>1</v>
      </c>
      <c r="F702" s="84"/>
      <c r="G702" s="86" t="s">
        <v>35</v>
      </c>
      <c r="H702" s="86"/>
      <c r="I702" s="87">
        <v>42258</v>
      </c>
      <c r="J702" s="87"/>
      <c r="K702" s="87">
        <v>42258</v>
      </c>
      <c r="L702" s="87"/>
      <c r="M702" s="84" t="s">
        <v>18</v>
      </c>
      <c r="N702" s="84"/>
      <c r="O702" s="83">
        <v>278</v>
      </c>
      <c r="P702" s="83" t="e">
        <f>#N/A</f>
        <v>#N/A</v>
      </c>
      <c r="Q702" s="84"/>
      <c r="R702" s="84"/>
      <c r="S702" s="84"/>
    </row>
    <row r="703" spans="2:19" ht="45" customHeight="1" x14ac:dyDescent="0.25">
      <c r="B703" s="10" t="s">
        <v>221</v>
      </c>
      <c r="C703" s="85" t="s">
        <v>265</v>
      </c>
      <c r="D703" s="85"/>
      <c r="E703" s="84">
        <v>1</v>
      </c>
      <c r="F703" s="84"/>
      <c r="G703" s="86" t="s">
        <v>35</v>
      </c>
      <c r="H703" s="86"/>
      <c r="I703" s="87">
        <v>42256</v>
      </c>
      <c r="J703" s="87"/>
      <c r="K703" s="87">
        <v>42256</v>
      </c>
      <c r="L703" s="87"/>
      <c r="M703" s="84" t="s">
        <v>18</v>
      </c>
      <c r="N703" s="84"/>
      <c r="O703" s="83">
        <v>406</v>
      </c>
      <c r="P703" s="83" t="e">
        <f>#N/A</f>
        <v>#N/A</v>
      </c>
      <c r="Q703" s="84"/>
      <c r="R703" s="84"/>
      <c r="S703" s="84"/>
    </row>
    <row r="704" spans="2:19" ht="45" customHeight="1" x14ac:dyDescent="0.25">
      <c r="B704" s="10" t="s">
        <v>221</v>
      </c>
      <c r="C704" s="85" t="s">
        <v>266</v>
      </c>
      <c r="D704" s="85"/>
      <c r="E704" s="84">
        <v>1</v>
      </c>
      <c r="F704" s="84"/>
      <c r="G704" s="86" t="s">
        <v>35</v>
      </c>
      <c r="H704" s="86"/>
      <c r="I704" s="87">
        <v>42254</v>
      </c>
      <c r="J704" s="87"/>
      <c r="K704" s="87">
        <v>42254</v>
      </c>
      <c r="L704" s="87"/>
      <c r="M704" s="84" t="s">
        <v>18</v>
      </c>
      <c r="N704" s="84"/>
      <c r="O704" s="83">
        <v>406</v>
      </c>
      <c r="P704" s="83" t="e">
        <f>#N/A</f>
        <v>#N/A</v>
      </c>
      <c r="Q704" s="84"/>
      <c r="R704" s="84"/>
      <c r="S704" s="84"/>
    </row>
    <row r="705" spans="2:19" ht="45" customHeight="1" x14ac:dyDescent="0.25">
      <c r="B705" s="10" t="s">
        <v>221</v>
      </c>
      <c r="C705" s="85" t="s">
        <v>267</v>
      </c>
      <c r="D705" s="85"/>
      <c r="E705" s="84">
        <v>1</v>
      </c>
      <c r="F705" s="84"/>
      <c r="G705" s="86" t="s">
        <v>35</v>
      </c>
      <c r="H705" s="86"/>
      <c r="I705" s="87">
        <v>42256</v>
      </c>
      <c r="J705" s="87"/>
      <c r="K705" s="87">
        <v>42256</v>
      </c>
      <c r="L705" s="87"/>
      <c r="M705" s="84" t="s">
        <v>18</v>
      </c>
      <c r="N705" s="84"/>
      <c r="O705" s="83">
        <v>534</v>
      </c>
      <c r="P705" s="83" t="e">
        <f>#N/A</f>
        <v>#N/A</v>
      </c>
      <c r="Q705" s="84"/>
      <c r="R705" s="84"/>
      <c r="S705" s="84"/>
    </row>
    <row r="706" spans="2:19" ht="45" customHeight="1" x14ac:dyDescent="0.25">
      <c r="B706" s="10" t="s">
        <v>221</v>
      </c>
      <c r="C706" s="85" t="s">
        <v>268</v>
      </c>
      <c r="D706" s="85"/>
      <c r="E706" s="84">
        <v>1</v>
      </c>
      <c r="F706" s="84"/>
      <c r="G706" s="86" t="s">
        <v>35</v>
      </c>
      <c r="H706" s="86"/>
      <c r="I706" s="87">
        <v>42251</v>
      </c>
      <c r="J706" s="87"/>
      <c r="K706" s="87">
        <v>42251</v>
      </c>
      <c r="L706" s="87"/>
      <c r="M706" s="84" t="s">
        <v>18</v>
      </c>
      <c r="N706" s="84"/>
      <c r="O706" s="83">
        <v>406</v>
      </c>
      <c r="P706" s="83" t="e">
        <f>#N/A</f>
        <v>#N/A</v>
      </c>
      <c r="Q706" s="84"/>
      <c r="R706" s="84"/>
      <c r="S706" s="84"/>
    </row>
    <row r="707" spans="2:19" ht="45" customHeight="1" x14ac:dyDescent="0.25">
      <c r="B707" s="10" t="s">
        <v>221</v>
      </c>
      <c r="C707" s="85" t="s">
        <v>266</v>
      </c>
      <c r="D707" s="85"/>
      <c r="E707" s="84">
        <v>1</v>
      </c>
      <c r="F707" s="84"/>
      <c r="G707" s="86" t="s">
        <v>35</v>
      </c>
      <c r="H707" s="86"/>
      <c r="I707" s="87">
        <v>42250</v>
      </c>
      <c r="J707" s="87"/>
      <c r="K707" s="87">
        <v>42250</v>
      </c>
      <c r="L707" s="87"/>
      <c r="M707" s="84" t="s">
        <v>18</v>
      </c>
      <c r="N707" s="84"/>
      <c r="O707" s="83">
        <v>406</v>
      </c>
      <c r="P707" s="83" t="e">
        <f>#N/A</f>
        <v>#N/A</v>
      </c>
      <c r="Q707" s="84"/>
      <c r="R707" s="84"/>
      <c r="S707" s="84"/>
    </row>
    <row r="708" spans="2:19" ht="45" customHeight="1" x14ac:dyDescent="0.25">
      <c r="B708" s="10" t="s">
        <v>221</v>
      </c>
      <c r="C708" s="85" t="s">
        <v>266</v>
      </c>
      <c r="D708" s="85"/>
      <c r="E708" s="84">
        <v>1</v>
      </c>
      <c r="F708" s="84"/>
      <c r="G708" s="86" t="s">
        <v>35</v>
      </c>
      <c r="H708" s="86"/>
      <c r="I708" s="87">
        <v>42249</v>
      </c>
      <c r="J708" s="87"/>
      <c r="K708" s="87">
        <v>42249</v>
      </c>
      <c r="L708" s="87"/>
      <c r="M708" s="84" t="s">
        <v>18</v>
      </c>
      <c r="N708" s="84"/>
      <c r="O708" s="83">
        <v>406</v>
      </c>
      <c r="P708" s="83" t="e">
        <f>#N/A</f>
        <v>#N/A</v>
      </c>
      <c r="Q708" s="84"/>
      <c r="R708" s="84"/>
      <c r="S708" s="84"/>
    </row>
    <row r="709" spans="2:19" ht="45" customHeight="1" x14ac:dyDescent="0.25">
      <c r="B709" s="10" t="s">
        <v>221</v>
      </c>
      <c r="C709" s="85">
        <v>0</v>
      </c>
      <c r="D709" s="85"/>
      <c r="E709" s="84">
        <v>1</v>
      </c>
      <c r="F709" s="84"/>
      <c r="G709" s="86" t="s">
        <v>35</v>
      </c>
      <c r="H709" s="86"/>
      <c r="I709" s="87">
        <v>42247</v>
      </c>
      <c r="J709" s="87"/>
      <c r="K709" s="87">
        <v>42247</v>
      </c>
      <c r="L709" s="87"/>
      <c r="M709" s="84" t="s">
        <v>18</v>
      </c>
      <c r="N709" s="84"/>
      <c r="O709" s="83">
        <v>350</v>
      </c>
      <c r="P709" s="83" t="e">
        <f>#N/A</f>
        <v>#N/A</v>
      </c>
      <c r="Q709" s="84"/>
      <c r="R709" s="84"/>
      <c r="S709" s="84"/>
    </row>
    <row r="710" spans="2:19" ht="45" customHeight="1" x14ac:dyDescent="0.25">
      <c r="B710" s="10" t="s">
        <v>221</v>
      </c>
      <c r="C710" s="85" t="s">
        <v>264</v>
      </c>
      <c r="D710" s="85"/>
      <c r="E710" s="84">
        <v>1</v>
      </c>
      <c r="F710" s="84"/>
      <c r="G710" s="86" t="s">
        <v>35</v>
      </c>
      <c r="H710" s="86"/>
      <c r="I710" s="87">
        <v>42258</v>
      </c>
      <c r="J710" s="87"/>
      <c r="K710" s="87">
        <v>42258</v>
      </c>
      <c r="L710" s="87"/>
      <c r="M710" s="84" t="s">
        <v>18</v>
      </c>
      <c r="N710" s="84"/>
      <c r="O710" s="83">
        <v>200</v>
      </c>
      <c r="P710" s="83" t="e">
        <f>#N/A</f>
        <v>#N/A</v>
      </c>
      <c r="Q710" s="84"/>
      <c r="R710" s="84"/>
      <c r="S710" s="84"/>
    </row>
    <row r="711" spans="2:19" ht="45" customHeight="1" x14ac:dyDescent="0.25">
      <c r="B711" s="10" t="s">
        <v>221</v>
      </c>
      <c r="C711" s="85" t="s">
        <v>265</v>
      </c>
      <c r="D711" s="85"/>
      <c r="E711" s="84">
        <v>1</v>
      </c>
      <c r="F711" s="84"/>
      <c r="G711" s="86" t="s">
        <v>35</v>
      </c>
      <c r="H711" s="86"/>
      <c r="I711" s="87">
        <v>42256</v>
      </c>
      <c r="J711" s="87"/>
      <c r="K711" s="87">
        <v>42256</v>
      </c>
      <c r="L711" s="87"/>
      <c r="M711" s="84" t="s">
        <v>18</v>
      </c>
      <c r="N711" s="84"/>
      <c r="O711" s="83">
        <v>199</v>
      </c>
      <c r="P711" s="83" t="e">
        <f>#N/A</f>
        <v>#N/A</v>
      </c>
      <c r="Q711" s="84"/>
      <c r="R711" s="84"/>
      <c r="S711" s="84"/>
    </row>
    <row r="712" spans="2:19" ht="45" customHeight="1" x14ac:dyDescent="0.25">
      <c r="B712" s="10" t="s">
        <v>221</v>
      </c>
      <c r="C712" s="85" t="s">
        <v>266</v>
      </c>
      <c r="D712" s="85"/>
      <c r="E712" s="84">
        <v>1</v>
      </c>
      <c r="F712" s="84"/>
      <c r="G712" s="86" t="s">
        <v>35</v>
      </c>
      <c r="H712" s="86"/>
      <c r="I712" s="87">
        <v>42254</v>
      </c>
      <c r="J712" s="87"/>
      <c r="K712" s="87">
        <v>42254</v>
      </c>
      <c r="L712" s="87"/>
      <c r="M712" s="84" t="s">
        <v>18</v>
      </c>
      <c r="N712" s="84"/>
      <c r="O712" s="83">
        <v>174</v>
      </c>
      <c r="P712" s="83" t="e">
        <f>#N/A</f>
        <v>#N/A</v>
      </c>
      <c r="Q712" s="84"/>
      <c r="R712" s="84"/>
      <c r="S712" s="84"/>
    </row>
    <row r="713" spans="2:19" ht="45" customHeight="1" x14ac:dyDescent="0.25">
      <c r="B713" s="10" t="s">
        <v>221</v>
      </c>
      <c r="C713" s="85" t="s">
        <v>268</v>
      </c>
      <c r="D713" s="85"/>
      <c r="E713" s="84">
        <v>1</v>
      </c>
      <c r="F713" s="84"/>
      <c r="G713" s="86" t="s">
        <v>35</v>
      </c>
      <c r="H713" s="86"/>
      <c r="I713" s="87">
        <v>42251</v>
      </c>
      <c r="J713" s="87"/>
      <c r="K713" s="87">
        <v>42251</v>
      </c>
      <c r="L713" s="87"/>
      <c r="M713" s="84" t="s">
        <v>18</v>
      </c>
      <c r="N713" s="84"/>
      <c r="O713" s="83">
        <v>160</v>
      </c>
      <c r="P713" s="83" t="e">
        <f>#N/A</f>
        <v>#N/A</v>
      </c>
      <c r="Q713" s="84"/>
      <c r="R713" s="84"/>
      <c r="S713" s="84"/>
    </row>
    <row r="714" spans="2:19" ht="45" customHeight="1" x14ac:dyDescent="0.25">
      <c r="B714" s="10" t="s">
        <v>221</v>
      </c>
      <c r="C714" s="85" t="s">
        <v>266</v>
      </c>
      <c r="D714" s="85"/>
      <c r="E714" s="84">
        <v>1</v>
      </c>
      <c r="F714" s="84"/>
      <c r="G714" s="86" t="s">
        <v>35</v>
      </c>
      <c r="H714" s="86"/>
      <c r="I714" s="87">
        <v>42250</v>
      </c>
      <c r="J714" s="87"/>
      <c r="K714" s="87">
        <v>42250</v>
      </c>
      <c r="L714" s="87"/>
      <c r="M714" s="84" t="s">
        <v>18</v>
      </c>
      <c r="N714" s="84"/>
      <c r="O714" s="83">
        <v>136.5</v>
      </c>
      <c r="P714" s="83" t="e">
        <f>#N/A</f>
        <v>#N/A</v>
      </c>
      <c r="Q714" s="84"/>
      <c r="R714" s="84"/>
      <c r="S714" s="84"/>
    </row>
    <row r="715" spans="2:19" ht="45" customHeight="1" x14ac:dyDescent="0.25">
      <c r="B715" s="10" t="s">
        <v>221</v>
      </c>
      <c r="C715" s="85" t="s">
        <v>266</v>
      </c>
      <c r="D715" s="85"/>
      <c r="E715" s="84">
        <v>1</v>
      </c>
      <c r="F715" s="84"/>
      <c r="G715" s="86" t="s">
        <v>35</v>
      </c>
      <c r="H715" s="86"/>
      <c r="I715" s="87">
        <v>42249</v>
      </c>
      <c r="J715" s="87"/>
      <c r="K715" s="87">
        <v>42249</v>
      </c>
      <c r="L715" s="87"/>
      <c r="M715" s="84" t="s">
        <v>18</v>
      </c>
      <c r="N715" s="84"/>
      <c r="O715" s="83">
        <v>135.5</v>
      </c>
      <c r="P715" s="83" t="e">
        <f>#N/A</f>
        <v>#N/A</v>
      </c>
      <c r="Q715" s="84"/>
      <c r="R715" s="84"/>
      <c r="S715" s="84"/>
    </row>
    <row r="716" spans="2:19" ht="45" customHeight="1" x14ac:dyDescent="0.25">
      <c r="B716" s="10" t="s">
        <v>221</v>
      </c>
      <c r="C716" s="85" t="s">
        <v>19</v>
      </c>
      <c r="D716" s="85"/>
      <c r="E716" s="84">
        <v>1</v>
      </c>
      <c r="F716" s="84"/>
      <c r="G716" s="86" t="s">
        <v>20</v>
      </c>
      <c r="H716" s="86"/>
      <c r="I716" s="87">
        <v>42249</v>
      </c>
      <c r="J716" s="87"/>
      <c r="K716" s="87">
        <v>42249</v>
      </c>
      <c r="L716" s="87"/>
      <c r="M716" s="84" t="s">
        <v>18</v>
      </c>
      <c r="N716" s="84"/>
      <c r="O716" s="83">
        <v>730</v>
      </c>
      <c r="P716" s="83" t="e">
        <f>#N/A</f>
        <v>#N/A</v>
      </c>
      <c r="Q716" s="84"/>
      <c r="R716" s="84"/>
      <c r="S716" s="84"/>
    </row>
    <row r="717" spans="2:19" ht="45" customHeight="1" x14ac:dyDescent="0.25">
      <c r="B717" s="10" t="s">
        <v>221</v>
      </c>
      <c r="C717" s="85" t="s">
        <v>241</v>
      </c>
      <c r="D717" s="85"/>
      <c r="E717" s="84">
        <v>1</v>
      </c>
      <c r="F717" s="84"/>
      <c r="G717" s="86" t="s">
        <v>35</v>
      </c>
      <c r="H717" s="86"/>
      <c r="I717" s="87">
        <v>42285</v>
      </c>
      <c r="J717" s="87"/>
      <c r="K717" s="87">
        <v>42285</v>
      </c>
      <c r="L717" s="87"/>
      <c r="M717" s="84" t="s">
        <v>18</v>
      </c>
      <c r="N717" s="84"/>
      <c r="O717" s="83">
        <v>278</v>
      </c>
      <c r="P717" s="83" t="e">
        <f>#N/A</f>
        <v>#N/A</v>
      </c>
      <c r="Q717" s="84"/>
      <c r="R717" s="84"/>
      <c r="S717" s="84"/>
    </row>
    <row r="718" spans="2:19" ht="45" customHeight="1" x14ac:dyDescent="0.25">
      <c r="B718" s="10" t="s">
        <v>221</v>
      </c>
      <c r="C718" s="85" t="s">
        <v>241</v>
      </c>
      <c r="D718" s="85"/>
      <c r="E718" s="84">
        <v>1</v>
      </c>
      <c r="F718" s="84"/>
      <c r="G718" s="86" t="s">
        <v>35</v>
      </c>
      <c r="H718" s="86"/>
      <c r="I718" s="87">
        <v>42290</v>
      </c>
      <c r="J718" s="87"/>
      <c r="K718" s="87">
        <v>42290</v>
      </c>
      <c r="L718" s="87"/>
      <c r="M718" s="84" t="s">
        <v>18</v>
      </c>
      <c r="N718" s="84"/>
      <c r="O718" s="83">
        <v>406</v>
      </c>
      <c r="P718" s="83" t="e">
        <f>#N/A</f>
        <v>#N/A</v>
      </c>
      <c r="Q718" s="84"/>
      <c r="R718" s="84"/>
      <c r="S718" s="84"/>
    </row>
    <row r="719" spans="2:19" ht="45" customHeight="1" x14ac:dyDescent="0.25">
      <c r="B719" s="10" t="s">
        <v>221</v>
      </c>
      <c r="C719" s="85" t="s">
        <v>241</v>
      </c>
      <c r="D719" s="85"/>
      <c r="E719" s="84">
        <v>1</v>
      </c>
      <c r="F719" s="84"/>
      <c r="G719" s="86" t="s">
        <v>35</v>
      </c>
      <c r="H719" s="86"/>
      <c r="I719" s="87">
        <v>42304</v>
      </c>
      <c r="J719" s="87"/>
      <c r="K719" s="87">
        <v>42304</v>
      </c>
      <c r="L719" s="87"/>
      <c r="M719" s="84" t="s">
        <v>18</v>
      </c>
      <c r="N719" s="84"/>
      <c r="O719" s="83">
        <v>484</v>
      </c>
      <c r="P719" s="83" t="e">
        <f>#N/A</f>
        <v>#N/A</v>
      </c>
      <c r="Q719" s="84"/>
      <c r="R719" s="84"/>
      <c r="S719" s="84"/>
    </row>
    <row r="720" spans="2:19" ht="45" customHeight="1" x14ac:dyDescent="0.25">
      <c r="B720" s="10" t="s">
        <v>221</v>
      </c>
      <c r="C720" s="85" t="s">
        <v>241</v>
      </c>
      <c r="D720" s="85"/>
      <c r="E720" s="84">
        <v>1</v>
      </c>
      <c r="F720" s="84"/>
      <c r="G720" s="86" t="s">
        <v>35</v>
      </c>
      <c r="H720" s="86"/>
      <c r="I720" s="87">
        <v>42304</v>
      </c>
      <c r="J720" s="87"/>
      <c r="K720" s="87">
        <v>42304</v>
      </c>
      <c r="L720" s="87"/>
      <c r="M720" s="84" t="s">
        <v>18</v>
      </c>
      <c r="N720" s="84"/>
      <c r="O720" s="83">
        <v>406</v>
      </c>
      <c r="P720" s="83" t="e">
        <f>#N/A</f>
        <v>#N/A</v>
      </c>
      <c r="Q720" s="84"/>
      <c r="R720" s="84"/>
      <c r="S720" s="84"/>
    </row>
    <row r="721" spans="2:19" ht="45" customHeight="1" x14ac:dyDescent="0.25">
      <c r="B721" s="10" t="s">
        <v>221</v>
      </c>
      <c r="C721" s="85" t="s">
        <v>241</v>
      </c>
      <c r="D721" s="85"/>
      <c r="E721" s="84">
        <v>1</v>
      </c>
      <c r="F721" s="84"/>
      <c r="G721" s="86" t="s">
        <v>35</v>
      </c>
      <c r="H721" s="86"/>
      <c r="I721" s="87">
        <v>42304</v>
      </c>
      <c r="J721" s="87"/>
      <c r="K721" s="87">
        <v>42304</v>
      </c>
      <c r="L721" s="87"/>
      <c r="M721" s="84" t="s">
        <v>18</v>
      </c>
      <c r="N721" s="84"/>
      <c r="O721" s="83">
        <v>406</v>
      </c>
      <c r="P721" s="83" t="e">
        <f>#N/A</f>
        <v>#N/A</v>
      </c>
      <c r="Q721" s="84"/>
      <c r="R721" s="84"/>
      <c r="S721" s="84"/>
    </row>
    <row r="722" spans="2:19" ht="45" customHeight="1" x14ac:dyDescent="0.25">
      <c r="B722" s="10" t="s">
        <v>221</v>
      </c>
      <c r="C722" s="85" t="s">
        <v>241</v>
      </c>
      <c r="D722" s="85"/>
      <c r="E722" s="84">
        <v>1</v>
      </c>
      <c r="F722" s="84"/>
      <c r="G722" s="86" t="s">
        <v>35</v>
      </c>
      <c r="H722" s="86"/>
      <c r="I722" s="87">
        <v>42306</v>
      </c>
      <c r="J722" s="87"/>
      <c r="K722" s="87">
        <v>42306</v>
      </c>
      <c r="L722" s="87"/>
      <c r="M722" s="84" t="s">
        <v>18</v>
      </c>
      <c r="N722" s="84"/>
      <c r="O722" s="83">
        <v>350</v>
      </c>
      <c r="P722" s="83" t="e">
        <f>#N/A</f>
        <v>#N/A</v>
      </c>
      <c r="Q722" s="84"/>
      <c r="R722" s="84"/>
      <c r="S722" s="84"/>
    </row>
    <row r="723" spans="2:19" ht="45" customHeight="1" x14ac:dyDescent="0.25">
      <c r="B723" s="10" t="s">
        <v>221</v>
      </c>
      <c r="C723" s="85" t="s">
        <v>241</v>
      </c>
      <c r="D723" s="85"/>
      <c r="E723" s="84">
        <v>1</v>
      </c>
      <c r="F723" s="84"/>
      <c r="G723" s="86" t="s">
        <v>35</v>
      </c>
      <c r="H723" s="86"/>
      <c r="I723" s="87">
        <v>42285</v>
      </c>
      <c r="J723" s="87"/>
      <c r="K723" s="87">
        <v>42285</v>
      </c>
      <c r="L723" s="87"/>
      <c r="M723" s="84" t="s">
        <v>18</v>
      </c>
      <c r="N723" s="84"/>
      <c r="O723" s="83">
        <v>195.45</v>
      </c>
      <c r="P723" s="83" t="e">
        <f>#N/A</f>
        <v>#N/A</v>
      </c>
      <c r="Q723" s="84"/>
      <c r="R723" s="84"/>
      <c r="S723" s="84"/>
    </row>
    <row r="724" spans="2:19" ht="45" customHeight="1" x14ac:dyDescent="0.25">
      <c r="B724" s="10" t="s">
        <v>221</v>
      </c>
      <c r="C724" s="85" t="s">
        <v>241</v>
      </c>
      <c r="D724" s="85"/>
      <c r="E724" s="84">
        <v>1</v>
      </c>
      <c r="F724" s="84"/>
      <c r="G724" s="86" t="s">
        <v>35</v>
      </c>
      <c r="H724" s="86"/>
      <c r="I724" s="87">
        <v>42290</v>
      </c>
      <c r="J724" s="87"/>
      <c r="K724" s="87">
        <v>42290</v>
      </c>
      <c r="L724" s="87"/>
      <c r="M724" s="84" t="s">
        <v>18</v>
      </c>
      <c r="N724" s="84"/>
      <c r="O724" s="83">
        <v>159</v>
      </c>
      <c r="P724" s="83" t="e">
        <f>#N/A</f>
        <v>#N/A</v>
      </c>
      <c r="Q724" s="84"/>
      <c r="R724" s="84"/>
      <c r="S724" s="84"/>
    </row>
    <row r="725" spans="2:19" ht="45" customHeight="1" x14ac:dyDescent="0.25">
      <c r="B725" s="10" t="s">
        <v>221</v>
      </c>
      <c r="C725" s="85" t="s">
        <v>241</v>
      </c>
      <c r="D725" s="85"/>
      <c r="E725" s="84">
        <v>1</v>
      </c>
      <c r="F725" s="84"/>
      <c r="G725" s="86" t="s">
        <v>35</v>
      </c>
      <c r="H725" s="86"/>
      <c r="I725" s="87">
        <v>42304</v>
      </c>
      <c r="J725" s="87"/>
      <c r="K725" s="87">
        <v>42304</v>
      </c>
      <c r="L725" s="87"/>
      <c r="M725" s="84" t="s">
        <v>18</v>
      </c>
      <c r="N725" s="84"/>
      <c r="O725" s="83">
        <v>196.9</v>
      </c>
      <c r="P725" s="83" t="e">
        <f>#N/A</f>
        <v>#N/A</v>
      </c>
      <c r="Q725" s="84"/>
      <c r="R725" s="84"/>
      <c r="S725" s="84"/>
    </row>
    <row r="726" spans="2:19" ht="45" customHeight="1" x14ac:dyDescent="0.25">
      <c r="B726" s="10" t="s">
        <v>221</v>
      </c>
      <c r="C726" s="85" t="s">
        <v>241</v>
      </c>
      <c r="D726" s="85"/>
      <c r="E726" s="84">
        <v>1</v>
      </c>
      <c r="F726" s="84"/>
      <c r="G726" s="86" t="s">
        <v>35</v>
      </c>
      <c r="H726" s="86"/>
      <c r="I726" s="87">
        <v>42304</v>
      </c>
      <c r="J726" s="87"/>
      <c r="K726" s="87">
        <v>42304</v>
      </c>
      <c r="L726" s="87"/>
      <c r="M726" s="84" t="s">
        <v>18</v>
      </c>
      <c r="N726" s="84"/>
      <c r="O726" s="83">
        <v>200</v>
      </c>
      <c r="P726" s="83" t="e">
        <f>#N/A</f>
        <v>#N/A</v>
      </c>
      <c r="Q726" s="84"/>
      <c r="R726" s="84"/>
      <c r="S726" s="84"/>
    </row>
    <row r="727" spans="2:19" ht="45" customHeight="1" x14ac:dyDescent="0.25">
      <c r="B727" s="10" t="s">
        <v>221</v>
      </c>
      <c r="C727" s="85" t="s">
        <v>241</v>
      </c>
      <c r="D727" s="85"/>
      <c r="E727" s="84">
        <v>1</v>
      </c>
      <c r="F727" s="84"/>
      <c r="G727" s="86" t="s">
        <v>35</v>
      </c>
      <c r="H727" s="86"/>
      <c r="I727" s="87">
        <v>42304</v>
      </c>
      <c r="J727" s="87"/>
      <c r="K727" s="87">
        <v>42304</v>
      </c>
      <c r="L727" s="87"/>
      <c r="M727" s="84" t="s">
        <v>18</v>
      </c>
      <c r="N727" s="84"/>
      <c r="O727" s="83">
        <v>187.4</v>
      </c>
      <c r="P727" s="83" t="e">
        <f>#N/A</f>
        <v>#N/A</v>
      </c>
      <c r="Q727" s="84"/>
      <c r="R727" s="84"/>
      <c r="S727" s="84"/>
    </row>
    <row r="728" spans="2:19" ht="45" customHeight="1" x14ac:dyDescent="0.25">
      <c r="B728" s="10" t="s">
        <v>221</v>
      </c>
      <c r="C728" s="85" t="s">
        <v>19</v>
      </c>
      <c r="D728" s="85"/>
      <c r="E728" s="84">
        <v>1</v>
      </c>
      <c r="F728" s="84"/>
      <c r="G728" s="86" t="s">
        <v>20</v>
      </c>
      <c r="H728" s="86"/>
      <c r="I728" s="87">
        <v>42304</v>
      </c>
      <c r="J728" s="87"/>
      <c r="K728" s="87">
        <v>42304</v>
      </c>
      <c r="L728" s="87"/>
      <c r="M728" s="84" t="s">
        <v>18</v>
      </c>
      <c r="N728" s="84"/>
      <c r="O728" s="83">
        <v>600</v>
      </c>
      <c r="P728" s="83" t="e">
        <f>#N/A</f>
        <v>#N/A</v>
      </c>
      <c r="Q728" s="84"/>
      <c r="R728" s="84"/>
      <c r="S728" s="84"/>
    </row>
    <row r="729" spans="2:19" ht="45" customHeight="1" x14ac:dyDescent="0.25">
      <c r="B729" s="10" t="s">
        <v>221</v>
      </c>
      <c r="C729" s="85" t="s">
        <v>241</v>
      </c>
      <c r="D729" s="85"/>
      <c r="E729" s="84">
        <v>1</v>
      </c>
      <c r="F729" s="84"/>
      <c r="G729" s="86" t="s">
        <v>35</v>
      </c>
      <c r="H729" s="86"/>
      <c r="I729" s="87">
        <v>42282</v>
      </c>
      <c r="J729" s="87"/>
      <c r="K729" s="87">
        <v>42282</v>
      </c>
      <c r="L729" s="87"/>
      <c r="M729" s="84" t="s">
        <v>18</v>
      </c>
      <c r="N729" s="84"/>
      <c r="O729" s="83">
        <v>406</v>
      </c>
      <c r="P729" s="83" t="e">
        <f>#N/A</f>
        <v>#N/A</v>
      </c>
      <c r="Q729" s="84"/>
      <c r="R729" s="84"/>
      <c r="S729" s="84"/>
    </row>
    <row r="730" spans="2:19" ht="45" customHeight="1" x14ac:dyDescent="0.25">
      <c r="B730" s="10" t="s">
        <v>221</v>
      </c>
      <c r="C730" s="85" t="s">
        <v>269</v>
      </c>
      <c r="D730" s="85"/>
      <c r="E730" s="84">
        <v>1</v>
      </c>
      <c r="F730" s="84"/>
      <c r="G730" s="86" t="s">
        <v>17</v>
      </c>
      <c r="H730" s="86"/>
      <c r="I730" s="87">
        <v>42298</v>
      </c>
      <c r="J730" s="87"/>
      <c r="K730" s="87">
        <v>42298</v>
      </c>
      <c r="L730" s="87"/>
      <c r="M730" s="84" t="s">
        <v>18</v>
      </c>
      <c r="N730" s="84"/>
      <c r="O730" s="83">
        <v>893</v>
      </c>
      <c r="P730" s="83" t="e">
        <f>#N/A</f>
        <v>#N/A</v>
      </c>
      <c r="Q730" s="84"/>
      <c r="R730" s="84"/>
      <c r="S730" s="84"/>
    </row>
    <row r="731" spans="2:19" ht="45" customHeight="1" x14ac:dyDescent="0.25">
      <c r="B731" s="10" t="s">
        <v>221</v>
      </c>
      <c r="C731" s="85" t="s">
        <v>270</v>
      </c>
      <c r="D731" s="85"/>
      <c r="E731" s="84">
        <v>1</v>
      </c>
      <c r="F731" s="84"/>
      <c r="G731" s="86" t="s">
        <v>35</v>
      </c>
      <c r="H731" s="86"/>
      <c r="I731" s="87">
        <v>42307</v>
      </c>
      <c r="J731" s="87"/>
      <c r="K731" s="87">
        <v>42307</v>
      </c>
      <c r="L731" s="87"/>
      <c r="M731" s="84" t="s">
        <v>18</v>
      </c>
      <c r="N731" s="84"/>
      <c r="O731" s="83">
        <v>350</v>
      </c>
      <c r="P731" s="83" t="e">
        <f>#N/A</f>
        <v>#N/A</v>
      </c>
      <c r="Q731" s="84"/>
      <c r="R731" s="84"/>
      <c r="S731" s="84"/>
    </row>
    <row r="732" spans="2:19" ht="45" customHeight="1" x14ac:dyDescent="0.25">
      <c r="B732" s="10" t="s">
        <v>221</v>
      </c>
      <c r="C732" s="85" t="s">
        <v>271</v>
      </c>
      <c r="D732" s="85"/>
      <c r="E732" s="84">
        <v>1</v>
      </c>
      <c r="F732" s="84"/>
      <c r="G732" s="86" t="s">
        <v>35</v>
      </c>
      <c r="H732" s="86"/>
      <c r="I732" s="87">
        <v>42304</v>
      </c>
      <c r="J732" s="87"/>
      <c r="K732" s="87">
        <v>42304</v>
      </c>
      <c r="L732" s="87"/>
      <c r="M732" s="84" t="s">
        <v>18</v>
      </c>
      <c r="N732" s="84"/>
      <c r="O732" s="83">
        <v>350</v>
      </c>
      <c r="P732" s="83" t="e">
        <f>#N/A</f>
        <v>#N/A</v>
      </c>
      <c r="Q732" s="84"/>
      <c r="R732" s="84"/>
      <c r="S732" s="84"/>
    </row>
    <row r="733" spans="2:19" ht="45" customHeight="1" x14ac:dyDescent="0.25">
      <c r="B733" s="10" t="s">
        <v>221</v>
      </c>
      <c r="C733" s="85" t="s">
        <v>241</v>
      </c>
      <c r="D733" s="85"/>
      <c r="E733" s="84">
        <v>1</v>
      </c>
      <c r="F733" s="84"/>
      <c r="G733" s="86" t="s">
        <v>35</v>
      </c>
      <c r="H733" s="86"/>
      <c r="I733" s="87">
        <v>42300</v>
      </c>
      <c r="J733" s="87"/>
      <c r="K733" s="87">
        <v>42300</v>
      </c>
      <c r="L733" s="87"/>
      <c r="M733" s="84" t="s">
        <v>18</v>
      </c>
      <c r="N733" s="84"/>
      <c r="O733" s="83">
        <v>406</v>
      </c>
      <c r="P733" s="83" t="e">
        <f>#N/A</f>
        <v>#N/A</v>
      </c>
      <c r="Q733" s="84"/>
      <c r="R733" s="84"/>
      <c r="S733" s="84"/>
    </row>
    <row r="734" spans="2:19" ht="45" customHeight="1" x14ac:dyDescent="0.25">
      <c r="B734" s="10" t="s">
        <v>221</v>
      </c>
      <c r="C734" s="85" t="s">
        <v>241</v>
      </c>
      <c r="D734" s="85"/>
      <c r="E734" s="84">
        <v>1</v>
      </c>
      <c r="F734" s="84"/>
      <c r="G734" s="86" t="s">
        <v>35</v>
      </c>
      <c r="H734" s="86"/>
      <c r="I734" s="87">
        <v>42298</v>
      </c>
      <c r="J734" s="87"/>
      <c r="K734" s="87">
        <v>42298</v>
      </c>
      <c r="L734" s="87"/>
      <c r="M734" s="84" t="s">
        <v>18</v>
      </c>
      <c r="N734" s="84"/>
      <c r="O734" s="83">
        <v>406</v>
      </c>
      <c r="P734" s="83" t="e">
        <f>#N/A</f>
        <v>#N/A</v>
      </c>
      <c r="Q734" s="84"/>
      <c r="R734" s="84"/>
      <c r="S734" s="84"/>
    </row>
    <row r="735" spans="2:19" ht="45" customHeight="1" x14ac:dyDescent="0.25">
      <c r="B735" s="10" t="s">
        <v>221</v>
      </c>
      <c r="C735" s="85" t="s">
        <v>241</v>
      </c>
      <c r="D735" s="85"/>
      <c r="E735" s="84">
        <v>1</v>
      </c>
      <c r="F735" s="84"/>
      <c r="G735" s="86" t="s">
        <v>35</v>
      </c>
      <c r="H735" s="86"/>
      <c r="I735" s="87">
        <v>42299</v>
      </c>
      <c r="J735" s="87"/>
      <c r="K735" s="87">
        <v>42299</v>
      </c>
      <c r="L735" s="87"/>
      <c r="M735" s="84" t="s">
        <v>18</v>
      </c>
      <c r="N735" s="84"/>
      <c r="O735" s="83">
        <v>406</v>
      </c>
      <c r="P735" s="83" t="e">
        <f>#N/A</f>
        <v>#N/A</v>
      </c>
      <c r="Q735" s="84"/>
      <c r="R735" s="84"/>
      <c r="S735" s="84"/>
    </row>
    <row r="736" spans="2:19" ht="45" customHeight="1" x14ac:dyDescent="0.25">
      <c r="B736" s="10" t="s">
        <v>221</v>
      </c>
      <c r="C736" s="85" t="s">
        <v>241</v>
      </c>
      <c r="D736" s="85"/>
      <c r="E736" s="84">
        <v>1</v>
      </c>
      <c r="F736" s="84"/>
      <c r="G736" s="86" t="s">
        <v>35</v>
      </c>
      <c r="H736" s="86"/>
      <c r="I736" s="87">
        <v>42293</v>
      </c>
      <c r="J736" s="87"/>
      <c r="K736" s="87">
        <v>42293</v>
      </c>
      <c r="L736" s="87"/>
      <c r="M736" s="84" t="s">
        <v>18</v>
      </c>
      <c r="N736" s="84"/>
      <c r="O736" s="83">
        <v>406</v>
      </c>
      <c r="P736" s="83" t="e">
        <f>#N/A</f>
        <v>#N/A</v>
      </c>
      <c r="Q736" s="84"/>
      <c r="R736" s="84"/>
      <c r="S736" s="84"/>
    </row>
    <row r="737" spans="2:19" ht="45" customHeight="1" x14ac:dyDescent="0.25">
      <c r="B737" s="10" t="s">
        <v>221</v>
      </c>
      <c r="C737" s="85" t="s">
        <v>241</v>
      </c>
      <c r="D737" s="85"/>
      <c r="E737" s="84">
        <v>1</v>
      </c>
      <c r="F737" s="84"/>
      <c r="G737" s="86" t="s">
        <v>35</v>
      </c>
      <c r="H737" s="86"/>
      <c r="I737" s="87">
        <v>42303</v>
      </c>
      <c r="J737" s="87"/>
      <c r="K737" s="87">
        <v>42303</v>
      </c>
      <c r="L737" s="87"/>
      <c r="M737" s="84" t="s">
        <v>18</v>
      </c>
      <c r="N737" s="84"/>
      <c r="O737" s="83">
        <v>406</v>
      </c>
      <c r="P737" s="83" t="e">
        <f>#N/A</f>
        <v>#N/A</v>
      </c>
      <c r="Q737" s="84"/>
      <c r="R737" s="84"/>
      <c r="S737" s="84"/>
    </row>
    <row r="738" spans="2:19" ht="45" customHeight="1" x14ac:dyDescent="0.25">
      <c r="B738" s="10" t="s">
        <v>221</v>
      </c>
      <c r="C738" s="85" t="s">
        <v>241</v>
      </c>
      <c r="D738" s="85"/>
      <c r="E738" s="84">
        <v>1</v>
      </c>
      <c r="F738" s="84"/>
      <c r="G738" s="86" t="s">
        <v>35</v>
      </c>
      <c r="H738" s="86"/>
      <c r="I738" s="87">
        <v>42282</v>
      </c>
      <c r="J738" s="87"/>
      <c r="K738" s="87">
        <v>42282</v>
      </c>
      <c r="L738" s="87"/>
      <c r="M738" s="84" t="s">
        <v>18</v>
      </c>
      <c r="N738" s="84"/>
      <c r="O738" s="83">
        <v>144</v>
      </c>
      <c r="P738" s="83" t="e">
        <f>#N/A</f>
        <v>#N/A</v>
      </c>
      <c r="Q738" s="84"/>
      <c r="R738" s="84"/>
      <c r="S738" s="84"/>
    </row>
    <row r="739" spans="2:19" ht="45" customHeight="1" x14ac:dyDescent="0.25">
      <c r="B739" s="10" t="s">
        <v>221</v>
      </c>
      <c r="C739" s="85" t="s">
        <v>269</v>
      </c>
      <c r="D739" s="85"/>
      <c r="E739" s="84">
        <v>1</v>
      </c>
      <c r="F739" s="84"/>
      <c r="G739" s="86" t="s">
        <v>17</v>
      </c>
      <c r="H739" s="86"/>
      <c r="I739" s="87">
        <v>42298</v>
      </c>
      <c r="J739" s="87"/>
      <c r="K739" s="87">
        <v>42298</v>
      </c>
      <c r="L739" s="87"/>
      <c r="M739" s="84" t="s">
        <v>18</v>
      </c>
      <c r="N739" s="84"/>
      <c r="O739" s="83">
        <v>380</v>
      </c>
      <c r="P739" s="83" t="e">
        <f>#N/A</f>
        <v>#N/A</v>
      </c>
      <c r="Q739" s="84"/>
      <c r="R739" s="84"/>
      <c r="S739" s="84"/>
    </row>
    <row r="740" spans="2:19" ht="45" customHeight="1" x14ac:dyDescent="0.25">
      <c r="B740" s="10" t="s">
        <v>221</v>
      </c>
      <c r="C740" s="85" t="s">
        <v>241</v>
      </c>
      <c r="D740" s="85"/>
      <c r="E740" s="84">
        <v>1</v>
      </c>
      <c r="F740" s="84"/>
      <c r="G740" s="86" t="s">
        <v>35</v>
      </c>
      <c r="H740" s="86"/>
      <c r="I740" s="87">
        <v>42300</v>
      </c>
      <c r="J740" s="87"/>
      <c r="K740" s="87">
        <v>42300</v>
      </c>
      <c r="L740" s="87"/>
      <c r="M740" s="84" t="s">
        <v>18</v>
      </c>
      <c r="N740" s="84"/>
      <c r="O740" s="83">
        <v>108.9</v>
      </c>
      <c r="P740" s="83" t="e">
        <f>#N/A</f>
        <v>#N/A</v>
      </c>
      <c r="Q740" s="84"/>
      <c r="R740" s="84"/>
      <c r="S740" s="84"/>
    </row>
    <row r="741" spans="2:19" ht="45" customHeight="1" x14ac:dyDescent="0.25">
      <c r="B741" s="10" t="s">
        <v>221</v>
      </c>
      <c r="C741" s="85" t="s">
        <v>241</v>
      </c>
      <c r="D741" s="85"/>
      <c r="E741" s="84">
        <v>1</v>
      </c>
      <c r="F741" s="84"/>
      <c r="G741" s="86" t="s">
        <v>35</v>
      </c>
      <c r="H741" s="86"/>
      <c r="I741" s="87">
        <v>42298</v>
      </c>
      <c r="J741" s="87"/>
      <c r="K741" s="87">
        <v>42298</v>
      </c>
      <c r="L741" s="87"/>
      <c r="M741" s="84" t="s">
        <v>18</v>
      </c>
      <c r="N741" s="84"/>
      <c r="O741" s="83">
        <v>103.5</v>
      </c>
      <c r="P741" s="83" t="e">
        <f>#N/A</f>
        <v>#N/A</v>
      </c>
      <c r="Q741" s="84"/>
      <c r="R741" s="84"/>
      <c r="S741" s="84"/>
    </row>
    <row r="742" spans="2:19" ht="45" customHeight="1" x14ac:dyDescent="0.25">
      <c r="B742" s="10" t="s">
        <v>221</v>
      </c>
      <c r="C742" s="85" t="s">
        <v>241</v>
      </c>
      <c r="D742" s="85"/>
      <c r="E742" s="84">
        <v>1</v>
      </c>
      <c r="F742" s="84"/>
      <c r="G742" s="86" t="s">
        <v>35</v>
      </c>
      <c r="H742" s="86"/>
      <c r="I742" s="87">
        <v>42299</v>
      </c>
      <c r="J742" s="87"/>
      <c r="K742" s="87">
        <v>42299</v>
      </c>
      <c r="L742" s="87"/>
      <c r="M742" s="84" t="s">
        <v>18</v>
      </c>
      <c r="N742" s="84"/>
      <c r="O742" s="83">
        <v>119</v>
      </c>
      <c r="P742" s="83" t="e">
        <f>#N/A</f>
        <v>#N/A</v>
      </c>
      <c r="Q742" s="84"/>
      <c r="R742" s="84"/>
      <c r="S742" s="84"/>
    </row>
    <row r="743" spans="2:19" ht="45" customHeight="1" x14ac:dyDescent="0.25">
      <c r="B743" s="10" t="s">
        <v>221</v>
      </c>
      <c r="C743" s="85" t="s">
        <v>241</v>
      </c>
      <c r="D743" s="85"/>
      <c r="E743" s="84">
        <v>1</v>
      </c>
      <c r="F743" s="84"/>
      <c r="G743" s="86" t="s">
        <v>35</v>
      </c>
      <c r="H743" s="86"/>
      <c r="I743" s="87">
        <v>42293</v>
      </c>
      <c r="J743" s="87"/>
      <c r="K743" s="87">
        <v>42293</v>
      </c>
      <c r="L743" s="87"/>
      <c r="M743" s="84" t="s">
        <v>18</v>
      </c>
      <c r="N743" s="84"/>
      <c r="O743" s="83">
        <v>200</v>
      </c>
      <c r="P743" s="83" t="e">
        <f>#N/A</f>
        <v>#N/A</v>
      </c>
      <c r="Q743" s="84"/>
      <c r="R743" s="84"/>
      <c r="S743" s="84"/>
    </row>
    <row r="744" spans="2:19" ht="45" customHeight="1" x14ac:dyDescent="0.25">
      <c r="B744" s="10" t="s">
        <v>221</v>
      </c>
      <c r="C744" s="85" t="s">
        <v>241</v>
      </c>
      <c r="D744" s="85"/>
      <c r="E744" s="84">
        <v>1</v>
      </c>
      <c r="F744" s="84"/>
      <c r="G744" s="86" t="s">
        <v>35</v>
      </c>
      <c r="H744" s="86"/>
      <c r="I744" s="87">
        <v>42303</v>
      </c>
      <c r="J744" s="87"/>
      <c r="K744" s="87">
        <v>42303</v>
      </c>
      <c r="L744" s="87"/>
      <c r="M744" s="84" t="s">
        <v>18</v>
      </c>
      <c r="N744" s="84"/>
      <c r="O744" s="83">
        <v>145</v>
      </c>
      <c r="P744" s="83" t="e">
        <f>#N/A</f>
        <v>#N/A</v>
      </c>
      <c r="Q744" s="84"/>
      <c r="R744" s="84"/>
      <c r="S744" s="84"/>
    </row>
    <row r="745" spans="2:19" ht="45" customHeight="1" x14ac:dyDescent="0.25">
      <c r="B745" s="10" t="s">
        <v>221</v>
      </c>
      <c r="C745" s="85" t="s">
        <v>19</v>
      </c>
      <c r="D745" s="85"/>
      <c r="E745" s="84">
        <v>1</v>
      </c>
      <c r="F745" s="84"/>
      <c r="G745" s="86" t="s">
        <v>20</v>
      </c>
      <c r="H745" s="86"/>
      <c r="I745" s="87">
        <v>42303</v>
      </c>
      <c r="J745" s="87"/>
      <c r="K745" s="87">
        <v>42303</v>
      </c>
      <c r="L745" s="87"/>
      <c r="M745" s="84" t="s">
        <v>18</v>
      </c>
      <c r="N745" s="84"/>
      <c r="O745" s="83">
        <v>1020</v>
      </c>
      <c r="P745" s="83" t="e">
        <f>#N/A</f>
        <v>#N/A</v>
      </c>
      <c r="Q745" s="84"/>
      <c r="R745" s="84"/>
      <c r="S745" s="84"/>
    </row>
    <row r="746" spans="2:19" ht="45" customHeight="1" x14ac:dyDescent="0.25">
      <c r="B746" s="10" t="s">
        <v>221</v>
      </c>
      <c r="C746" s="85" t="s">
        <v>272</v>
      </c>
      <c r="D746" s="85"/>
      <c r="E746" s="84">
        <v>1</v>
      </c>
      <c r="F746" s="84"/>
      <c r="G746" s="86" t="s">
        <v>35</v>
      </c>
      <c r="H746" s="86"/>
      <c r="I746" s="87">
        <v>42292</v>
      </c>
      <c r="J746" s="87"/>
      <c r="K746" s="87">
        <v>42292</v>
      </c>
      <c r="L746" s="87"/>
      <c r="M746" s="84" t="s">
        <v>18</v>
      </c>
      <c r="N746" s="84"/>
      <c r="O746" s="83">
        <v>484</v>
      </c>
      <c r="P746" s="83" t="e">
        <f>#N/A</f>
        <v>#N/A</v>
      </c>
      <c r="Q746" s="84"/>
      <c r="R746" s="84"/>
      <c r="S746" s="84"/>
    </row>
    <row r="747" spans="2:19" ht="45" customHeight="1" x14ac:dyDescent="0.25">
      <c r="B747" s="10" t="s">
        <v>221</v>
      </c>
      <c r="C747" s="85" t="s">
        <v>272</v>
      </c>
      <c r="D747" s="85"/>
      <c r="E747" s="84">
        <v>1</v>
      </c>
      <c r="F747" s="84"/>
      <c r="G747" s="86" t="s">
        <v>35</v>
      </c>
      <c r="H747" s="86"/>
      <c r="I747" s="87">
        <v>42297</v>
      </c>
      <c r="J747" s="87"/>
      <c r="K747" s="87">
        <v>42300</v>
      </c>
      <c r="L747" s="87"/>
      <c r="M747" s="84" t="s">
        <v>18</v>
      </c>
      <c r="N747" s="84"/>
      <c r="O747" s="83">
        <v>484</v>
      </c>
      <c r="P747" s="83" t="e">
        <f>#N/A</f>
        <v>#N/A</v>
      </c>
      <c r="Q747" s="84"/>
      <c r="R747" s="84"/>
      <c r="S747" s="84"/>
    </row>
    <row r="748" spans="2:19" ht="45" customHeight="1" x14ac:dyDescent="0.25">
      <c r="B748" s="10" t="s">
        <v>221</v>
      </c>
      <c r="C748" s="85" t="s">
        <v>272</v>
      </c>
      <c r="D748" s="85"/>
      <c r="E748" s="84">
        <v>1</v>
      </c>
      <c r="F748" s="84"/>
      <c r="G748" s="86" t="s">
        <v>35</v>
      </c>
      <c r="H748" s="86"/>
      <c r="I748" s="87">
        <v>42270</v>
      </c>
      <c r="J748" s="87"/>
      <c r="K748" s="87">
        <v>42270</v>
      </c>
      <c r="L748" s="87"/>
      <c r="M748" s="84" t="s">
        <v>18</v>
      </c>
      <c r="N748" s="84"/>
      <c r="O748" s="83">
        <v>406</v>
      </c>
      <c r="P748" s="83" t="e">
        <f>#N/A</f>
        <v>#N/A</v>
      </c>
      <c r="Q748" s="84"/>
      <c r="R748" s="84"/>
      <c r="S748" s="84"/>
    </row>
    <row r="749" spans="2:19" ht="45" customHeight="1" x14ac:dyDescent="0.25">
      <c r="B749" s="10" t="s">
        <v>221</v>
      </c>
      <c r="C749" s="85" t="s">
        <v>272</v>
      </c>
      <c r="D749" s="85"/>
      <c r="E749" s="84">
        <v>1</v>
      </c>
      <c r="F749" s="84"/>
      <c r="G749" s="86" t="s">
        <v>35</v>
      </c>
      <c r="H749" s="86"/>
      <c r="I749" s="87">
        <v>42283</v>
      </c>
      <c r="J749" s="87"/>
      <c r="K749" s="87">
        <v>42283</v>
      </c>
      <c r="L749" s="87"/>
      <c r="M749" s="84" t="s">
        <v>18</v>
      </c>
      <c r="N749" s="84"/>
      <c r="O749" s="83">
        <v>406</v>
      </c>
      <c r="P749" s="83" t="e">
        <f>#N/A</f>
        <v>#N/A</v>
      </c>
      <c r="Q749" s="84"/>
      <c r="R749" s="84"/>
      <c r="S749" s="84"/>
    </row>
    <row r="750" spans="2:19" ht="45" customHeight="1" x14ac:dyDescent="0.25">
      <c r="B750" s="10" t="s">
        <v>221</v>
      </c>
      <c r="C750" s="85" t="s">
        <v>272</v>
      </c>
      <c r="D750" s="85"/>
      <c r="E750" s="84">
        <v>1</v>
      </c>
      <c r="F750" s="84"/>
      <c r="G750" s="86" t="s">
        <v>35</v>
      </c>
      <c r="H750" s="86"/>
      <c r="I750" s="87">
        <v>42291</v>
      </c>
      <c r="J750" s="87"/>
      <c r="K750" s="87">
        <v>42291</v>
      </c>
      <c r="L750" s="87"/>
      <c r="M750" s="84" t="s">
        <v>18</v>
      </c>
      <c r="N750" s="84"/>
      <c r="O750" s="83">
        <v>406</v>
      </c>
      <c r="P750" s="83" t="e">
        <f>#N/A</f>
        <v>#N/A</v>
      </c>
      <c r="Q750" s="84"/>
      <c r="R750" s="84"/>
      <c r="S750" s="84"/>
    </row>
    <row r="751" spans="2:19" ht="45" customHeight="1" x14ac:dyDescent="0.25">
      <c r="B751" s="10" t="s">
        <v>221</v>
      </c>
      <c r="C751" s="85" t="s">
        <v>272</v>
      </c>
      <c r="D751" s="85"/>
      <c r="E751" s="84">
        <v>1</v>
      </c>
      <c r="F751" s="84"/>
      <c r="G751" s="86" t="s">
        <v>35</v>
      </c>
      <c r="H751" s="86"/>
      <c r="I751" s="87">
        <v>42292</v>
      </c>
      <c r="J751" s="87"/>
      <c r="K751" s="87">
        <v>42292</v>
      </c>
      <c r="L751" s="87"/>
      <c r="M751" s="84" t="s">
        <v>18</v>
      </c>
      <c r="N751" s="84"/>
      <c r="O751" s="83">
        <v>278</v>
      </c>
      <c r="P751" s="83" t="e">
        <f>#N/A</f>
        <v>#N/A</v>
      </c>
      <c r="Q751" s="84"/>
      <c r="R751" s="84"/>
      <c r="S751" s="84"/>
    </row>
    <row r="752" spans="2:19" ht="45" customHeight="1" x14ac:dyDescent="0.25">
      <c r="B752" s="10" t="s">
        <v>221</v>
      </c>
      <c r="C752" s="85" t="s">
        <v>272</v>
      </c>
      <c r="D752" s="85"/>
      <c r="E752" s="84">
        <v>1</v>
      </c>
      <c r="F752" s="84"/>
      <c r="G752" s="86" t="s">
        <v>35</v>
      </c>
      <c r="H752" s="86"/>
      <c r="I752" s="87">
        <v>42275</v>
      </c>
      <c r="J752" s="87"/>
      <c r="K752" s="87">
        <v>42275</v>
      </c>
      <c r="L752" s="87"/>
      <c r="M752" s="84" t="s">
        <v>18</v>
      </c>
      <c r="N752" s="84"/>
      <c r="O752" s="83">
        <v>278</v>
      </c>
      <c r="P752" s="83" t="e">
        <f>#N/A</f>
        <v>#N/A</v>
      </c>
      <c r="Q752" s="84"/>
      <c r="R752" s="84"/>
      <c r="S752" s="84"/>
    </row>
    <row r="753" spans="2:19" ht="45" customHeight="1" x14ac:dyDescent="0.25">
      <c r="B753" s="10" t="s">
        <v>221</v>
      </c>
      <c r="C753" s="85" t="s">
        <v>272</v>
      </c>
      <c r="D753" s="85"/>
      <c r="E753" s="84">
        <v>1</v>
      </c>
      <c r="F753" s="84"/>
      <c r="G753" s="86" t="s">
        <v>35</v>
      </c>
      <c r="H753" s="86"/>
      <c r="I753" s="87">
        <v>42297</v>
      </c>
      <c r="J753" s="87"/>
      <c r="K753" s="87">
        <v>42300</v>
      </c>
      <c r="L753" s="87"/>
      <c r="M753" s="84" t="s">
        <v>18</v>
      </c>
      <c r="N753" s="84"/>
      <c r="O753" s="83">
        <v>173.2</v>
      </c>
      <c r="P753" s="83" t="e">
        <f>#N/A</f>
        <v>#N/A</v>
      </c>
      <c r="Q753" s="84"/>
      <c r="R753" s="84"/>
      <c r="S753" s="84"/>
    </row>
    <row r="754" spans="2:19" ht="45" customHeight="1" x14ac:dyDescent="0.25">
      <c r="B754" s="10" t="s">
        <v>221</v>
      </c>
      <c r="C754" s="85" t="s">
        <v>272</v>
      </c>
      <c r="D754" s="85"/>
      <c r="E754" s="84">
        <v>1</v>
      </c>
      <c r="F754" s="84"/>
      <c r="G754" s="86" t="s">
        <v>35</v>
      </c>
      <c r="H754" s="86"/>
      <c r="I754" s="87">
        <v>42283</v>
      </c>
      <c r="J754" s="87"/>
      <c r="K754" s="87">
        <v>42283</v>
      </c>
      <c r="L754" s="87"/>
      <c r="M754" s="84" t="s">
        <v>18</v>
      </c>
      <c r="N754" s="84"/>
      <c r="O754" s="83">
        <v>95.2</v>
      </c>
      <c r="P754" s="83" t="e">
        <f>#N/A</f>
        <v>#N/A</v>
      </c>
      <c r="Q754" s="84"/>
      <c r="R754" s="84"/>
      <c r="S754" s="84"/>
    </row>
    <row r="755" spans="2:19" ht="45" customHeight="1" x14ac:dyDescent="0.25">
      <c r="B755" s="10" t="s">
        <v>221</v>
      </c>
      <c r="C755" s="85" t="s">
        <v>272</v>
      </c>
      <c r="D755" s="85"/>
      <c r="E755" s="84">
        <v>1</v>
      </c>
      <c r="F755" s="84"/>
      <c r="G755" s="86" t="s">
        <v>35</v>
      </c>
      <c r="H755" s="86"/>
      <c r="I755" s="87">
        <v>42291</v>
      </c>
      <c r="J755" s="87"/>
      <c r="K755" s="87">
        <v>42291</v>
      </c>
      <c r="L755" s="87"/>
      <c r="M755" s="84" t="s">
        <v>18</v>
      </c>
      <c r="N755" s="84"/>
      <c r="O755" s="83">
        <v>164.9</v>
      </c>
      <c r="P755" s="83" t="e">
        <f>#N/A</f>
        <v>#N/A</v>
      </c>
      <c r="Q755" s="84"/>
      <c r="R755" s="84"/>
      <c r="S755" s="84"/>
    </row>
    <row r="756" spans="2:19" ht="45" customHeight="1" x14ac:dyDescent="0.25">
      <c r="B756" s="10" t="s">
        <v>221</v>
      </c>
      <c r="C756" s="85" t="s">
        <v>272</v>
      </c>
      <c r="D756" s="85"/>
      <c r="E756" s="84">
        <v>1</v>
      </c>
      <c r="F756" s="84"/>
      <c r="G756" s="86" t="s">
        <v>35</v>
      </c>
      <c r="H756" s="86"/>
      <c r="I756" s="87">
        <v>42292</v>
      </c>
      <c r="J756" s="87"/>
      <c r="K756" s="87">
        <v>42292</v>
      </c>
      <c r="L756" s="87"/>
      <c r="M756" s="84" t="s">
        <v>18</v>
      </c>
      <c r="N756" s="84"/>
      <c r="O756" s="83">
        <v>200</v>
      </c>
      <c r="P756" s="83" t="e">
        <f>#N/A</f>
        <v>#N/A</v>
      </c>
      <c r="Q756" s="84"/>
      <c r="R756" s="84"/>
      <c r="S756" s="84"/>
    </row>
    <row r="757" spans="2:19" ht="45" customHeight="1" x14ac:dyDescent="0.25">
      <c r="B757" s="10" t="s">
        <v>221</v>
      </c>
      <c r="C757" s="85" t="s">
        <v>272</v>
      </c>
      <c r="D757" s="85"/>
      <c r="E757" s="84">
        <v>1</v>
      </c>
      <c r="F757" s="84"/>
      <c r="G757" s="86" t="s">
        <v>35</v>
      </c>
      <c r="H757" s="86"/>
      <c r="I757" s="87">
        <v>42275</v>
      </c>
      <c r="J757" s="87"/>
      <c r="K757" s="87">
        <v>42275</v>
      </c>
      <c r="L757" s="87"/>
      <c r="M757" s="84" t="s">
        <v>18</v>
      </c>
      <c r="N757" s="84"/>
      <c r="O757" s="83">
        <v>136</v>
      </c>
      <c r="P757" s="83" t="e">
        <f>#N/A</f>
        <v>#N/A</v>
      </c>
      <c r="Q757" s="84"/>
      <c r="R757" s="84"/>
      <c r="S757" s="84"/>
    </row>
    <row r="758" spans="2:19" ht="45" customHeight="1" x14ac:dyDescent="0.25">
      <c r="B758" s="10" t="s">
        <v>221</v>
      </c>
      <c r="C758" s="85" t="s">
        <v>272</v>
      </c>
      <c r="D758" s="85"/>
      <c r="E758" s="84">
        <v>1</v>
      </c>
      <c r="F758" s="84"/>
      <c r="G758" s="86" t="s">
        <v>35</v>
      </c>
      <c r="H758" s="86"/>
      <c r="I758" s="87">
        <v>42292</v>
      </c>
      <c r="J758" s="87"/>
      <c r="K758" s="87">
        <v>42292</v>
      </c>
      <c r="L758" s="87"/>
      <c r="M758" s="84" t="s">
        <v>18</v>
      </c>
      <c r="N758" s="84"/>
      <c r="O758" s="83">
        <v>200</v>
      </c>
      <c r="P758" s="83" t="e">
        <f>#N/A</f>
        <v>#N/A</v>
      </c>
      <c r="Q758" s="84"/>
      <c r="R758" s="84"/>
      <c r="S758" s="84"/>
    </row>
    <row r="759" spans="2:19" ht="45" customHeight="1" x14ac:dyDescent="0.25">
      <c r="B759" s="10" t="s">
        <v>221</v>
      </c>
      <c r="C759" s="85" t="s">
        <v>19</v>
      </c>
      <c r="D759" s="85"/>
      <c r="E759" s="84">
        <v>1</v>
      </c>
      <c r="F759" s="84"/>
      <c r="G759" s="86" t="s">
        <v>20</v>
      </c>
      <c r="H759" s="86"/>
      <c r="I759" s="87">
        <v>42292</v>
      </c>
      <c r="J759" s="87"/>
      <c r="K759" s="87">
        <v>42292</v>
      </c>
      <c r="L759" s="87"/>
      <c r="M759" s="84" t="s">
        <v>18</v>
      </c>
      <c r="N759" s="84"/>
      <c r="O759" s="83">
        <v>1050</v>
      </c>
      <c r="P759" s="83" t="e">
        <f>#N/A</f>
        <v>#N/A</v>
      </c>
      <c r="Q759" s="84"/>
      <c r="R759" s="84"/>
      <c r="S759" s="84"/>
    </row>
    <row r="760" spans="2:19" ht="45" customHeight="1" x14ac:dyDescent="0.25">
      <c r="B760" s="10" t="s">
        <v>221</v>
      </c>
      <c r="C760" s="85" t="s">
        <v>273</v>
      </c>
      <c r="D760" s="85"/>
      <c r="E760" s="84">
        <v>1</v>
      </c>
      <c r="F760" s="84"/>
      <c r="G760" s="86" t="s">
        <v>35</v>
      </c>
      <c r="H760" s="86"/>
      <c r="I760" s="87">
        <v>42308</v>
      </c>
      <c r="J760" s="87"/>
      <c r="K760" s="87">
        <v>42308</v>
      </c>
      <c r="L760" s="87"/>
      <c r="M760" s="84" t="s">
        <v>18</v>
      </c>
      <c r="N760" s="84"/>
      <c r="O760" s="83">
        <v>676</v>
      </c>
      <c r="P760" s="83" t="e">
        <f>#N/A</f>
        <v>#N/A</v>
      </c>
      <c r="Q760" s="84"/>
      <c r="R760" s="84"/>
      <c r="S760" s="84"/>
    </row>
    <row r="761" spans="2:19" ht="45" customHeight="1" x14ac:dyDescent="0.25">
      <c r="B761" s="10" t="s">
        <v>221</v>
      </c>
      <c r="C761" s="85" t="s">
        <v>274</v>
      </c>
      <c r="D761" s="85"/>
      <c r="E761" s="84">
        <v>1</v>
      </c>
      <c r="F761" s="84"/>
      <c r="G761" s="86" t="s">
        <v>35</v>
      </c>
      <c r="H761" s="86"/>
      <c r="I761" s="87">
        <v>42112</v>
      </c>
      <c r="J761" s="87"/>
      <c r="K761" s="87">
        <v>42112</v>
      </c>
      <c r="L761" s="87"/>
      <c r="M761" s="84" t="s">
        <v>18</v>
      </c>
      <c r="N761" s="84"/>
      <c r="O761" s="83">
        <v>604</v>
      </c>
      <c r="P761" s="83" t="e">
        <f>#N/A</f>
        <v>#N/A</v>
      </c>
      <c r="Q761" s="84"/>
      <c r="R761" s="84"/>
      <c r="S761" s="84"/>
    </row>
    <row r="762" spans="2:19" ht="45" customHeight="1" x14ac:dyDescent="0.25">
      <c r="B762" s="10" t="s">
        <v>221</v>
      </c>
      <c r="C762" s="85" t="s">
        <v>275</v>
      </c>
      <c r="D762" s="85"/>
      <c r="E762" s="84">
        <v>1</v>
      </c>
      <c r="F762" s="84"/>
      <c r="G762" s="86" t="s">
        <v>35</v>
      </c>
      <c r="H762" s="86"/>
      <c r="I762" s="87">
        <v>42083</v>
      </c>
      <c r="J762" s="87"/>
      <c r="K762" s="87">
        <v>42083</v>
      </c>
      <c r="L762" s="87"/>
      <c r="M762" s="84" t="s">
        <v>18</v>
      </c>
      <c r="N762" s="84"/>
      <c r="O762" s="83">
        <v>406</v>
      </c>
      <c r="P762" s="83" t="e">
        <f>#N/A</f>
        <v>#N/A</v>
      </c>
      <c r="Q762" s="84"/>
      <c r="R762" s="84"/>
      <c r="S762" s="84"/>
    </row>
    <row r="763" spans="2:19" ht="45" customHeight="1" x14ac:dyDescent="0.25">
      <c r="B763" s="10" t="s">
        <v>221</v>
      </c>
      <c r="C763" s="85" t="s">
        <v>276</v>
      </c>
      <c r="D763" s="85"/>
      <c r="E763" s="84">
        <v>1</v>
      </c>
      <c r="F763" s="84"/>
      <c r="G763" s="86" t="s">
        <v>35</v>
      </c>
      <c r="H763" s="86"/>
      <c r="I763" s="87">
        <v>42109</v>
      </c>
      <c r="J763" s="87"/>
      <c r="K763" s="87">
        <v>42109</v>
      </c>
      <c r="L763" s="87"/>
      <c r="M763" s="84" t="s">
        <v>18</v>
      </c>
      <c r="N763" s="84"/>
      <c r="O763" s="83">
        <v>594.5</v>
      </c>
      <c r="P763" s="83" t="e">
        <f>#N/A</f>
        <v>#N/A</v>
      </c>
      <c r="Q763" s="84"/>
      <c r="R763" s="84"/>
      <c r="S763" s="84"/>
    </row>
    <row r="764" spans="2:19" ht="45" customHeight="1" x14ac:dyDescent="0.25">
      <c r="B764" s="10" t="s">
        <v>221</v>
      </c>
      <c r="C764" s="85" t="s">
        <v>277</v>
      </c>
      <c r="D764" s="85"/>
      <c r="E764" s="84">
        <v>1</v>
      </c>
      <c r="F764" s="84"/>
      <c r="G764" s="86" t="s">
        <v>35</v>
      </c>
      <c r="H764" s="86"/>
      <c r="I764" s="87">
        <v>42116</v>
      </c>
      <c r="J764" s="87"/>
      <c r="K764" s="87">
        <v>42116</v>
      </c>
      <c r="L764" s="87"/>
      <c r="M764" s="84" t="s">
        <v>18</v>
      </c>
      <c r="N764" s="84"/>
      <c r="O764" s="83">
        <v>1240</v>
      </c>
      <c r="P764" s="83" t="e">
        <f>#N/A</f>
        <v>#N/A</v>
      </c>
      <c r="Q764" s="84"/>
      <c r="R764" s="84"/>
      <c r="S764" s="84"/>
    </row>
    <row r="765" spans="2:19" ht="45" customHeight="1" x14ac:dyDescent="0.25">
      <c r="B765" s="10" t="s">
        <v>221</v>
      </c>
      <c r="C765" s="85" t="s">
        <v>275</v>
      </c>
      <c r="D765" s="85"/>
      <c r="E765" s="84">
        <v>1</v>
      </c>
      <c r="F765" s="84"/>
      <c r="G765" s="86" t="s">
        <v>35</v>
      </c>
      <c r="H765" s="86"/>
      <c r="I765" s="87">
        <v>42167</v>
      </c>
      <c r="J765" s="87"/>
      <c r="K765" s="87">
        <v>42167</v>
      </c>
      <c r="L765" s="87"/>
      <c r="M765" s="84" t="s">
        <v>18</v>
      </c>
      <c r="N765" s="84"/>
      <c r="O765" s="83">
        <v>406</v>
      </c>
      <c r="P765" s="83" t="e">
        <f>#N/A</f>
        <v>#N/A</v>
      </c>
      <c r="Q765" s="84"/>
      <c r="R765" s="84"/>
      <c r="S765" s="84"/>
    </row>
    <row r="766" spans="2:19" ht="45" customHeight="1" x14ac:dyDescent="0.25">
      <c r="B766" s="10" t="s">
        <v>221</v>
      </c>
      <c r="C766" s="85" t="s">
        <v>278</v>
      </c>
      <c r="D766" s="85"/>
      <c r="E766" s="84">
        <v>1</v>
      </c>
      <c r="F766" s="84"/>
      <c r="G766" s="86" t="s">
        <v>35</v>
      </c>
      <c r="H766" s="86"/>
      <c r="I766" s="87">
        <v>42171</v>
      </c>
      <c r="J766" s="87"/>
      <c r="K766" s="87">
        <v>42171</v>
      </c>
      <c r="L766" s="87"/>
      <c r="M766" s="84" t="s">
        <v>18</v>
      </c>
      <c r="N766" s="84"/>
      <c r="O766" s="83">
        <v>406</v>
      </c>
      <c r="P766" s="83" t="e">
        <f>#N/A</f>
        <v>#N/A</v>
      </c>
      <c r="Q766" s="84"/>
      <c r="R766" s="84"/>
      <c r="S766" s="84"/>
    </row>
    <row r="767" spans="2:19" ht="45" customHeight="1" x14ac:dyDescent="0.25">
      <c r="B767" s="10" t="s">
        <v>221</v>
      </c>
      <c r="C767" s="85" t="s">
        <v>279</v>
      </c>
      <c r="D767" s="85"/>
      <c r="E767" s="84">
        <v>1</v>
      </c>
      <c r="F767" s="84"/>
      <c r="G767" s="86" t="s">
        <v>35</v>
      </c>
      <c r="H767" s="86"/>
      <c r="I767" s="87">
        <v>42156</v>
      </c>
      <c r="J767" s="87"/>
      <c r="K767" s="87">
        <v>42156</v>
      </c>
      <c r="L767" s="87"/>
      <c r="M767" s="84" t="s">
        <v>18</v>
      </c>
      <c r="N767" s="84"/>
      <c r="O767" s="83">
        <v>396</v>
      </c>
      <c r="P767" s="83" t="e">
        <f>#N/A</f>
        <v>#N/A</v>
      </c>
      <c r="Q767" s="84"/>
      <c r="R767" s="84"/>
      <c r="S767" s="84"/>
    </row>
    <row r="768" spans="2:19" ht="45" customHeight="1" x14ac:dyDescent="0.25">
      <c r="B768" s="10" t="s">
        <v>221</v>
      </c>
      <c r="C768" s="85" t="s">
        <v>275</v>
      </c>
      <c r="D768" s="85"/>
      <c r="E768" s="84">
        <v>1</v>
      </c>
      <c r="F768" s="84"/>
      <c r="G768" s="86" t="s">
        <v>35</v>
      </c>
      <c r="H768" s="86"/>
      <c r="I768" s="87">
        <v>42083</v>
      </c>
      <c r="J768" s="87"/>
      <c r="K768" s="87">
        <v>42083</v>
      </c>
      <c r="L768" s="87"/>
      <c r="M768" s="84" t="s">
        <v>18</v>
      </c>
      <c r="N768" s="84"/>
      <c r="O768" s="83">
        <v>76.2</v>
      </c>
      <c r="P768" s="83" t="e">
        <f>#N/A</f>
        <v>#N/A</v>
      </c>
      <c r="Q768" s="84"/>
      <c r="R768" s="84"/>
      <c r="S768" s="84"/>
    </row>
    <row r="769" spans="2:19" ht="45" customHeight="1" x14ac:dyDescent="0.25">
      <c r="B769" s="10" t="s">
        <v>221</v>
      </c>
      <c r="C769" s="85" t="s">
        <v>277</v>
      </c>
      <c r="D769" s="85"/>
      <c r="E769" s="84">
        <v>1</v>
      </c>
      <c r="F769" s="84"/>
      <c r="G769" s="86" t="s">
        <v>35</v>
      </c>
      <c r="H769" s="86"/>
      <c r="I769" s="87">
        <v>42116</v>
      </c>
      <c r="J769" s="87"/>
      <c r="K769" s="87">
        <v>42116</v>
      </c>
      <c r="L769" s="87"/>
      <c r="M769" s="84" t="s">
        <v>18</v>
      </c>
      <c r="N769" s="84"/>
      <c r="O769" s="83">
        <v>165.5</v>
      </c>
      <c r="P769" s="83" t="e">
        <f>#N/A</f>
        <v>#N/A</v>
      </c>
      <c r="Q769" s="84"/>
      <c r="R769" s="84"/>
      <c r="S769" s="84"/>
    </row>
    <row r="770" spans="2:19" ht="45" customHeight="1" x14ac:dyDescent="0.25">
      <c r="B770" s="10" t="s">
        <v>221</v>
      </c>
      <c r="C770" s="85" t="s">
        <v>275</v>
      </c>
      <c r="D770" s="85"/>
      <c r="E770" s="84">
        <v>1</v>
      </c>
      <c r="F770" s="84"/>
      <c r="G770" s="86" t="s">
        <v>35</v>
      </c>
      <c r="H770" s="86"/>
      <c r="I770" s="87">
        <v>42167</v>
      </c>
      <c r="J770" s="87"/>
      <c r="K770" s="87">
        <v>42167</v>
      </c>
      <c r="L770" s="87"/>
      <c r="M770" s="84" t="s">
        <v>18</v>
      </c>
      <c r="N770" s="84"/>
      <c r="O770" s="83">
        <v>137.6</v>
      </c>
      <c r="P770" s="83" t="e">
        <f>#N/A</f>
        <v>#N/A</v>
      </c>
      <c r="Q770" s="84"/>
      <c r="R770" s="84"/>
      <c r="S770" s="84"/>
    </row>
    <row r="771" spans="2:19" ht="45" customHeight="1" x14ac:dyDescent="0.25">
      <c r="B771" s="10" t="s">
        <v>221</v>
      </c>
      <c r="C771" s="85" t="s">
        <v>278</v>
      </c>
      <c r="D771" s="85"/>
      <c r="E771" s="84">
        <v>1</v>
      </c>
      <c r="F771" s="84"/>
      <c r="G771" s="86" t="s">
        <v>35</v>
      </c>
      <c r="H771" s="86"/>
      <c r="I771" s="87">
        <v>42171</v>
      </c>
      <c r="J771" s="87"/>
      <c r="K771" s="87">
        <v>42171</v>
      </c>
      <c r="L771" s="87"/>
      <c r="M771" s="84" t="s">
        <v>18</v>
      </c>
      <c r="N771" s="84"/>
      <c r="O771" s="83">
        <v>180.5</v>
      </c>
      <c r="P771" s="83" t="e">
        <f>#N/A</f>
        <v>#N/A</v>
      </c>
      <c r="Q771" s="84"/>
      <c r="R771" s="84"/>
      <c r="S771" s="84"/>
    </row>
    <row r="772" spans="2:19" ht="45" customHeight="1" x14ac:dyDescent="0.25">
      <c r="B772" s="10" t="s">
        <v>221</v>
      </c>
      <c r="C772" s="85" t="s">
        <v>279</v>
      </c>
      <c r="D772" s="85"/>
      <c r="E772" s="84">
        <v>1</v>
      </c>
      <c r="F772" s="84"/>
      <c r="G772" s="86" t="s">
        <v>35</v>
      </c>
      <c r="H772" s="86"/>
      <c r="I772" s="87">
        <v>42156</v>
      </c>
      <c r="J772" s="87"/>
      <c r="K772" s="87">
        <v>42156</v>
      </c>
      <c r="L772" s="87"/>
      <c r="M772" s="84" t="s">
        <v>18</v>
      </c>
      <c r="N772" s="84"/>
      <c r="O772" s="83">
        <v>250</v>
      </c>
      <c r="P772" s="83" t="e">
        <f>#N/A</f>
        <v>#N/A</v>
      </c>
      <c r="Q772" s="84"/>
      <c r="R772" s="84"/>
      <c r="S772" s="84"/>
    </row>
    <row r="773" spans="2:19" ht="45" customHeight="1" x14ac:dyDescent="0.25">
      <c r="B773" s="10" t="s">
        <v>221</v>
      </c>
      <c r="C773" s="85" t="s">
        <v>19</v>
      </c>
      <c r="D773" s="85"/>
      <c r="E773" s="84">
        <v>1</v>
      </c>
      <c r="F773" s="84"/>
      <c r="G773" s="86" t="s">
        <v>20</v>
      </c>
      <c r="H773" s="86"/>
      <c r="I773" s="87">
        <v>42156</v>
      </c>
      <c r="J773" s="87"/>
      <c r="K773" s="87">
        <v>42156</v>
      </c>
      <c r="L773" s="87"/>
      <c r="M773" s="84" t="s">
        <v>18</v>
      </c>
      <c r="N773" s="84"/>
      <c r="O773" s="83">
        <v>158</v>
      </c>
      <c r="P773" s="83" t="e">
        <f>#N/A</f>
        <v>#N/A</v>
      </c>
      <c r="Q773" s="84"/>
      <c r="R773" s="84"/>
      <c r="S773" s="84"/>
    </row>
    <row r="774" spans="2:19" ht="45" customHeight="1" x14ac:dyDescent="0.25">
      <c r="B774" s="10" t="s">
        <v>221</v>
      </c>
      <c r="C774" s="85" t="s">
        <v>280</v>
      </c>
      <c r="D774" s="85"/>
      <c r="E774" s="84">
        <v>1</v>
      </c>
      <c r="F774" s="84"/>
      <c r="G774" s="86" t="s">
        <v>17</v>
      </c>
      <c r="H774" s="86"/>
      <c r="I774" s="87">
        <v>42298</v>
      </c>
      <c r="J774" s="87"/>
      <c r="K774" s="87">
        <v>42298</v>
      </c>
      <c r="L774" s="87"/>
      <c r="M774" s="84" t="s">
        <v>18</v>
      </c>
      <c r="N774" s="84"/>
      <c r="O774" s="83">
        <v>599</v>
      </c>
      <c r="P774" s="83" t="e">
        <f>#N/A</f>
        <v>#N/A</v>
      </c>
      <c r="Q774" s="84"/>
      <c r="R774" s="84"/>
      <c r="S774" s="84"/>
    </row>
    <row r="775" spans="2:19" ht="45" customHeight="1" x14ac:dyDescent="0.25">
      <c r="B775" s="10" t="s">
        <v>221</v>
      </c>
      <c r="C775" s="85" t="s">
        <v>281</v>
      </c>
      <c r="D775" s="85"/>
      <c r="E775" s="84">
        <v>1</v>
      </c>
      <c r="F775" s="84"/>
      <c r="G775" s="86" t="s">
        <v>35</v>
      </c>
      <c r="H775" s="86"/>
      <c r="I775" s="87">
        <v>42299</v>
      </c>
      <c r="J775" s="87"/>
      <c r="K775" s="87">
        <v>42299</v>
      </c>
      <c r="L775" s="87"/>
      <c r="M775" s="84" t="s">
        <v>18</v>
      </c>
      <c r="N775" s="84"/>
      <c r="O775" s="83">
        <v>599</v>
      </c>
      <c r="P775" s="83" t="e">
        <f>#N/A</f>
        <v>#N/A</v>
      </c>
      <c r="Q775" s="84"/>
      <c r="R775" s="84"/>
      <c r="S775" s="84"/>
    </row>
    <row r="776" spans="2:19" ht="45" customHeight="1" x14ac:dyDescent="0.25">
      <c r="B776" s="10" t="s">
        <v>221</v>
      </c>
      <c r="C776" s="85" t="s">
        <v>280</v>
      </c>
      <c r="D776" s="85"/>
      <c r="E776" s="84">
        <v>1</v>
      </c>
      <c r="F776" s="84"/>
      <c r="G776" s="86" t="s">
        <v>17</v>
      </c>
      <c r="H776" s="86"/>
      <c r="I776" s="87">
        <v>42298</v>
      </c>
      <c r="J776" s="87"/>
      <c r="K776" s="87">
        <v>42298</v>
      </c>
      <c r="L776" s="87"/>
      <c r="M776" s="84" t="s">
        <v>18</v>
      </c>
      <c r="N776" s="84"/>
      <c r="O776" s="83">
        <v>380</v>
      </c>
      <c r="P776" s="83" t="e">
        <f>#N/A</f>
        <v>#N/A</v>
      </c>
      <c r="Q776" s="84"/>
      <c r="R776" s="84"/>
      <c r="S776" s="84"/>
    </row>
    <row r="777" spans="2:19" ht="45" customHeight="1" x14ac:dyDescent="0.25">
      <c r="B777" s="10" t="s">
        <v>221</v>
      </c>
      <c r="C777" s="85" t="s">
        <v>19</v>
      </c>
      <c r="D777" s="85"/>
      <c r="E777" s="84">
        <v>1</v>
      </c>
      <c r="F777" s="84"/>
      <c r="G777" s="86" t="s">
        <v>20</v>
      </c>
      <c r="H777" s="86"/>
      <c r="I777" s="87">
        <v>42298</v>
      </c>
      <c r="J777" s="87"/>
      <c r="K777" s="87">
        <v>42298</v>
      </c>
      <c r="L777" s="87"/>
      <c r="M777" s="84" t="s">
        <v>18</v>
      </c>
      <c r="N777" s="84"/>
      <c r="O777" s="83">
        <v>180</v>
      </c>
      <c r="P777" s="83" t="e">
        <f>#N/A</f>
        <v>#N/A</v>
      </c>
      <c r="Q777" s="84"/>
      <c r="R777" s="84"/>
      <c r="S777" s="84"/>
    </row>
    <row r="778" spans="2:19" ht="45" customHeight="1" x14ac:dyDescent="0.25">
      <c r="B778" s="10" t="s">
        <v>221</v>
      </c>
      <c r="C778" s="85" t="s">
        <v>241</v>
      </c>
      <c r="D778" s="85"/>
      <c r="E778" s="84">
        <v>1</v>
      </c>
      <c r="F778" s="84"/>
      <c r="G778" s="86" t="s">
        <v>35</v>
      </c>
      <c r="H778" s="86"/>
      <c r="I778" s="87">
        <v>42312</v>
      </c>
      <c r="J778" s="87"/>
      <c r="K778" s="87">
        <v>42312</v>
      </c>
      <c r="L778" s="87"/>
      <c r="M778" s="84" t="s">
        <v>18</v>
      </c>
      <c r="N778" s="84"/>
      <c r="O778" s="83">
        <v>406</v>
      </c>
      <c r="P778" s="83" t="e">
        <f>#N/A</f>
        <v>#N/A</v>
      </c>
      <c r="Q778" s="84"/>
      <c r="R778" s="84"/>
      <c r="S778" s="84"/>
    </row>
    <row r="779" spans="2:19" ht="45" customHeight="1" x14ac:dyDescent="0.25">
      <c r="B779" s="10" t="s">
        <v>221</v>
      </c>
      <c r="C779" s="85" t="s">
        <v>241</v>
      </c>
      <c r="D779" s="85"/>
      <c r="E779" s="84">
        <v>1</v>
      </c>
      <c r="F779" s="84"/>
      <c r="G779" s="86" t="s">
        <v>35</v>
      </c>
      <c r="H779" s="86"/>
      <c r="I779" s="87">
        <v>42314</v>
      </c>
      <c r="J779" s="87"/>
      <c r="K779" s="87">
        <v>42319</v>
      </c>
      <c r="L779" s="87"/>
      <c r="M779" s="84" t="s">
        <v>18</v>
      </c>
      <c r="N779" s="84"/>
      <c r="O779" s="83">
        <v>406</v>
      </c>
      <c r="P779" s="83" t="e">
        <f>#N/A</f>
        <v>#N/A</v>
      </c>
      <c r="Q779" s="84"/>
      <c r="R779" s="84"/>
      <c r="S779" s="84"/>
    </row>
    <row r="780" spans="2:19" ht="45" customHeight="1" x14ac:dyDescent="0.25">
      <c r="B780" s="10" t="s">
        <v>221</v>
      </c>
      <c r="C780" s="85" t="s">
        <v>241</v>
      </c>
      <c r="D780" s="85"/>
      <c r="E780" s="84">
        <v>1</v>
      </c>
      <c r="F780" s="84"/>
      <c r="G780" s="86" t="s">
        <v>35</v>
      </c>
      <c r="H780" s="86"/>
      <c r="I780" s="87">
        <v>42306</v>
      </c>
      <c r="J780" s="87"/>
      <c r="K780" s="87">
        <v>42306</v>
      </c>
      <c r="L780" s="87"/>
      <c r="M780" s="84" t="s">
        <v>18</v>
      </c>
      <c r="N780" s="84"/>
      <c r="O780" s="83">
        <v>406</v>
      </c>
      <c r="P780" s="83" t="e">
        <f>#N/A</f>
        <v>#N/A</v>
      </c>
      <c r="Q780" s="84"/>
      <c r="R780" s="84"/>
      <c r="S780" s="84"/>
    </row>
    <row r="781" spans="2:19" ht="45" customHeight="1" x14ac:dyDescent="0.25">
      <c r="B781" s="10" t="s">
        <v>221</v>
      </c>
      <c r="C781" s="85" t="s">
        <v>241</v>
      </c>
      <c r="D781" s="85"/>
      <c r="E781" s="84">
        <v>1</v>
      </c>
      <c r="F781" s="84"/>
      <c r="G781" s="86" t="s">
        <v>35</v>
      </c>
      <c r="H781" s="86"/>
      <c r="I781" s="87">
        <v>42314</v>
      </c>
      <c r="J781" s="87"/>
      <c r="K781" s="87">
        <v>42314</v>
      </c>
      <c r="L781" s="87"/>
      <c r="M781" s="84" t="s">
        <v>18</v>
      </c>
      <c r="N781" s="84"/>
      <c r="O781" s="83">
        <v>484</v>
      </c>
      <c r="P781" s="83" t="e">
        <f>#N/A</f>
        <v>#N/A</v>
      </c>
      <c r="Q781" s="84"/>
      <c r="R781" s="84"/>
      <c r="S781" s="84"/>
    </row>
    <row r="782" spans="2:19" ht="45" customHeight="1" x14ac:dyDescent="0.25">
      <c r="B782" s="10" t="s">
        <v>221</v>
      </c>
      <c r="C782" s="85" t="s">
        <v>241</v>
      </c>
      <c r="D782" s="85"/>
      <c r="E782" s="84">
        <v>1</v>
      </c>
      <c r="F782" s="84"/>
      <c r="G782" s="86" t="s">
        <v>35</v>
      </c>
      <c r="H782" s="86"/>
      <c r="I782" s="87">
        <v>42305</v>
      </c>
      <c r="J782" s="87"/>
      <c r="K782" s="87">
        <v>42305</v>
      </c>
      <c r="L782" s="87"/>
      <c r="M782" s="84" t="s">
        <v>18</v>
      </c>
      <c r="N782" s="84"/>
      <c r="O782" s="83">
        <v>406</v>
      </c>
      <c r="P782" s="83" t="e">
        <f>#N/A</f>
        <v>#N/A</v>
      </c>
      <c r="Q782" s="84"/>
      <c r="R782" s="84"/>
      <c r="S782" s="84"/>
    </row>
    <row r="783" spans="2:19" ht="45" customHeight="1" x14ac:dyDescent="0.25">
      <c r="B783" s="10" t="s">
        <v>221</v>
      </c>
      <c r="C783" s="85" t="s">
        <v>241</v>
      </c>
      <c r="D783" s="85"/>
      <c r="E783" s="84">
        <v>1</v>
      </c>
      <c r="F783" s="84"/>
      <c r="G783" s="86" t="s">
        <v>35</v>
      </c>
      <c r="H783" s="86"/>
      <c r="I783" s="87">
        <v>42315</v>
      </c>
      <c r="J783" s="87"/>
      <c r="K783" s="87">
        <v>42694</v>
      </c>
      <c r="L783" s="87"/>
      <c r="M783" s="84" t="s">
        <v>18</v>
      </c>
      <c r="N783" s="84"/>
      <c r="O783" s="83">
        <v>179</v>
      </c>
      <c r="P783" s="83" t="e">
        <f>#N/A</f>
        <v>#N/A</v>
      </c>
      <c r="Q783" s="84"/>
      <c r="R783" s="84"/>
      <c r="S783" s="84"/>
    </row>
    <row r="784" spans="2:19" ht="45" customHeight="1" x14ac:dyDescent="0.25">
      <c r="B784" s="10" t="s">
        <v>221</v>
      </c>
      <c r="C784" s="85" t="s">
        <v>241</v>
      </c>
      <c r="D784" s="85"/>
      <c r="E784" s="84">
        <v>1</v>
      </c>
      <c r="F784" s="84"/>
      <c r="G784" s="86" t="s">
        <v>35</v>
      </c>
      <c r="H784" s="86"/>
      <c r="I784" s="87">
        <v>42312</v>
      </c>
      <c r="J784" s="87"/>
      <c r="K784" s="87">
        <v>42312</v>
      </c>
      <c r="L784" s="87"/>
      <c r="M784" s="84" t="s">
        <v>18</v>
      </c>
      <c r="N784" s="84"/>
      <c r="O784" s="83">
        <v>200</v>
      </c>
      <c r="P784" s="83" t="e">
        <f>#N/A</f>
        <v>#N/A</v>
      </c>
      <c r="Q784" s="84"/>
      <c r="R784" s="84"/>
      <c r="S784" s="84"/>
    </row>
    <row r="785" spans="2:19" ht="45" customHeight="1" x14ac:dyDescent="0.25">
      <c r="B785" s="10" t="s">
        <v>221</v>
      </c>
      <c r="C785" s="85" t="s">
        <v>241</v>
      </c>
      <c r="D785" s="85"/>
      <c r="E785" s="84">
        <v>1</v>
      </c>
      <c r="F785" s="84"/>
      <c r="G785" s="86" t="s">
        <v>35</v>
      </c>
      <c r="H785" s="86"/>
      <c r="I785" s="87">
        <v>42306</v>
      </c>
      <c r="J785" s="87"/>
      <c r="K785" s="87">
        <v>42306</v>
      </c>
      <c r="L785" s="87"/>
      <c r="M785" s="84" t="s">
        <v>18</v>
      </c>
      <c r="N785" s="84"/>
      <c r="O785" s="83">
        <v>163.5</v>
      </c>
      <c r="P785" s="83" t="e">
        <f>#N/A</f>
        <v>#N/A</v>
      </c>
      <c r="Q785" s="84"/>
      <c r="R785" s="84"/>
      <c r="S785" s="84"/>
    </row>
    <row r="786" spans="2:19" ht="45" customHeight="1" x14ac:dyDescent="0.25">
      <c r="B786" s="10" t="s">
        <v>221</v>
      </c>
      <c r="C786" s="85" t="s">
        <v>241</v>
      </c>
      <c r="D786" s="85"/>
      <c r="E786" s="84">
        <v>1</v>
      </c>
      <c r="F786" s="84"/>
      <c r="G786" s="86" t="s">
        <v>35</v>
      </c>
      <c r="H786" s="86"/>
      <c r="I786" s="87">
        <v>42314</v>
      </c>
      <c r="J786" s="87"/>
      <c r="K786" s="87">
        <v>42314</v>
      </c>
      <c r="L786" s="87"/>
      <c r="M786" s="84" t="s">
        <v>18</v>
      </c>
      <c r="N786" s="84"/>
      <c r="O786" s="83">
        <v>149.4</v>
      </c>
      <c r="P786" s="83" t="e">
        <f>#N/A</f>
        <v>#N/A</v>
      </c>
      <c r="Q786" s="84"/>
      <c r="R786" s="84"/>
      <c r="S786" s="84"/>
    </row>
    <row r="787" spans="2:19" ht="45" customHeight="1" x14ac:dyDescent="0.25">
      <c r="B787" s="10" t="s">
        <v>221</v>
      </c>
      <c r="C787" s="85" t="s">
        <v>241</v>
      </c>
      <c r="D787" s="85"/>
      <c r="E787" s="84">
        <v>1</v>
      </c>
      <c r="F787" s="84"/>
      <c r="G787" s="86" t="s">
        <v>35</v>
      </c>
      <c r="H787" s="86"/>
      <c r="I787" s="87">
        <v>42305</v>
      </c>
      <c r="J787" s="87"/>
      <c r="K787" s="87">
        <v>42305</v>
      </c>
      <c r="L787" s="87"/>
      <c r="M787" s="84" t="s">
        <v>18</v>
      </c>
      <c r="N787" s="84"/>
      <c r="O787" s="83">
        <v>98.7</v>
      </c>
      <c r="P787" s="83" t="e">
        <f>#N/A</f>
        <v>#N/A</v>
      </c>
      <c r="Q787" s="84"/>
      <c r="R787" s="84"/>
      <c r="S787" s="84"/>
    </row>
    <row r="788" spans="2:19" ht="45" customHeight="1" x14ac:dyDescent="0.25">
      <c r="B788" s="10" t="s">
        <v>221</v>
      </c>
      <c r="C788" s="85" t="s">
        <v>19</v>
      </c>
      <c r="D788" s="85"/>
      <c r="E788" s="84">
        <v>1</v>
      </c>
      <c r="F788" s="84"/>
      <c r="G788" s="86" t="s">
        <v>20</v>
      </c>
      <c r="H788" s="86"/>
      <c r="I788" s="87">
        <v>42305</v>
      </c>
      <c r="J788" s="87"/>
      <c r="K788" s="87">
        <v>42305</v>
      </c>
      <c r="L788" s="87"/>
      <c r="M788" s="84" t="s">
        <v>18</v>
      </c>
      <c r="N788" s="84"/>
      <c r="O788" s="83">
        <v>545</v>
      </c>
      <c r="P788" s="83" t="e">
        <f>#N/A</f>
        <v>#N/A</v>
      </c>
      <c r="Q788" s="84"/>
      <c r="R788" s="84"/>
      <c r="S788" s="84"/>
    </row>
    <row r="789" spans="2:19" ht="45" customHeight="1" x14ac:dyDescent="0.25">
      <c r="B789" s="10" t="s">
        <v>221</v>
      </c>
      <c r="C789" s="85" t="s">
        <v>241</v>
      </c>
      <c r="D789" s="85"/>
      <c r="E789" s="84">
        <v>1</v>
      </c>
      <c r="F789" s="84"/>
      <c r="G789" s="86" t="s">
        <v>35</v>
      </c>
      <c r="H789" s="86"/>
      <c r="I789" s="87">
        <v>42320</v>
      </c>
      <c r="J789" s="87"/>
      <c r="K789" s="87">
        <v>42320</v>
      </c>
      <c r="L789" s="87"/>
      <c r="M789" s="84" t="s">
        <v>18</v>
      </c>
      <c r="N789" s="84"/>
      <c r="O789" s="83">
        <v>406</v>
      </c>
      <c r="P789" s="83" t="e">
        <f>#N/A</f>
        <v>#N/A</v>
      </c>
      <c r="Q789" s="84"/>
      <c r="R789" s="84"/>
      <c r="S789" s="84"/>
    </row>
    <row r="790" spans="2:19" ht="45" customHeight="1" x14ac:dyDescent="0.25">
      <c r="B790" s="10" t="s">
        <v>221</v>
      </c>
      <c r="C790" s="85" t="s">
        <v>282</v>
      </c>
      <c r="D790" s="85"/>
      <c r="E790" s="84">
        <v>1</v>
      </c>
      <c r="F790" s="84"/>
      <c r="G790" s="86" t="s">
        <v>35</v>
      </c>
      <c r="H790" s="86"/>
      <c r="I790" s="87">
        <v>42321</v>
      </c>
      <c r="J790" s="87"/>
      <c r="K790" s="87">
        <v>42321</v>
      </c>
      <c r="L790" s="87"/>
      <c r="M790" s="84" t="s">
        <v>18</v>
      </c>
      <c r="N790" s="84"/>
      <c r="O790" s="83">
        <v>278</v>
      </c>
      <c r="P790" s="83" t="e">
        <f>#N/A</f>
        <v>#N/A</v>
      </c>
      <c r="Q790" s="84"/>
      <c r="R790" s="84"/>
      <c r="S790" s="84"/>
    </row>
    <row r="791" spans="2:19" ht="45" customHeight="1" x14ac:dyDescent="0.25">
      <c r="B791" s="10" t="s">
        <v>221</v>
      </c>
      <c r="C791" s="85" t="s">
        <v>283</v>
      </c>
      <c r="D791" s="85"/>
      <c r="E791" s="84">
        <v>1</v>
      </c>
      <c r="F791" s="84"/>
      <c r="G791" s="86" t="s">
        <v>35</v>
      </c>
      <c r="H791" s="86"/>
      <c r="I791" s="87">
        <v>42319</v>
      </c>
      <c r="J791" s="87"/>
      <c r="K791" s="87">
        <v>42319</v>
      </c>
      <c r="L791" s="87"/>
      <c r="M791" s="84" t="s">
        <v>18</v>
      </c>
      <c r="N791" s="84"/>
      <c r="O791" s="83">
        <v>350</v>
      </c>
      <c r="P791" s="83" t="e">
        <f>#N/A</f>
        <v>#N/A</v>
      </c>
      <c r="Q791" s="84"/>
      <c r="R791" s="84"/>
      <c r="S791" s="84"/>
    </row>
    <row r="792" spans="2:19" ht="45" customHeight="1" x14ac:dyDescent="0.25">
      <c r="B792" s="10" t="s">
        <v>221</v>
      </c>
      <c r="C792" s="85" t="s">
        <v>284</v>
      </c>
      <c r="D792" s="85"/>
      <c r="E792" s="84">
        <v>1</v>
      </c>
      <c r="F792" s="84"/>
      <c r="G792" s="86" t="s">
        <v>35</v>
      </c>
      <c r="H792" s="86"/>
      <c r="I792" s="87">
        <v>42327</v>
      </c>
      <c r="J792" s="87"/>
      <c r="K792" s="87">
        <v>42327</v>
      </c>
      <c r="L792" s="87"/>
      <c r="M792" s="84" t="s">
        <v>18</v>
      </c>
      <c r="N792" s="84"/>
      <c r="O792" s="83">
        <v>350</v>
      </c>
      <c r="P792" s="83" t="e">
        <f>#N/A</f>
        <v>#N/A</v>
      </c>
      <c r="Q792" s="84"/>
      <c r="R792" s="84"/>
      <c r="S792" s="84"/>
    </row>
    <row r="793" spans="2:19" ht="45" customHeight="1" x14ac:dyDescent="0.25">
      <c r="B793" s="10" t="s">
        <v>221</v>
      </c>
      <c r="C793" s="85" t="s">
        <v>285</v>
      </c>
      <c r="D793" s="85"/>
      <c r="E793" s="84">
        <v>1</v>
      </c>
      <c r="F793" s="84"/>
      <c r="G793" s="86" t="s">
        <v>35</v>
      </c>
      <c r="H793" s="86"/>
      <c r="I793" s="87">
        <v>42331</v>
      </c>
      <c r="J793" s="87"/>
      <c r="K793" s="87">
        <v>42331</v>
      </c>
      <c r="L793" s="87"/>
      <c r="M793" s="84" t="s">
        <v>18</v>
      </c>
      <c r="N793" s="84"/>
      <c r="O793" s="83">
        <v>350</v>
      </c>
      <c r="P793" s="83" t="e">
        <f>#N/A</f>
        <v>#N/A</v>
      </c>
      <c r="Q793" s="84"/>
      <c r="R793" s="84"/>
      <c r="S793" s="84"/>
    </row>
    <row r="794" spans="2:19" ht="45" customHeight="1" x14ac:dyDescent="0.25">
      <c r="B794" s="10" t="s">
        <v>221</v>
      </c>
      <c r="C794" s="85" t="s">
        <v>286</v>
      </c>
      <c r="D794" s="85"/>
      <c r="E794" s="84">
        <v>1</v>
      </c>
      <c r="F794" s="84"/>
      <c r="G794" s="86" t="s">
        <v>35</v>
      </c>
      <c r="H794" s="86"/>
      <c r="I794" s="87">
        <v>42321</v>
      </c>
      <c r="J794" s="87"/>
      <c r="K794" s="87">
        <v>42321</v>
      </c>
      <c r="L794" s="87"/>
      <c r="M794" s="84" t="s">
        <v>18</v>
      </c>
      <c r="N794" s="84"/>
      <c r="O794" s="83">
        <v>350</v>
      </c>
      <c r="P794" s="83" t="e">
        <f>#N/A</f>
        <v>#N/A</v>
      </c>
      <c r="Q794" s="84"/>
      <c r="R794" s="84"/>
      <c r="S794" s="84"/>
    </row>
    <row r="795" spans="2:19" ht="45" customHeight="1" x14ac:dyDescent="0.25">
      <c r="B795" s="10" t="s">
        <v>221</v>
      </c>
      <c r="C795" s="85" t="s">
        <v>241</v>
      </c>
      <c r="D795" s="85"/>
      <c r="E795" s="84">
        <v>1</v>
      </c>
      <c r="F795" s="84"/>
      <c r="G795" s="86" t="s">
        <v>35</v>
      </c>
      <c r="H795" s="86"/>
      <c r="I795" s="87">
        <v>42335</v>
      </c>
      <c r="J795" s="87"/>
      <c r="K795" s="87">
        <v>42335</v>
      </c>
      <c r="L795" s="87"/>
      <c r="M795" s="84" t="s">
        <v>18</v>
      </c>
      <c r="N795" s="84"/>
      <c r="O795" s="83">
        <v>484</v>
      </c>
      <c r="P795" s="83" t="e">
        <f>#N/A</f>
        <v>#N/A</v>
      </c>
      <c r="Q795" s="84"/>
      <c r="R795" s="84"/>
      <c r="S795" s="84"/>
    </row>
    <row r="796" spans="2:19" ht="45" customHeight="1" x14ac:dyDescent="0.25">
      <c r="B796" s="10" t="s">
        <v>221</v>
      </c>
      <c r="C796" s="85" t="s">
        <v>241</v>
      </c>
      <c r="D796" s="85"/>
      <c r="E796" s="84">
        <v>1</v>
      </c>
      <c r="F796" s="84"/>
      <c r="G796" s="86" t="s">
        <v>35</v>
      </c>
      <c r="H796" s="86"/>
      <c r="I796" s="87">
        <v>42338</v>
      </c>
      <c r="J796" s="87"/>
      <c r="K796" s="87">
        <v>42338</v>
      </c>
      <c r="L796" s="87"/>
      <c r="M796" s="84" t="s">
        <v>18</v>
      </c>
      <c r="N796" s="84"/>
      <c r="O796" s="83">
        <v>484</v>
      </c>
      <c r="P796" s="83" t="e">
        <f>#N/A</f>
        <v>#N/A</v>
      </c>
      <c r="Q796" s="84"/>
      <c r="R796" s="84"/>
      <c r="S796" s="84"/>
    </row>
    <row r="797" spans="2:19" ht="45" customHeight="1" x14ac:dyDescent="0.25">
      <c r="B797" s="10" t="s">
        <v>221</v>
      </c>
      <c r="C797" s="85" t="s">
        <v>241</v>
      </c>
      <c r="D797" s="85"/>
      <c r="E797" s="84">
        <v>1</v>
      </c>
      <c r="F797" s="84"/>
      <c r="G797" s="86" t="s">
        <v>35</v>
      </c>
      <c r="H797" s="86"/>
      <c r="I797" s="87">
        <v>42331</v>
      </c>
      <c r="J797" s="87"/>
      <c r="K797" s="87">
        <v>42331</v>
      </c>
      <c r="L797" s="87"/>
      <c r="M797" s="84" t="s">
        <v>18</v>
      </c>
      <c r="N797" s="84"/>
      <c r="O797" s="83">
        <v>406</v>
      </c>
      <c r="P797" s="83" t="e">
        <f>#N/A</f>
        <v>#N/A</v>
      </c>
      <c r="Q797" s="84"/>
      <c r="R797" s="84"/>
      <c r="S797" s="84"/>
    </row>
    <row r="798" spans="2:19" ht="45" customHeight="1" x14ac:dyDescent="0.25">
      <c r="B798" s="10" t="s">
        <v>221</v>
      </c>
      <c r="C798" s="85" t="s">
        <v>241</v>
      </c>
      <c r="D798" s="85"/>
      <c r="E798" s="84">
        <v>1</v>
      </c>
      <c r="F798" s="84"/>
      <c r="G798" s="86" t="s">
        <v>35</v>
      </c>
      <c r="H798" s="86"/>
      <c r="I798" s="87">
        <v>42332</v>
      </c>
      <c r="J798" s="87"/>
      <c r="K798" s="87">
        <v>42332</v>
      </c>
      <c r="L798" s="87"/>
      <c r="M798" s="84" t="s">
        <v>18</v>
      </c>
      <c r="N798" s="84"/>
      <c r="O798" s="83">
        <v>406</v>
      </c>
      <c r="P798" s="83" t="e">
        <f>#N/A</f>
        <v>#N/A</v>
      </c>
      <c r="Q798" s="84"/>
      <c r="R798" s="84"/>
      <c r="S798" s="84"/>
    </row>
    <row r="799" spans="2:19" ht="45" customHeight="1" x14ac:dyDescent="0.25">
      <c r="B799" s="10" t="s">
        <v>221</v>
      </c>
      <c r="C799" s="85" t="s">
        <v>241</v>
      </c>
      <c r="D799" s="85"/>
      <c r="E799" s="84">
        <v>1</v>
      </c>
      <c r="F799" s="84"/>
      <c r="G799" s="86" t="s">
        <v>35</v>
      </c>
      <c r="H799" s="86"/>
      <c r="I799" s="87">
        <v>42326</v>
      </c>
      <c r="J799" s="87"/>
      <c r="K799" s="87">
        <v>42326</v>
      </c>
      <c r="L799" s="87"/>
      <c r="M799" s="84" t="s">
        <v>18</v>
      </c>
      <c r="N799" s="84"/>
      <c r="O799" s="83">
        <v>406</v>
      </c>
      <c r="P799" s="83" t="e">
        <f>#N/A</f>
        <v>#N/A</v>
      </c>
      <c r="Q799" s="84"/>
      <c r="R799" s="84"/>
      <c r="S799" s="84"/>
    </row>
    <row r="800" spans="2:19" ht="45" customHeight="1" x14ac:dyDescent="0.25">
      <c r="B800" s="10" t="s">
        <v>221</v>
      </c>
      <c r="C800" s="85" t="s">
        <v>241</v>
      </c>
      <c r="D800" s="85"/>
      <c r="E800" s="84">
        <v>1</v>
      </c>
      <c r="F800" s="84"/>
      <c r="G800" s="86" t="s">
        <v>35</v>
      </c>
      <c r="H800" s="86"/>
      <c r="I800" s="87">
        <v>42334</v>
      </c>
      <c r="J800" s="87"/>
      <c r="K800" s="87">
        <v>42334</v>
      </c>
      <c r="L800" s="87"/>
      <c r="M800" s="84" t="s">
        <v>18</v>
      </c>
      <c r="N800" s="84"/>
      <c r="O800" s="83">
        <v>406</v>
      </c>
      <c r="P800" s="83" t="e">
        <f>#N/A</f>
        <v>#N/A</v>
      </c>
      <c r="Q800" s="84"/>
      <c r="R800" s="84"/>
      <c r="S800" s="84"/>
    </row>
    <row r="801" spans="2:19" ht="45" customHeight="1" x14ac:dyDescent="0.25">
      <c r="B801" s="10" t="s">
        <v>221</v>
      </c>
      <c r="C801" s="85" t="s">
        <v>241</v>
      </c>
      <c r="D801" s="85"/>
      <c r="E801" s="84">
        <v>1</v>
      </c>
      <c r="F801" s="84"/>
      <c r="G801" s="86" t="s">
        <v>35</v>
      </c>
      <c r="H801" s="86"/>
      <c r="I801" s="87">
        <v>42338</v>
      </c>
      <c r="J801" s="87"/>
      <c r="K801" s="87">
        <v>42338</v>
      </c>
      <c r="L801" s="87"/>
      <c r="M801" s="84" t="s">
        <v>18</v>
      </c>
      <c r="N801" s="84"/>
      <c r="O801" s="83">
        <v>406</v>
      </c>
      <c r="P801" s="83" t="e">
        <f>#N/A</f>
        <v>#N/A</v>
      </c>
      <c r="Q801" s="84"/>
      <c r="R801" s="84"/>
      <c r="S801" s="84"/>
    </row>
    <row r="802" spans="2:19" ht="45" customHeight="1" x14ac:dyDescent="0.25">
      <c r="B802" s="10" t="s">
        <v>221</v>
      </c>
      <c r="C802" s="85" t="s">
        <v>241</v>
      </c>
      <c r="D802" s="85"/>
      <c r="E802" s="84">
        <v>1</v>
      </c>
      <c r="F802" s="84"/>
      <c r="G802" s="86" t="s">
        <v>35</v>
      </c>
      <c r="H802" s="86"/>
      <c r="I802" s="87">
        <v>42327</v>
      </c>
      <c r="J802" s="87"/>
      <c r="K802" s="87">
        <v>42327</v>
      </c>
      <c r="L802" s="87"/>
      <c r="M802" s="84" t="s">
        <v>18</v>
      </c>
      <c r="N802" s="84"/>
      <c r="O802" s="83">
        <v>406</v>
      </c>
      <c r="P802" s="83" t="e">
        <f>#N/A</f>
        <v>#N/A</v>
      </c>
      <c r="Q802" s="84"/>
      <c r="R802" s="84"/>
      <c r="S802" s="84"/>
    </row>
    <row r="803" spans="2:19" ht="45" customHeight="1" x14ac:dyDescent="0.25">
      <c r="B803" s="10" t="s">
        <v>221</v>
      </c>
      <c r="C803" s="85" t="s">
        <v>241</v>
      </c>
      <c r="D803" s="85"/>
      <c r="E803" s="84">
        <v>1</v>
      </c>
      <c r="F803" s="84"/>
      <c r="G803" s="86" t="s">
        <v>35</v>
      </c>
      <c r="H803" s="86"/>
      <c r="I803" s="87">
        <v>42333</v>
      </c>
      <c r="J803" s="87"/>
      <c r="K803" s="87">
        <v>42333</v>
      </c>
      <c r="L803" s="87"/>
      <c r="M803" s="84" t="s">
        <v>18</v>
      </c>
      <c r="N803" s="84"/>
      <c r="O803" s="83">
        <v>406</v>
      </c>
      <c r="P803" s="83" t="e">
        <f>#N/A</f>
        <v>#N/A</v>
      </c>
      <c r="Q803" s="84"/>
      <c r="R803" s="84"/>
      <c r="S803" s="84"/>
    </row>
    <row r="804" spans="2:19" ht="45" customHeight="1" x14ac:dyDescent="0.25">
      <c r="B804" s="10" t="s">
        <v>221</v>
      </c>
      <c r="C804" s="85" t="s">
        <v>287</v>
      </c>
      <c r="D804" s="85"/>
      <c r="E804" s="84">
        <v>1</v>
      </c>
      <c r="F804" s="84"/>
      <c r="G804" s="86" t="s">
        <v>35</v>
      </c>
      <c r="H804" s="86"/>
      <c r="I804" s="87">
        <v>42338</v>
      </c>
      <c r="J804" s="87"/>
      <c r="K804" s="87">
        <v>42338</v>
      </c>
      <c r="L804" s="87"/>
      <c r="M804" s="84" t="s">
        <v>18</v>
      </c>
      <c r="N804" s="84"/>
      <c r="O804" s="83">
        <v>350</v>
      </c>
      <c r="P804" s="83" t="e">
        <f>#N/A</f>
        <v>#N/A</v>
      </c>
      <c r="Q804" s="84"/>
      <c r="R804" s="84"/>
      <c r="S804" s="84"/>
    </row>
    <row r="805" spans="2:19" ht="45" customHeight="1" x14ac:dyDescent="0.25">
      <c r="B805" s="10" t="s">
        <v>221</v>
      </c>
      <c r="C805" s="85" t="s">
        <v>288</v>
      </c>
      <c r="D805" s="85"/>
      <c r="E805" s="84">
        <v>1</v>
      </c>
      <c r="F805" s="84"/>
      <c r="G805" s="86" t="s">
        <v>35</v>
      </c>
      <c r="H805" s="86"/>
      <c r="I805" s="87">
        <v>42334</v>
      </c>
      <c r="J805" s="87"/>
      <c r="K805" s="87">
        <v>42334</v>
      </c>
      <c r="L805" s="87"/>
      <c r="M805" s="84" t="s">
        <v>18</v>
      </c>
      <c r="N805" s="84"/>
      <c r="O805" s="83">
        <v>350</v>
      </c>
      <c r="P805" s="83" t="e">
        <f>#N/A</f>
        <v>#N/A</v>
      </c>
      <c r="Q805" s="84"/>
      <c r="R805" s="84"/>
      <c r="S805" s="84"/>
    </row>
    <row r="806" spans="2:19" ht="45" customHeight="1" x14ac:dyDescent="0.25">
      <c r="B806" s="10" t="s">
        <v>221</v>
      </c>
      <c r="C806" s="85" t="s">
        <v>289</v>
      </c>
      <c r="D806" s="85"/>
      <c r="E806" s="84">
        <v>1</v>
      </c>
      <c r="F806" s="84"/>
      <c r="G806" s="86" t="s">
        <v>35</v>
      </c>
      <c r="H806" s="86"/>
      <c r="I806" s="87">
        <v>42314</v>
      </c>
      <c r="J806" s="87"/>
      <c r="K806" s="87">
        <v>42680</v>
      </c>
      <c r="L806" s="87"/>
      <c r="M806" s="84" t="s">
        <v>18</v>
      </c>
      <c r="N806" s="84"/>
      <c r="O806" s="83">
        <v>350</v>
      </c>
      <c r="P806" s="83" t="e">
        <f>#N/A</f>
        <v>#N/A</v>
      </c>
      <c r="Q806" s="84"/>
      <c r="R806" s="84"/>
      <c r="S806" s="84"/>
    </row>
    <row r="807" spans="2:19" ht="45" customHeight="1" x14ac:dyDescent="0.25">
      <c r="B807" s="10" t="s">
        <v>221</v>
      </c>
      <c r="C807" s="85" t="s">
        <v>289</v>
      </c>
      <c r="D807" s="85"/>
      <c r="E807" s="84">
        <v>1</v>
      </c>
      <c r="F807" s="84"/>
      <c r="G807" s="86" t="s">
        <v>35</v>
      </c>
      <c r="H807" s="86"/>
      <c r="I807" s="87">
        <v>42317</v>
      </c>
      <c r="J807" s="87"/>
      <c r="K807" s="87">
        <v>42317</v>
      </c>
      <c r="L807" s="87"/>
      <c r="M807" s="84" t="s">
        <v>18</v>
      </c>
      <c r="N807" s="84"/>
      <c r="O807" s="83">
        <v>350</v>
      </c>
      <c r="P807" s="83" t="e">
        <f>#N/A</f>
        <v>#N/A</v>
      </c>
      <c r="Q807" s="84"/>
      <c r="R807" s="84"/>
      <c r="S807" s="84"/>
    </row>
    <row r="808" spans="2:19" ht="45" customHeight="1" x14ac:dyDescent="0.25">
      <c r="B808" s="10" t="s">
        <v>221</v>
      </c>
      <c r="C808" s="85" t="s">
        <v>290</v>
      </c>
      <c r="D808" s="85"/>
      <c r="E808" s="84">
        <v>1</v>
      </c>
      <c r="F808" s="84"/>
      <c r="G808" s="86" t="s">
        <v>35</v>
      </c>
      <c r="H808" s="86"/>
      <c r="I808" s="87">
        <v>42325</v>
      </c>
      <c r="J808" s="87"/>
      <c r="K808" s="87">
        <v>42325</v>
      </c>
      <c r="L808" s="87"/>
      <c r="M808" s="84" t="s">
        <v>18</v>
      </c>
      <c r="N808" s="84"/>
      <c r="O808" s="83">
        <v>300</v>
      </c>
      <c r="P808" s="83" t="e">
        <f>#N/A</f>
        <v>#N/A</v>
      </c>
      <c r="Q808" s="84"/>
      <c r="R808" s="84"/>
      <c r="S808" s="84"/>
    </row>
    <row r="809" spans="2:19" ht="45" customHeight="1" x14ac:dyDescent="0.25">
      <c r="B809" s="10" t="s">
        <v>221</v>
      </c>
      <c r="C809" s="85" t="s">
        <v>291</v>
      </c>
      <c r="D809" s="85"/>
      <c r="E809" s="84">
        <v>1</v>
      </c>
      <c r="F809" s="84"/>
      <c r="G809" s="86" t="s">
        <v>35</v>
      </c>
      <c r="H809" s="86"/>
      <c r="I809" s="87">
        <v>42332</v>
      </c>
      <c r="J809" s="87"/>
      <c r="K809" s="87">
        <v>42332</v>
      </c>
      <c r="L809" s="87"/>
      <c r="M809" s="84" t="s">
        <v>18</v>
      </c>
      <c r="N809" s="84"/>
      <c r="O809" s="83">
        <v>350</v>
      </c>
      <c r="P809" s="83" t="e">
        <f>#N/A</f>
        <v>#N/A</v>
      </c>
      <c r="Q809" s="84"/>
      <c r="R809" s="84"/>
      <c r="S809" s="84"/>
    </row>
    <row r="810" spans="2:19" ht="45" customHeight="1" x14ac:dyDescent="0.25">
      <c r="B810" s="10" t="s">
        <v>221</v>
      </c>
      <c r="C810" s="85" t="s">
        <v>241</v>
      </c>
      <c r="D810" s="85"/>
      <c r="E810" s="84">
        <v>1</v>
      </c>
      <c r="F810" s="84"/>
      <c r="G810" s="86" t="s">
        <v>35</v>
      </c>
      <c r="H810" s="86"/>
      <c r="I810" s="87">
        <v>42320</v>
      </c>
      <c r="J810" s="87"/>
      <c r="K810" s="87">
        <v>42320</v>
      </c>
      <c r="L810" s="87"/>
      <c r="M810" s="84" t="s">
        <v>18</v>
      </c>
      <c r="N810" s="84"/>
      <c r="O810" s="83">
        <v>138.5</v>
      </c>
      <c r="P810" s="83" t="e">
        <f>#N/A</f>
        <v>#N/A</v>
      </c>
      <c r="Q810" s="84"/>
      <c r="R810" s="84"/>
      <c r="S810" s="84"/>
    </row>
    <row r="811" spans="2:19" ht="45" customHeight="1" x14ac:dyDescent="0.25">
      <c r="B811" s="10" t="s">
        <v>221</v>
      </c>
      <c r="C811" s="85" t="s">
        <v>241</v>
      </c>
      <c r="D811" s="85"/>
      <c r="E811" s="84">
        <v>1</v>
      </c>
      <c r="F811" s="84"/>
      <c r="G811" s="86" t="s">
        <v>35</v>
      </c>
      <c r="H811" s="86"/>
      <c r="I811" s="87">
        <v>42335</v>
      </c>
      <c r="J811" s="87"/>
      <c r="K811" s="87">
        <v>42335</v>
      </c>
      <c r="L811" s="87"/>
      <c r="M811" s="84" t="s">
        <v>18</v>
      </c>
      <c r="N811" s="84"/>
      <c r="O811" s="83">
        <v>200</v>
      </c>
      <c r="P811" s="83" t="e">
        <f>#N/A</f>
        <v>#N/A</v>
      </c>
      <c r="Q811" s="84"/>
      <c r="R811" s="84"/>
      <c r="S811" s="84"/>
    </row>
    <row r="812" spans="2:19" ht="45" customHeight="1" x14ac:dyDescent="0.25">
      <c r="B812" s="10" t="s">
        <v>221</v>
      </c>
      <c r="C812" s="85" t="s">
        <v>241</v>
      </c>
      <c r="D812" s="85"/>
      <c r="E812" s="84">
        <v>1</v>
      </c>
      <c r="F812" s="84"/>
      <c r="G812" s="86" t="s">
        <v>35</v>
      </c>
      <c r="H812" s="86"/>
      <c r="I812" s="87">
        <v>42338</v>
      </c>
      <c r="J812" s="87"/>
      <c r="K812" s="87">
        <v>42338</v>
      </c>
      <c r="L812" s="87"/>
      <c r="M812" s="84" t="s">
        <v>18</v>
      </c>
      <c r="N812" s="84"/>
      <c r="O812" s="83">
        <v>136.5</v>
      </c>
      <c r="P812" s="83" t="e">
        <f>#N/A</f>
        <v>#N/A</v>
      </c>
      <c r="Q812" s="84"/>
      <c r="R812" s="84"/>
      <c r="S812" s="84"/>
    </row>
    <row r="813" spans="2:19" ht="45" customHeight="1" x14ac:dyDescent="0.25">
      <c r="B813" s="10" t="s">
        <v>221</v>
      </c>
      <c r="C813" s="85" t="s">
        <v>241</v>
      </c>
      <c r="D813" s="85"/>
      <c r="E813" s="84">
        <v>1</v>
      </c>
      <c r="F813" s="84"/>
      <c r="G813" s="86" t="s">
        <v>35</v>
      </c>
      <c r="H813" s="86"/>
      <c r="I813" s="87">
        <v>42331</v>
      </c>
      <c r="J813" s="87"/>
      <c r="K813" s="87">
        <v>42331</v>
      </c>
      <c r="L813" s="87"/>
      <c r="M813" s="84" t="s">
        <v>18</v>
      </c>
      <c r="N813" s="84"/>
      <c r="O813" s="83">
        <v>200</v>
      </c>
      <c r="P813" s="83" t="e">
        <f>#N/A</f>
        <v>#N/A</v>
      </c>
      <c r="Q813" s="84"/>
      <c r="R813" s="84"/>
      <c r="S813" s="84"/>
    </row>
    <row r="814" spans="2:19" ht="45" customHeight="1" x14ac:dyDescent="0.25">
      <c r="B814" s="10" t="s">
        <v>221</v>
      </c>
      <c r="C814" s="85" t="s">
        <v>241</v>
      </c>
      <c r="D814" s="85"/>
      <c r="E814" s="84">
        <v>1</v>
      </c>
      <c r="F814" s="84"/>
      <c r="G814" s="86" t="s">
        <v>35</v>
      </c>
      <c r="H814" s="86"/>
      <c r="I814" s="87">
        <v>42332</v>
      </c>
      <c r="J814" s="87"/>
      <c r="K814" s="87">
        <v>42332</v>
      </c>
      <c r="L814" s="87"/>
      <c r="M814" s="84" t="s">
        <v>18</v>
      </c>
      <c r="N814" s="84"/>
      <c r="O814" s="83">
        <v>153</v>
      </c>
      <c r="P814" s="83" t="e">
        <f>#N/A</f>
        <v>#N/A</v>
      </c>
      <c r="Q814" s="84"/>
      <c r="R814" s="84"/>
      <c r="S814" s="84"/>
    </row>
    <row r="815" spans="2:19" ht="45" customHeight="1" x14ac:dyDescent="0.25">
      <c r="B815" s="10" t="s">
        <v>221</v>
      </c>
      <c r="C815" s="85" t="s">
        <v>241</v>
      </c>
      <c r="D815" s="85"/>
      <c r="E815" s="84">
        <v>1</v>
      </c>
      <c r="F815" s="84"/>
      <c r="G815" s="86" t="s">
        <v>35</v>
      </c>
      <c r="H815" s="86"/>
      <c r="I815" s="87">
        <v>42326</v>
      </c>
      <c r="J815" s="87"/>
      <c r="K815" s="87">
        <v>42326</v>
      </c>
      <c r="L815" s="87"/>
      <c r="M815" s="84" t="s">
        <v>18</v>
      </c>
      <c r="N815" s="84"/>
      <c r="O815" s="83">
        <v>200</v>
      </c>
      <c r="P815" s="83" t="e">
        <f>#N/A</f>
        <v>#N/A</v>
      </c>
      <c r="Q815" s="84"/>
      <c r="R815" s="84"/>
      <c r="S815" s="84"/>
    </row>
    <row r="816" spans="2:19" ht="45" customHeight="1" x14ac:dyDescent="0.25">
      <c r="B816" s="10" t="s">
        <v>221</v>
      </c>
      <c r="C816" s="85" t="s">
        <v>241</v>
      </c>
      <c r="D816" s="85"/>
      <c r="E816" s="84">
        <v>1</v>
      </c>
      <c r="F816" s="84"/>
      <c r="G816" s="86" t="s">
        <v>35</v>
      </c>
      <c r="H816" s="86"/>
      <c r="I816" s="87">
        <v>42338</v>
      </c>
      <c r="J816" s="87"/>
      <c r="K816" s="87">
        <v>42338</v>
      </c>
      <c r="L816" s="87"/>
      <c r="M816" s="84" t="s">
        <v>18</v>
      </c>
      <c r="N816" s="84"/>
      <c r="O816" s="83">
        <v>159.5</v>
      </c>
      <c r="P816" s="83" t="e">
        <f>#N/A</f>
        <v>#N/A</v>
      </c>
      <c r="Q816" s="84"/>
      <c r="R816" s="84"/>
      <c r="S816" s="84"/>
    </row>
    <row r="817" spans="2:19" ht="45" customHeight="1" x14ac:dyDescent="0.25">
      <c r="B817" s="10" t="s">
        <v>221</v>
      </c>
      <c r="C817" s="85" t="s">
        <v>241</v>
      </c>
      <c r="D817" s="85"/>
      <c r="E817" s="84">
        <v>1</v>
      </c>
      <c r="F817" s="84"/>
      <c r="G817" s="86" t="s">
        <v>35</v>
      </c>
      <c r="H817" s="86"/>
      <c r="I817" s="87">
        <v>42327</v>
      </c>
      <c r="J817" s="87"/>
      <c r="K817" s="87">
        <v>42327</v>
      </c>
      <c r="L817" s="87"/>
      <c r="M817" s="84" t="s">
        <v>18</v>
      </c>
      <c r="N817" s="84"/>
      <c r="O817" s="83">
        <v>178.3</v>
      </c>
      <c r="P817" s="83" t="e">
        <f>#N/A</f>
        <v>#N/A</v>
      </c>
      <c r="Q817" s="84"/>
      <c r="R817" s="84"/>
      <c r="S817" s="84"/>
    </row>
    <row r="818" spans="2:19" ht="45" customHeight="1" x14ac:dyDescent="0.25">
      <c r="B818" s="10" t="s">
        <v>221</v>
      </c>
      <c r="C818" s="85" t="s">
        <v>241</v>
      </c>
      <c r="D818" s="85"/>
      <c r="E818" s="84">
        <v>1</v>
      </c>
      <c r="F818" s="84"/>
      <c r="G818" s="86" t="s">
        <v>35</v>
      </c>
      <c r="H818" s="86"/>
      <c r="I818" s="87">
        <v>42333</v>
      </c>
      <c r="J818" s="87"/>
      <c r="K818" s="87">
        <v>42333</v>
      </c>
      <c r="L818" s="87"/>
      <c r="M818" s="84" t="s">
        <v>18</v>
      </c>
      <c r="N818" s="84"/>
      <c r="O818" s="83">
        <v>155</v>
      </c>
      <c r="P818" s="83" t="e">
        <f>#N/A</f>
        <v>#N/A</v>
      </c>
      <c r="Q818" s="84"/>
      <c r="R818" s="84"/>
      <c r="S818" s="84"/>
    </row>
    <row r="819" spans="2:19" ht="45" customHeight="1" x14ac:dyDescent="0.25">
      <c r="B819" s="10" t="s">
        <v>221</v>
      </c>
      <c r="C819" s="85" t="s">
        <v>19</v>
      </c>
      <c r="D819" s="85"/>
      <c r="E819" s="84">
        <v>1</v>
      </c>
      <c r="F819" s="84"/>
      <c r="G819" s="86" t="s">
        <v>20</v>
      </c>
      <c r="H819" s="86"/>
      <c r="I819" s="87">
        <v>42333</v>
      </c>
      <c r="J819" s="87"/>
      <c r="K819" s="87">
        <v>42333</v>
      </c>
      <c r="L819" s="87"/>
      <c r="M819" s="84" t="s">
        <v>18</v>
      </c>
      <c r="N819" s="84"/>
      <c r="O819" s="83">
        <v>650</v>
      </c>
      <c r="P819" s="83" t="e">
        <f>#N/A</f>
        <v>#N/A</v>
      </c>
      <c r="Q819" s="84"/>
      <c r="R819" s="84"/>
      <c r="S819" s="84"/>
    </row>
    <row r="820" spans="2:19" ht="45" customHeight="1" x14ac:dyDescent="0.25">
      <c r="B820" s="10" t="s">
        <v>221</v>
      </c>
      <c r="C820" s="85" t="s">
        <v>292</v>
      </c>
      <c r="D820" s="85"/>
      <c r="E820" s="84">
        <v>1</v>
      </c>
      <c r="F820" s="84"/>
      <c r="G820" s="86" t="s">
        <v>17</v>
      </c>
      <c r="H820" s="86"/>
      <c r="I820" s="87">
        <v>42297</v>
      </c>
      <c r="J820" s="87"/>
      <c r="K820" s="87">
        <v>42298</v>
      </c>
      <c r="L820" s="87"/>
      <c r="M820" s="84" t="s">
        <v>18</v>
      </c>
      <c r="N820" s="84"/>
      <c r="O820" s="83">
        <v>4572</v>
      </c>
      <c r="P820" s="83" t="e">
        <f>#N/A</f>
        <v>#N/A</v>
      </c>
      <c r="Q820" s="84"/>
      <c r="R820" s="84"/>
      <c r="S820" s="84"/>
    </row>
    <row r="821" spans="2:19" ht="45" customHeight="1" x14ac:dyDescent="0.25">
      <c r="B821" s="10" t="s">
        <v>221</v>
      </c>
      <c r="C821" s="85" t="s">
        <v>293</v>
      </c>
      <c r="D821" s="85"/>
      <c r="E821" s="84">
        <v>1</v>
      </c>
      <c r="F821" s="84"/>
      <c r="G821" s="86" t="s">
        <v>17</v>
      </c>
      <c r="H821" s="86"/>
      <c r="I821" s="87">
        <v>42297</v>
      </c>
      <c r="J821" s="87"/>
      <c r="K821" s="87">
        <v>42298</v>
      </c>
      <c r="L821" s="87"/>
      <c r="M821" s="84" t="s">
        <v>18</v>
      </c>
      <c r="N821" s="84"/>
      <c r="O821" s="83">
        <v>4212</v>
      </c>
      <c r="P821" s="83" t="e">
        <f>#N/A</f>
        <v>#N/A</v>
      </c>
      <c r="Q821" s="84"/>
      <c r="R821" s="84"/>
      <c r="S821" s="84"/>
    </row>
    <row r="822" spans="2:19" ht="45" customHeight="1" x14ac:dyDescent="0.25">
      <c r="B822" s="10" t="s">
        <v>221</v>
      </c>
      <c r="C822" s="85" t="s">
        <v>294</v>
      </c>
      <c r="D822" s="85"/>
      <c r="E822" s="84">
        <v>1</v>
      </c>
      <c r="F822" s="84"/>
      <c r="G822" s="86" t="s">
        <v>35</v>
      </c>
      <c r="H822" s="86"/>
      <c r="I822" s="87">
        <v>42345</v>
      </c>
      <c r="J822" s="87"/>
      <c r="K822" s="87">
        <v>42345</v>
      </c>
      <c r="L822" s="87"/>
      <c r="M822" s="84" t="s">
        <v>18</v>
      </c>
      <c r="N822" s="84"/>
      <c r="O822" s="83">
        <v>200</v>
      </c>
      <c r="P822" s="83" t="e">
        <f>#N/A</f>
        <v>#N/A</v>
      </c>
      <c r="Q822" s="84"/>
      <c r="R822" s="84"/>
      <c r="S822" s="84"/>
    </row>
    <row r="823" spans="2:19" ht="45" customHeight="1" x14ac:dyDescent="0.25">
      <c r="B823" s="10" t="s">
        <v>221</v>
      </c>
      <c r="C823" s="85" t="s">
        <v>241</v>
      </c>
      <c r="D823" s="85"/>
      <c r="E823" s="84">
        <v>1</v>
      </c>
      <c r="F823" s="84"/>
      <c r="G823" s="86" t="s">
        <v>35</v>
      </c>
      <c r="H823" s="86"/>
      <c r="I823" s="87">
        <v>42346</v>
      </c>
      <c r="J823" s="87"/>
      <c r="K823" s="87">
        <v>42346</v>
      </c>
      <c r="L823" s="87"/>
      <c r="M823" s="84" t="s">
        <v>18</v>
      </c>
      <c r="N823" s="84"/>
      <c r="O823" s="83">
        <v>484.02</v>
      </c>
      <c r="P823" s="83" t="e">
        <f>#N/A</f>
        <v>#N/A</v>
      </c>
      <c r="Q823" s="84"/>
      <c r="R823" s="84"/>
      <c r="S823" s="84"/>
    </row>
    <row r="824" spans="2:19" ht="45" customHeight="1" x14ac:dyDescent="0.25">
      <c r="B824" s="10" t="s">
        <v>221</v>
      </c>
      <c r="C824" s="85" t="s">
        <v>294</v>
      </c>
      <c r="D824" s="85"/>
      <c r="E824" s="84">
        <v>1</v>
      </c>
      <c r="F824" s="84"/>
      <c r="G824" s="86" t="s">
        <v>35</v>
      </c>
      <c r="H824" s="86"/>
      <c r="I824" s="87">
        <v>42346</v>
      </c>
      <c r="J824" s="87"/>
      <c r="K824" s="87">
        <v>42346</v>
      </c>
      <c r="L824" s="87"/>
      <c r="M824" s="84" t="s">
        <v>18</v>
      </c>
      <c r="N824" s="84"/>
      <c r="O824" s="83">
        <v>302</v>
      </c>
      <c r="P824" s="83" t="e">
        <f>#N/A</f>
        <v>#N/A</v>
      </c>
      <c r="Q824" s="84"/>
      <c r="R824" s="84"/>
      <c r="S824" s="84"/>
    </row>
    <row r="825" spans="2:19" ht="45" customHeight="1" x14ac:dyDescent="0.25">
      <c r="B825" s="10" t="s">
        <v>221</v>
      </c>
      <c r="C825" s="85" t="s">
        <v>241</v>
      </c>
      <c r="D825" s="85"/>
      <c r="E825" s="84">
        <v>1</v>
      </c>
      <c r="F825" s="84"/>
      <c r="G825" s="86" t="s">
        <v>35</v>
      </c>
      <c r="H825" s="86"/>
      <c r="I825" s="87">
        <v>42347</v>
      </c>
      <c r="J825" s="87"/>
      <c r="K825" s="87">
        <v>42347</v>
      </c>
      <c r="L825" s="87"/>
      <c r="M825" s="84" t="s">
        <v>18</v>
      </c>
      <c r="N825" s="84"/>
      <c r="O825" s="83">
        <v>414</v>
      </c>
      <c r="P825" s="83" t="e">
        <f>#N/A</f>
        <v>#N/A</v>
      </c>
      <c r="Q825" s="84"/>
      <c r="R825" s="84"/>
      <c r="S825" s="84"/>
    </row>
    <row r="826" spans="2:19" ht="45" customHeight="1" x14ac:dyDescent="0.25">
      <c r="B826" s="10" t="s">
        <v>221</v>
      </c>
      <c r="C826" s="85" t="s">
        <v>294</v>
      </c>
      <c r="D826" s="85"/>
      <c r="E826" s="84">
        <v>1</v>
      </c>
      <c r="F826" s="84"/>
      <c r="G826" s="86" t="s">
        <v>35</v>
      </c>
      <c r="H826" s="86"/>
      <c r="I826" s="87">
        <v>42340</v>
      </c>
      <c r="J826" s="87"/>
      <c r="K826" s="87">
        <v>42340</v>
      </c>
      <c r="L826" s="87"/>
      <c r="M826" s="84" t="s">
        <v>18</v>
      </c>
      <c r="N826" s="84"/>
      <c r="O826" s="83">
        <v>350</v>
      </c>
      <c r="P826" s="83" t="e">
        <f>#N/A</f>
        <v>#N/A</v>
      </c>
      <c r="Q826" s="84"/>
      <c r="R826" s="84"/>
      <c r="S826" s="84"/>
    </row>
    <row r="827" spans="2:19" ht="45" customHeight="1" x14ac:dyDescent="0.25">
      <c r="B827" s="10" t="s">
        <v>221</v>
      </c>
      <c r="C827" s="85" t="s">
        <v>241</v>
      </c>
      <c r="D827" s="85"/>
      <c r="E827" s="84">
        <v>1</v>
      </c>
      <c r="F827" s="84"/>
      <c r="G827" s="86" t="s">
        <v>35</v>
      </c>
      <c r="H827" s="86"/>
      <c r="I827" s="87">
        <v>42345</v>
      </c>
      <c r="J827" s="87"/>
      <c r="K827" s="87">
        <v>42345</v>
      </c>
      <c r="L827" s="87"/>
      <c r="M827" s="84" t="s">
        <v>18</v>
      </c>
      <c r="N827" s="84"/>
      <c r="O827" s="83">
        <v>484</v>
      </c>
      <c r="P827" s="83" t="e">
        <f>#N/A</f>
        <v>#N/A</v>
      </c>
      <c r="Q827" s="84"/>
      <c r="R827" s="84"/>
      <c r="S827" s="84"/>
    </row>
    <row r="828" spans="2:19" ht="45" customHeight="1" x14ac:dyDescent="0.25">
      <c r="B828" s="10" t="s">
        <v>221</v>
      </c>
      <c r="C828" s="85" t="s">
        <v>295</v>
      </c>
      <c r="D828" s="85"/>
      <c r="E828" s="84">
        <v>1</v>
      </c>
      <c r="F828" s="84"/>
      <c r="G828" s="86" t="s">
        <v>35</v>
      </c>
      <c r="H828" s="86"/>
      <c r="I828" s="87">
        <v>42349</v>
      </c>
      <c r="J828" s="87"/>
      <c r="K828" s="87">
        <v>42349</v>
      </c>
      <c r="L828" s="87"/>
      <c r="M828" s="84" t="s">
        <v>18</v>
      </c>
      <c r="N828" s="84"/>
      <c r="O828" s="83">
        <v>500</v>
      </c>
      <c r="P828" s="83" t="e">
        <f>#N/A</f>
        <v>#N/A</v>
      </c>
      <c r="Q828" s="84"/>
      <c r="R828" s="84"/>
      <c r="S828" s="84"/>
    </row>
    <row r="829" spans="2:19" ht="45" customHeight="1" x14ac:dyDescent="0.25">
      <c r="B829" s="10" t="s">
        <v>221</v>
      </c>
      <c r="C829" s="85" t="s">
        <v>241</v>
      </c>
      <c r="D829" s="85"/>
      <c r="E829" s="84">
        <v>1</v>
      </c>
      <c r="F829" s="84"/>
      <c r="G829" s="86" t="s">
        <v>35</v>
      </c>
      <c r="H829" s="86"/>
      <c r="I829" s="87">
        <v>42346</v>
      </c>
      <c r="J829" s="87"/>
      <c r="K829" s="87">
        <v>42346</v>
      </c>
      <c r="L829" s="87"/>
      <c r="M829" s="84" t="s">
        <v>18</v>
      </c>
      <c r="N829" s="84"/>
      <c r="O829" s="83">
        <v>103</v>
      </c>
      <c r="P829" s="83" t="e">
        <f>#N/A</f>
        <v>#N/A</v>
      </c>
      <c r="Q829" s="84"/>
      <c r="R829" s="84"/>
      <c r="S829" s="84"/>
    </row>
    <row r="830" spans="2:19" ht="45" customHeight="1" x14ac:dyDescent="0.25">
      <c r="B830" s="10" t="s">
        <v>221</v>
      </c>
      <c r="C830" s="85" t="s">
        <v>241</v>
      </c>
      <c r="D830" s="85"/>
      <c r="E830" s="84">
        <v>1</v>
      </c>
      <c r="F830" s="84"/>
      <c r="G830" s="86" t="s">
        <v>35</v>
      </c>
      <c r="H830" s="86"/>
      <c r="I830" s="87">
        <v>42347</v>
      </c>
      <c r="J830" s="87"/>
      <c r="K830" s="87">
        <v>42347</v>
      </c>
      <c r="L830" s="87"/>
      <c r="M830" s="84" t="s">
        <v>18</v>
      </c>
      <c r="N830" s="84"/>
      <c r="O830" s="83">
        <v>200</v>
      </c>
      <c r="P830" s="83" t="e">
        <f>#N/A</f>
        <v>#N/A</v>
      </c>
      <c r="Q830" s="84"/>
      <c r="R830" s="84"/>
      <c r="S830" s="84"/>
    </row>
    <row r="831" spans="2:19" ht="45" customHeight="1" x14ac:dyDescent="0.25">
      <c r="B831" s="10" t="s">
        <v>221</v>
      </c>
      <c r="C831" s="85" t="s">
        <v>241</v>
      </c>
      <c r="D831" s="85"/>
      <c r="E831" s="84">
        <v>1</v>
      </c>
      <c r="F831" s="84"/>
      <c r="G831" s="86" t="s">
        <v>35</v>
      </c>
      <c r="H831" s="86"/>
      <c r="I831" s="87">
        <v>42345</v>
      </c>
      <c r="J831" s="87"/>
      <c r="K831" s="87">
        <v>42345</v>
      </c>
      <c r="L831" s="87"/>
      <c r="M831" s="84" t="s">
        <v>18</v>
      </c>
      <c r="N831" s="84"/>
      <c r="O831" s="83">
        <v>200</v>
      </c>
      <c r="P831" s="83" t="e">
        <f>#N/A</f>
        <v>#N/A</v>
      </c>
      <c r="Q831" s="84"/>
      <c r="R831" s="84"/>
      <c r="S831" s="84"/>
    </row>
    <row r="832" spans="2:19" ht="45" customHeight="1" x14ac:dyDescent="0.25">
      <c r="B832" s="10" t="s">
        <v>221</v>
      </c>
      <c r="C832" s="85" t="s">
        <v>295</v>
      </c>
      <c r="D832" s="85"/>
      <c r="E832" s="84">
        <v>1</v>
      </c>
      <c r="F832" s="84"/>
      <c r="G832" s="86" t="s">
        <v>35</v>
      </c>
      <c r="H832" s="86"/>
      <c r="I832" s="87">
        <v>42349</v>
      </c>
      <c r="J832" s="87"/>
      <c r="K832" s="87">
        <v>42349</v>
      </c>
      <c r="L832" s="87"/>
      <c r="M832" s="84" t="s">
        <v>18</v>
      </c>
      <c r="N832" s="84"/>
      <c r="O832" s="83">
        <v>714</v>
      </c>
      <c r="P832" s="83" t="e">
        <f>#N/A</f>
        <v>#N/A</v>
      </c>
      <c r="Q832" s="84"/>
      <c r="R832" s="84"/>
      <c r="S832" s="84"/>
    </row>
    <row r="833" spans="2:19" ht="45" customHeight="1" x14ac:dyDescent="0.25">
      <c r="B833" s="10" t="s">
        <v>221</v>
      </c>
      <c r="C833" s="85" t="s">
        <v>19</v>
      </c>
      <c r="D833" s="85"/>
      <c r="E833" s="84">
        <v>1</v>
      </c>
      <c r="F833" s="84"/>
      <c r="G833" s="86" t="s">
        <v>20</v>
      </c>
      <c r="H833" s="86"/>
      <c r="I833" s="87">
        <v>42349</v>
      </c>
      <c r="J833" s="87"/>
      <c r="K833" s="87">
        <v>42349</v>
      </c>
      <c r="L833" s="87"/>
      <c r="M833" s="84" t="s">
        <v>18</v>
      </c>
      <c r="N833" s="84"/>
      <c r="O833" s="83">
        <v>69</v>
      </c>
      <c r="P833" s="83" t="e">
        <f>#N/A</f>
        <v>#N/A</v>
      </c>
      <c r="Q833" s="84"/>
      <c r="R833" s="84"/>
      <c r="S833" s="84"/>
    </row>
    <row r="834" spans="2:19" ht="45" customHeight="1" x14ac:dyDescent="0.25">
      <c r="B834" s="10" t="s">
        <v>221</v>
      </c>
      <c r="C834" s="85" t="s">
        <v>241</v>
      </c>
      <c r="D834" s="85"/>
      <c r="E834" s="84">
        <v>1</v>
      </c>
      <c r="F834" s="84"/>
      <c r="G834" s="86" t="s">
        <v>35</v>
      </c>
      <c r="H834" s="86"/>
      <c r="I834" s="87">
        <v>42339</v>
      </c>
      <c r="J834" s="87"/>
      <c r="K834" s="87">
        <v>42339</v>
      </c>
      <c r="L834" s="87"/>
      <c r="M834" s="84" t="s">
        <v>18</v>
      </c>
      <c r="N834" s="84"/>
      <c r="O834" s="83">
        <v>414</v>
      </c>
      <c r="P834" s="83" t="e">
        <f>#N/A</f>
        <v>#N/A</v>
      </c>
      <c r="Q834" s="84"/>
      <c r="R834" s="84"/>
      <c r="S834" s="84"/>
    </row>
    <row r="835" spans="2:19" ht="45" customHeight="1" x14ac:dyDescent="0.25">
      <c r="B835" s="10" t="s">
        <v>221</v>
      </c>
      <c r="C835" s="85" t="s">
        <v>241</v>
      </c>
      <c r="D835" s="85"/>
      <c r="E835" s="84">
        <v>1</v>
      </c>
      <c r="F835" s="84"/>
      <c r="G835" s="86" t="s">
        <v>35</v>
      </c>
      <c r="H835" s="86"/>
      <c r="I835" s="87">
        <v>42340</v>
      </c>
      <c r="J835" s="87"/>
      <c r="K835" s="87">
        <v>42340</v>
      </c>
      <c r="L835" s="87"/>
      <c r="M835" s="84" t="s">
        <v>18</v>
      </c>
      <c r="N835" s="84"/>
      <c r="O835" s="83">
        <v>414</v>
      </c>
      <c r="P835" s="83" t="e">
        <f>#N/A</f>
        <v>#N/A</v>
      </c>
      <c r="Q835" s="84"/>
      <c r="R835" s="84"/>
      <c r="S835" s="84"/>
    </row>
    <row r="836" spans="2:19" ht="45" customHeight="1" x14ac:dyDescent="0.25">
      <c r="B836" s="10" t="s">
        <v>221</v>
      </c>
      <c r="C836" s="85" t="s">
        <v>241</v>
      </c>
      <c r="D836" s="85"/>
      <c r="E836" s="84">
        <v>1</v>
      </c>
      <c r="F836" s="84"/>
      <c r="G836" s="86" t="s">
        <v>35</v>
      </c>
      <c r="H836" s="86"/>
      <c r="I836" s="87">
        <v>42342</v>
      </c>
      <c r="J836" s="87"/>
      <c r="K836" s="87">
        <v>42342</v>
      </c>
      <c r="L836" s="87"/>
      <c r="M836" s="84" t="s">
        <v>18</v>
      </c>
      <c r="N836" s="84"/>
      <c r="O836" s="83">
        <v>414</v>
      </c>
      <c r="P836" s="83" t="e">
        <f>#N/A</f>
        <v>#N/A</v>
      </c>
      <c r="Q836" s="84"/>
      <c r="R836" s="84"/>
      <c r="S836" s="84"/>
    </row>
    <row r="837" spans="2:19" ht="45" customHeight="1" x14ac:dyDescent="0.25">
      <c r="B837" s="10" t="s">
        <v>221</v>
      </c>
      <c r="C837" s="85" t="s">
        <v>241</v>
      </c>
      <c r="D837" s="85"/>
      <c r="E837" s="84">
        <v>1</v>
      </c>
      <c r="F837" s="84"/>
      <c r="G837" s="86" t="s">
        <v>35</v>
      </c>
      <c r="H837" s="86"/>
      <c r="I837" s="87">
        <v>42341</v>
      </c>
      <c r="J837" s="87"/>
      <c r="K837" s="87">
        <v>42341</v>
      </c>
      <c r="L837" s="87"/>
      <c r="M837" s="84" t="s">
        <v>18</v>
      </c>
      <c r="N837" s="84"/>
      <c r="O837" s="83">
        <v>414</v>
      </c>
      <c r="P837" s="83" t="e">
        <f>#N/A</f>
        <v>#N/A</v>
      </c>
      <c r="Q837" s="84"/>
      <c r="R837" s="84"/>
      <c r="S837" s="84"/>
    </row>
    <row r="838" spans="2:19" ht="45" customHeight="1" x14ac:dyDescent="0.25">
      <c r="B838" s="10" t="s">
        <v>221</v>
      </c>
      <c r="C838" s="85" t="s">
        <v>241</v>
      </c>
      <c r="D838" s="85"/>
      <c r="E838" s="84">
        <v>1</v>
      </c>
      <c r="F838" s="84"/>
      <c r="G838" s="86" t="s">
        <v>35</v>
      </c>
      <c r="H838" s="86"/>
      <c r="I838" s="87">
        <v>42340</v>
      </c>
      <c r="J838" s="87"/>
      <c r="K838" s="87">
        <v>42340</v>
      </c>
      <c r="L838" s="87"/>
      <c r="M838" s="84" t="s">
        <v>18</v>
      </c>
      <c r="N838" s="84"/>
      <c r="O838" s="83">
        <v>151.5</v>
      </c>
      <c r="P838" s="83" t="e">
        <f>#N/A</f>
        <v>#N/A</v>
      </c>
      <c r="Q838" s="84"/>
      <c r="R838" s="84"/>
      <c r="S838" s="84"/>
    </row>
    <row r="839" spans="2:19" ht="45" customHeight="1" x14ac:dyDescent="0.25">
      <c r="B839" s="10" t="s">
        <v>221</v>
      </c>
      <c r="C839" s="85" t="s">
        <v>241</v>
      </c>
      <c r="D839" s="85"/>
      <c r="E839" s="84">
        <v>1</v>
      </c>
      <c r="F839" s="84"/>
      <c r="G839" s="86" t="s">
        <v>35</v>
      </c>
      <c r="H839" s="86"/>
      <c r="I839" s="87">
        <v>42342</v>
      </c>
      <c r="J839" s="87"/>
      <c r="K839" s="87">
        <v>42342</v>
      </c>
      <c r="L839" s="87"/>
      <c r="M839" s="84" t="s">
        <v>18</v>
      </c>
      <c r="N839" s="84"/>
      <c r="O839" s="83">
        <v>166</v>
      </c>
      <c r="P839" s="83" t="e">
        <f>#N/A</f>
        <v>#N/A</v>
      </c>
      <c r="Q839" s="84"/>
      <c r="R839" s="84"/>
      <c r="S839" s="84"/>
    </row>
    <row r="840" spans="2:19" ht="45" customHeight="1" x14ac:dyDescent="0.25">
      <c r="B840" s="10" t="s">
        <v>221</v>
      </c>
      <c r="C840" s="85" t="s">
        <v>241</v>
      </c>
      <c r="D840" s="85"/>
      <c r="E840" s="84">
        <v>1</v>
      </c>
      <c r="F840" s="84"/>
      <c r="G840" s="86" t="s">
        <v>35</v>
      </c>
      <c r="H840" s="86"/>
      <c r="I840" s="87">
        <v>42341</v>
      </c>
      <c r="J840" s="87"/>
      <c r="K840" s="87">
        <v>42341</v>
      </c>
      <c r="L840" s="87"/>
      <c r="M840" s="84" t="s">
        <v>18</v>
      </c>
      <c r="N840" s="84"/>
      <c r="O840" s="83">
        <v>136</v>
      </c>
      <c r="P840" s="83" t="e">
        <f>#N/A</f>
        <v>#N/A</v>
      </c>
      <c r="Q840" s="84"/>
      <c r="R840" s="84"/>
      <c r="S840" s="84"/>
    </row>
    <row r="841" spans="2:19" ht="45" customHeight="1" x14ac:dyDescent="0.25">
      <c r="B841" s="10" t="s">
        <v>221</v>
      </c>
      <c r="C841" s="85" t="s">
        <v>241</v>
      </c>
      <c r="D841" s="85"/>
      <c r="E841" s="84">
        <v>1</v>
      </c>
      <c r="F841" s="84"/>
      <c r="G841" s="86" t="s">
        <v>35</v>
      </c>
      <c r="H841" s="86"/>
      <c r="I841" s="87">
        <v>42339</v>
      </c>
      <c r="J841" s="87"/>
      <c r="K841" s="87">
        <v>42339</v>
      </c>
      <c r="L841" s="87"/>
      <c r="M841" s="84" t="s">
        <v>18</v>
      </c>
      <c r="N841" s="84"/>
      <c r="O841" s="83">
        <v>125.1</v>
      </c>
      <c r="P841" s="83" t="e">
        <f>#N/A</f>
        <v>#N/A</v>
      </c>
      <c r="Q841" s="84"/>
      <c r="R841" s="84"/>
      <c r="S841" s="84"/>
    </row>
    <row r="842" spans="2:19" ht="45" customHeight="1" x14ac:dyDescent="0.25">
      <c r="B842" s="10" t="s">
        <v>221</v>
      </c>
      <c r="C842" s="85" t="s">
        <v>19</v>
      </c>
      <c r="D842" s="85"/>
      <c r="E842" s="84">
        <v>1</v>
      </c>
      <c r="F842" s="84"/>
      <c r="G842" s="86" t="s">
        <v>20</v>
      </c>
      <c r="H842" s="86"/>
      <c r="I842" s="87">
        <v>42339</v>
      </c>
      <c r="J842" s="87"/>
      <c r="K842" s="87">
        <v>42339</v>
      </c>
      <c r="L842" s="87"/>
      <c r="M842" s="84" t="s">
        <v>18</v>
      </c>
      <c r="N842" s="84"/>
      <c r="O842" s="83">
        <v>280</v>
      </c>
      <c r="P842" s="83" t="e">
        <f>#N/A</f>
        <v>#N/A</v>
      </c>
      <c r="Q842" s="84"/>
      <c r="R842" s="84"/>
      <c r="S842" s="84"/>
    </row>
    <row r="843" spans="2:19" ht="45" customHeight="1" x14ac:dyDescent="0.25">
      <c r="B843" s="10" t="s">
        <v>221</v>
      </c>
      <c r="C843" s="85" t="s">
        <v>296</v>
      </c>
      <c r="D843" s="85"/>
      <c r="E843" s="84">
        <v>1</v>
      </c>
      <c r="F843" s="84"/>
      <c r="G843" s="86" t="s">
        <v>35</v>
      </c>
      <c r="H843" s="86"/>
      <c r="I843" s="87">
        <v>42293</v>
      </c>
      <c r="J843" s="87"/>
      <c r="K843" s="87">
        <v>42293</v>
      </c>
      <c r="L843" s="87"/>
      <c r="M843" s="84" t="s">
        <v>18</v>
      </c>
      <c r="N843" s="84"/>
      <c r="O843" s="83">
        <v>406</v>
      </c>
      <c r="P843" s="83" t="e">
        <f>#N/A</f>
        <v>#N/A</v>
      </c>
      <c r="Q843" s="84"/>
      <c r="R843" s="84"/>
      <c r="S843" s="84"/>
    </row>
    <row r="844" spans="2:19" ht="45" customHeight="1" x14ac:dyDescent="0.25">
      <c r="B844" s="10" t="s">
        <v>221</v>
      </c>
      <c r="C844" s="85" t="s">
        <v>296</v>
      </c>
      <c r="D844" s="85"/>
      <c r="E844" s="84">
        <v>1</v>
      </c>
      <c r="F844" s="84"/>
      <c r="G844" s="86" t="s">
        <v>35</v>
      </c>
      <c r="H844" s="86"/>
      <c r="I844" s="87">
        <v>42318</v>
      </c>
      <c r="J844" s="87"/>
      <c r="K844" s="87">
        <v>42318</v>
      </c>
      <c r="L844" s="87"/>
      <c r="M844" s="84" t="s">
        <v>18</v>
      </c>
      <c r="N844" s="84"/>
      <c r="O844" s="83">
        <v>406</v>
      </c>
      <c r="P844" s="83" t="e">
        <f>#N/A</f>
        <v>#N/A</v>
      </c>
      <c r="Q844" s="84"/>
      <c r="R844" s="84"/>
      <c r="S844" s="84"/>
    </row>
    <row r="845" spans="2:19" ht="45" customHeight="1" x14ac:dyDescent="0.25">
      <c r="B845" s="10" t="s">
        <v>221</v>
      </c>
      <c r="C845" s="85" t="s">
        <v>296</v>
      </c>
      <c r="D845" s="85"/>
      <c r="E845" s="84">
        <v>1</v>
      </c>
      <c r="F845" s="84"/>
      <c r="G845" s="86" t="s">
        <v>35</v>
      </c>
      <c r="H845" s="86"/>
      <c r="I845" s="87">
        <v>42325</v>
      </c>
      <c r="J845" s="87"/>
      <c r="K845" s="87">
        <v>42325</v>
      </c>
      <c r="L845" s="87"/>
      <c r="M845" s="84" t="s">
        <v>18</v>
      </c>
      <c r="N845" s="84"/>
      <c r="O845" s="83">
        <v>406</v>
      </c>
      <c r="P845" s="83" t="e">
        <f>#N/A</f>
        <v>#N/A</v>
      </c>
      <c r="Q845" s="84"/>
      <c r="R845" s="84"/>
      <c r="S845" s="84"/>
    </row>
    <row r="846" spans="2:19" ht="45" customHeight="1" x14ac:dyDescent="0.25">
      <c r="B846" s="10" t="s">
        <v>221</v>
      </c>
      <c r="C846" s="85" t="s">
        <v>296</v>
      </c>
      <c r="D846" s="85"/>
      <c r="E846" s="84">
        <v>1</v>
      </c>
      <c r="F846" s="84"/>
      <c r="G846" s="86" t="s">
        <v>35</v>
      </c>
      <c r="H846" s="86"/>
      <c r="I846" s="87">
        <v>42317</v>
      </c>
      <c r="J846" s="87"/>
      <c r="K846" s="87">
        <v>42317</v>
      </c>
      <c r="L846" s="87"/>
      <c r="M846" s="84" t="s">
        <v>18</v>
      </c>
      <c r="N846" s="84"/>
      <c r="O846" s="83">
        <v>406</v>
      </c>
      <c r="P846" s="83" t="e">
        <f>#N/A</f>
        <v>#N/A</v>
      </c>
      <c r="Q846" s="84"/>
      <c r="R846" s="84"/>
      <c r="S846" s="84"/>
    </row>
    <row r="847" spans="2:19" ht="45" customHeight="1" x14ac:dyDescent="0.25">
      <c r="B847" s="10" t="s">
        <v>221</v>
      </c>
      <c r="C847" s="85" t="s">
        <v>296</v>
      </c>
      <c r="D847" s="85"/>
      <c r="E847" s="84">
        <v>1</v>
      </c>
      <c r="F847" s="84"/>
      <c r="G847" s="86" t="s">
        <v>35</v>
      </c>
      <c r="H847" s="86"/>
      <c r="I847" s="87">
        <v>42319</v>
      </c>
      <c r="J847" s="87"/>
      <c r="K847" s="87">
        <v>42319</v>
      </c>
      <c r="L847" s="87"/>
      <c r="M847" s="84" t="s">
        <v>18</v>
      </c>
      <c r="N847" s="84"/>
      <c r="O847" s="83">
        <v>406</v>
      </c>
      <c r="P847" s="83" t="e">
        <f>#N/A</f>
        <v>#N/A</v>
      </c>
      <c r="Q847" s="84"/>
      <c r="R847" s="84"/>
      <c r="S847" s="84"/>
    </row>
    <row r="848" spans="2:19" ht="45" customHeight="1" x14ac:dyDescent="0.25">
      <c r="B848" s="10" t="s">
        <v>221</v>
      </c>
      <c r="C848" s="85" t="s">
        <v>297</v>
      </c>
      <c r="D848" s="85"/>
      <c r="E848" s="84">
        <v>1</v>
      </c>
      <c r="F848" s="84"/>
      <c r="G848" s="86" t="s">
        <v>35</v>
      </c>
      <c r="H848" s="86"/>
      <c r="I848" s="87">
        <v>42328</v>
      </c>
      <c r="J848" s="87"/>
      <c r="K848" s="87">
        <v>42328</v>
      </c>
      <c r="L848" s="87"/>
      <c r="M848" s="84" t="s">
        <v>18</v>
      </c>
      <c r="N848" s="84"/>
      <c r="O848" s="83">
        <v>184</v>
      </c>
      <c r="P848" s="83" t="e">
        <f>#N/A</f>
        <v>#N/A</v>
      </c>
      <c r="Q848" s="84"/>
      <c r="R848" s="84"/>
      <c r="S848" s="84"/>
    </row>
    <row r="849" spans="2:19" ht="45" customHeight="1" x14ac:dyDescent="0.25">
      <c r="B849" s="10" t="s">
        <v>221</v>
      </c>
      <c r="C849" s="85" t="s">
        <v>298</v>
      </c>
      <c r="D849" s="85"/>
      <c r="E849" s="84">
        <v>1</v>
      </c>
      <c r="F849" s="84"/>
      <c r="G849" s="86" t="s">
        <v>35</v>
      </c>
      <c r="H849" s="86"/>
      <c r="I849" s="87">
        <v>42325</v>
      </c>
      <c r="J849" s="87"/>
      <c r="K849" s="87">
        <v>42319</v>
      </c>
      <c r="L849" s="87"/>
      <c r="M849" s="84" t="s">
        <v>18</v>
      </c>
      <c r="N849" s="84"/>
      <c r="O849" s="83">
        <v>128</v>
      </c>
      <c r="P849" s="83" t="e">
        <f>#N/A</f>
        <v>#N/A</v>
      </c>
      <c r="Q849" s="84"/>
      <c r="R849" s="84"/>
      <c r="S849" s="84"/>
    </row>
    <row r="850" spans="2:19" ht="45" customHeight="1" x14ac:dyDescent="0.25">
      <c r="B850" s="10" t="s">
        <v>221</v>
      </c>
      <c r="C850" s="85" t="s">
        <v>296</v>
      </c>
      <c r="D850" s="85"/>
      <c r="E850" s="84">
        <v>1</v>
      </c>
      <c r="F850" s="84"/>
      <c r="G850" s="86" t="s">
        <v>35</v>
      </c>
      <c r="H850" s="86"/>
      <c r="I850" s="87">
        <v>42293</v>
      </c>
      <c r="J850" s="87"/>
      <c r="K850" s="87">
        <v>42293</v>
      </c>
      <c r="L850" s="87"/>
      <c r="M850" s="84" t="s">
        <v>18</v>
      </c>
      <c r="N850" s="84"/>
      <c r="O850" s="83">
        <v>134.5</v>
      </c>
      <c r="P850" s="83" t="e">
        <f>#N/A</f>
        <v>#N/A</v>
      </c>
      <c r="Q850" s="84"/>
      <c r="R850" s="84"/>
      <c r="S850" s="84"/>
    </row>
    <row r="851" spans="2:19" ht="45" customHeight="1" x14ac:dyDescent="0.25">
      <c r="B851" s="10" t="s">
        <v>221</v>
      </c>
      <c r="C851" s="85" t="s">
        <v>296</v>
      </c>
      <c r="D851" s="85"/>
      <c r="E851" s="84">
        <v>1</v>
      </c>
      <c r="F851" s="84"/>
      <c r="G851" s="86" t="s">
        <v>35</v>
      </c>
      <c r="H851" s="86"/>
      <c r="I851" s="87">
        <v>42318</v>
      </c>
      <c r="J851" s="87"/>
      <c r="K851" s="87">
        <v>42318</v>
      </c>
      <c r="L851" s="87"/>
      <c r="M851" s="84" t="s">
        <v>18</v>
      </c>
      <c r="N851" s="84"/>
      <c r="O851" s="83">
        <v>159.5</v>
      </c>
      <c r="P851" s="83" t="e">
        <f>#N/A</f>
        <v>#N/A</v>
      </c>
      <c r="Q851" s="84"/>
      <c r="R851" s="84"/>
      <c r="S851" s="84"/>
    </row>
    <row r="852" spans="2:19" ht="45" customHeight="1" x14ac:dyDescent="0.25">
      <c r="B852" s="10" t="s">
        <v>221</v>
      </c>
      <c r="C852" s="85" t="s">
        <v>296</v>
      </c>
      <c r="D852" s="85"/>
      <c r="E852" s="84">
        <v>1</v>
      </c>
      <c r="F852" s="84"/>
      <c r="G852" s="86" t="s">
        <v>35</v>
      </c>
      <c r="H852" s="86"/>
      <c r="I852" s="87">
        <v>42325</v>
      </c>
      <c r="J852" s="87"/>
      <c r="K852" s="87">
        <v>42325</v>
      </c>
      <c r="L852" s="87"/>
      <c r="M852" s="84" t="s">
        <v>18</v>
      </c>
      <c r="N852" s="84"/>
      <c r="O852" s="83">
        <v>200</v>
      </c>
      <c r="P852" s="83" t="e">
        <f>#N/A</f>
        <v>#N/A</v>
      </c>
      <c r="Q852" s="84"/>
      <c r="R852" s="84"/>
      <c r="S852" s="84"/>
    </row>
    <row r="853" spans="2:19" ht="45" customHeight="1" x14ac:dyDescent="0.25">
      <c r="B853" s="10" t="s">
        <v>221</v>
      </c>
      <c r="C853" s="85" t="s">
        <v>296</v>
      </c>
      <c r="D853" s="85"/>
      <c r="E853" s="84">
        <v>1</v>
      </c>
      <c r="F853" s="84"/>
      <c r="G853" s="86" t="s">
        <v>35</v>
      </c>
      <c r="H853" s="86"/>
      <c r="I853" s="87">
        <v>42317</v>
      </c>
      <c r="J853" s="87"/>
      <c r="K853" s="87">
        <v>42317</v>
      </c>
      <c r="L853" s="87"/>
      <c r="M853" s="84" t="s">
        <v>18</v>
      </c>
      <c r="N853" s="84"/>
      <c r="O853" s="83">
        <v>200</v>
      </c>
      <c r="P853" s="83" t="e">
        <f>#N/A</f>
        <v>#N/A</v>
      </c>
      <c r="Q853" s="84"/>
      <c r="R853" s="84"/>
      <c r="S853" s="84"/>
    </row>
    <row r="854" spans="2:19" ht="45" customHeight="1" x14ac:dyDescent="0.25">
      <c r="B854" s="10" t="s">
        <v>221</v>
      </c>
      <c r="C854" s="85" t="s">
        <v>296</v>
      </c>
      <c r="D854" s="85"/>
      <c r="E854" s="84">
        <v>1</v>
      </c>
      <c r="F854" s="84"/>
      <c r="G854" s="86" t="s">
        <v>35</v>
      </c>
      <c r="H854" s="86"/>
      <c r="I854" s="87">
        <v>42319</v>
      </c>
      <c r="J854" s="87"/>
      <c r="K854" s="87">
        <v>42319</v>
      </c>
      <c r="L854" s="87"/>
      <c r="M854" s="84" t="s">
        <v>18</v>
      </c>
      <c r="N854" s="84"/>
      <c r="O854" s="83">
        <v>200</v>
      </c>
      <c r="P854" s="83" t="e">
        <f>#N/A</f>
        <v>#N/A</v>
      </c>
      <c r="Q854" s="84"/>
      <c r="R854" s="84"/>
      <c r="S854" s="84"/>
    </row>
    <row r="855" spans="2:19" ht="45" customHeight="1" x14ac:dyDescent="0.25">
      <c r="B855" s="10" t="s">
        <v>221</v>
      </c>
      <c r="C855" s="85" t="s">
        <v>297</v>
      </c>
      <c r="D855" s="85"/>
      <c r="E855" s="84">
        <v>1</v>
      </c>
      <c r="F855" s="84"/>
      <c r="G855" s="86" t="s">
        <v>35</v>
      </c>
      <c r="H855" s="86"/>
      <c r="I855" s="87">
        <v>42328</v>
      </c>
      <c r="J855" s="87"/>
      <c r="K855" s="87">
        <v>42328</v>
      </c>
      <c r="L855" s="87"/>
      <c r="M855" s="84" t="s">
        <v>18</v>
      </c>
      <c r="N855" s="84"/>
      <c r="O855" s="83">
        <v>200</v>
      </c>
      <c r="P855" s="83" t="e">
        <f>#N/A</f>
        <v>#N/A</v>
      </c>
      <c r="Q855" s="84"/>
      <c r="R855" s="84"/>
      <c r="S855" s="84"/>
    </row>
    <row r="856" spans="2:19" ht="45" customHeight="1" x14ac:dyDescent="0.25">
      <c r="B856" s="10" t="s">
        <v>221</v>
      </c>
      <c r="C856" s="85" t="s">
        <v>298</v>
      </c>
      <c r="D856" s="85"/>
      <c r="E856" s="84">
        <v>1</v>
      </c>
      <c r="F856" s="84"/>
      <c r="G856" s="86" t="s">
        <v>35</v>
      </c>
      <c r="H856" s="86"/>
      <c r="I856" s="87">
        <v>42325</v>
      </c>
      <c r="J856" s="87"/>
      <c r="K856" s="87">
        <v>42319</v>
      </c>
      <c r="L856" s="87"/>
      <c r="M856" s="84" t="s">
        <v>18</v>
      </c>
      <c r="N856" s="84"/>
      <c r="O856" s="83">
        <v>183</v>
      </c>
      <c r="P856" s="83" t="e">
        <f>#N/A</f>
        <v>#N/A</v>
      </c>
      <c r="Q856" s="84"/>
      <c r="R856" s="84"/>
      <c r="S856" s="84"/>
    </row>
    <row r="857" spans="2:19" ht="45" customHeight="1" x14ac:dyDescent="0.25">
      <c r="B857" s="10" t="s">
        <v>221</v>
      </c>
      <c r="C857" s="85" t="s">
        <v>19</v>
      </c>
      <c r="D857" s="85"/>
      <c r="E857" s="84">
        <v>1</v>
      </c>
      <c r="F857" s="84"/>
      <c r="G857" s="86" t="s">
        <v>20</v>
      </c>
      <c r="H857" s="86"/>
      <c r="I857" s="87">
        <v>42325</v>
      </c>
      <c r="J857" s="87"/>
      <c r="K857" s="87">
        <v>42325</v>
      </c>
      <c r="L857" s="87"/>
      <c r="M857" s="84" t="s">
        <v>18</v>
      </c>
      <c r="N857" s="84"/>
      <c r="O857" s="83">
        <v>1650</v>
      </c>
      <c r="P857" s="83" t="e">
        <f>#N/A</f>
        <v>#N/A</v>
      </c>
      <c r="Q857" s="84"/>
      <c r="R857" s="84"/>
      <c r="S857" s="84"/>
    </row>
    <row r="858" spans="2:19" ht="45" customHeight="1" x14ac:dyDescent="0.25">
      <c r="B858" s="10" t="s">
        <v>221</v>
      </c>
      <c r="C858" s="85" t="s">
        <v>299</v>
      </c>
      <c r="D858" s="85"/>
      <c r="E858" s="84">
        <v>1</v>
      </c>
      <c r="F858" s="84"/>
      <c r="G858" s="86" t="s">
        <v>35</v>
      </c>
      <c r="H858" s="86"/>
      <c r="I858" s="87">
        <v>42111</v>
      </c>
      <c r="J858" s="87"/>
      <c r="K858" s="87">
        <v>42111</v>
      </c>
      <c r="L858" s="87"/>
      <c r="M858" s="84" t="s">
        <v>18</v>
      </c>
      <c r="N858" s="84"/>
      <c r="O858" s="83">
        <v>406</v>
      </c>
      <c r="P858" s="83" t="e">
        <f>#N/A</f>
        <v>#N/A</v>
      </c>
      <c r="Q858" s="84"/>
      <c r="R858" s="84"/>
      <c r="S858" s="84"/>
    </row>
    <row r="859" spans="2:19" ht="45" customHeight="1" x14ac:dyDescent="0.25">
      <c r="B859" s="10" t="s">
        <v>221</v>
      </c>
      <c r="C859" s="85" t="s">
        <v>300</v>
      </c>
      <c r="D859" s="85"/>
      <c r="E859" s="84">
        <v>1</v>
      </c>
      <c r="F859" s="84"/>
      <c r="G859" s="86" t="s">
        <v>35</v>
      </c>
      <c r="H859" s="86"/>
      <c r="I859" s="87">
        <v>42144</v>
      </c>
      <c r="J859" s="87"/>
      <c r="K859" s="87">
        <v>42144</v>
      </c>
      <c r="L859" s="87"/>
      <c r="M859" s="84" t="s">
        <v>18</v>
      </c>
      <c r="N859" s="84"/>
      <c r="O859" s="83">
        <v>684</v>
      </c>
      <c r="P859" s="83" t="e">
        <f>#N/A</f>
        <v>#N/A</v>
      </c>
      <c r="Q859" s="84"/>
      <c r="R859" s="84"/>
      <c r="S859" s="84"/>
    </row>
    <row r="860" spans="2:19" ht="45" customHeight="1" x14ac:dyDescent="0.25">
      <c r="B860" s="10" t="s">
        <v>221</v>
      </c>
      <c r="C860" s="85" t="s">
        <v>301</v>
      </c>
      <c r="D860" s="85"/>
      <c r="E860" s="84">
        <v>1</v>
      </c>
      <c r="F860" s="84"/>
      <c r="G860" s="86" t="s">
        <v>35</v>
      </c>
      <c r="H860" s="86"/>
      <c r="I860" s="87">
        <v>42063</v>
      </c>
      <c r="J860" s="87"/>
      <c r="K860" s="87">
        <v>42064</v>
      </c>
      <c r="L860" s="87"/>
      <c r="M860" s="84" t="s">
        <v>18</v>
      </c>
      <c r="N860" s="84"/>
      <c r="O860" s="83">
        <v>680</v>
      </c>
      <c r="P860" s="83" t="e">
        <f>#N/A</f>
        <v>#N/A</v>
      </c>
      <c r="Q860" s="84"/>
      <c r="R860" s="84"/>
      <c r="S860" s="84"/>
    </row>
    <row r="861" spans="2:19" ht="45" customHeight="1" x14ac:dyDescent="0.25">
      <c r="B861" s="10" t="s">
        <v>221</v>
      </c>
      <c r="C861" s="85" t="s">
        <v>302</v>
      </c>
      <c r="D861" s="85"/>
      <c r="E861" s="84">
        <v>1</v>
      </c>
      <c r="F861" s="84"/>
      <c r="G861" s="86" t="s">
        <v>35</v>
      </c>
      <c r="H861" s="86"/>
      <c r="I861" s="87">
        <v>42143</v>
      </c>
      <c r="J861" s="87"/>
      <c r="K861" s="87">
        <v>42143</v>
      </c>
      <c r="L861" s="87"/>
      <c r="M861" s="84" t="s">
        <v>18</v>
      </c>
      <c r="N861" s="84"/>
      <c r="O861" s="83">
        <v>604</v>
      </c>
      <c r="P861" s="83" t="e">
        <f>#N/A</f>
        <v>#N/A</v>
      </c>
      <c r="Q861" s="84"/>
      <c r="R861" s="84"/>
      <c r="S861" s="84"/>
    </row>
    <row r="862" spans="2:19" ht="45" customHeight="1" x14ac:dyDescent="0.25">
      <c r="B862" s="10" t="s">
        <v>221</v>
      </c>
      <c r="C862" s="85" t="s">
        <v>303</v>
      </c>
      <c r="D862" s="85"/>
      <c r="E862" s="84">
        <v>1</v>
      </c>
      <c r="F862" s="84"/>
      <c r="G862" s="86" t="s">
        <v>35</v>
      </c>
      <c r="H862" s="86"/>
      <c r="I862" s="87">
        <v>42140</v>
      </c>
      <c r="J862" s="87"/>
      <c r="K862" s="87">
        <v>42142</v>
      </c>
      <c r="L862" s="87"/>
      <c r="M862" s="84" t="s">
        <v>18</v>
      </c>
      <c r="N862" s="84"/>
      <c r="O862" s="83">
        <v>684</v>
      </c>
      <c r="P862" s="83" t="e">
        <f>#N/A</f>
        <v>#N/A</v>
      </c>
      <c r="Q862" s="84"/>
      <c r="R862" s="84"/>
      <c r="S862" s="84"/>
    </row>
    <row r="863" spans="2:19" ht="45" customHeight="1" x14ac:dyDescent="0.25">
      <c r="B863" s="10" t="s">
        <v>221</v>
      </c>
      <c r="C863" s="85" t="s">
        <v>304</v>
      </c>
      <c r="D863" s="85"/>
      <c r="E863" s="84">
        <v>1</v>
      </c>
      <c r="F863" s="84"/>
      <c r="G863" s="86" t="s">
        <v>35</v>
      </c>
      <c r="H863" s="86"/>
      <c r="I863" s="87">
        <v>42133</v>
      </c>
      <c r="J863" s="87"/>
      <c r="K863" s="87">
        <v>42133</v>
      </c>
      <c r="L863" s="87"/>
      <c r="M863" s="84" t="s">
        <v>18</v>
      </c>
      <c r="N863" s="84"/>
      <c r="O863" s="83">
        <v>684</v>
      </c>
      <c r="P863" s="83" t="e">
        <f>#N/A</f>
        <v>#N/A</v>
      </c>
      <c r="Q863" s="84"/>
      <c r="R863" s="84"/>
      <c r="S863" s="84"/>
    </row>
    <row r="864" spans="2:19" ht="45" customHeight="1" x14ac:dyDescent="0.25">
      <c r="B864" s="10" t="s">
        <v>221</v>
      </c>
      <c r="C864" s="85" t="s">
        <v>305</v>
      </c>
      <c r="D864" s="85"/>
      <c r="E864" s="84">
        <v>1</v>
      </c>
      <c r="F864" s="84"/>
      <c r="G864" s="86" t="s">
        <v>35</v>
      </c>
      <c r="H864" s="86"/>
      <c r="I864" s="87">
        <v>42137</v>
      </c>
      <c r="J864" s="87"/>
      <c r="K864" s="87">
        <v>42137</v>
      </c>
      <c r="L864" s="87"/>
      <c r="M864" s="84" t="s">
        <v>18</v>
      </c>
      <c r="N864" s="84"/>
      <c r="O864" s="83">
        <v>684</v>
      </c>
      <c r="P864" s="83" t="e">
        <f>#N/A</f>
        <v>#N/A</v>
      </c>
      <c r="Q864" s="84"/>
      <c r="R864" s="84"/>
      <c r="S864" s="84"/>
    </row>
    <row r="865" spans="2:20" ht="45" customHeight="1" x14ac:dyDescent="0.25">
      <c r="B865" s="10" t="s">
        <v>221</v>
      </c>
      <c r="C865" s="85" t="s">
        <v>306</v>
      </c>
      <c r="D865" s="85"/>
      <c r="E865" s="84">
        <v>1</v>
      </c>
      <c r="F865" s="84"/>
      <c r="G865" s="86" t="s">
        <v>35</v>
      </c>
      <c r="H865" s="86"/>
      <c r="I865" s="87">
        <v>42167</v>
      </c>
      <c r="J865" s="87"/>
      <c r="K865" s="87">
        <v>42167</v>
      </c>
      <c r="L865" s="87"/>
      <c r="M865" s="84" t="s">
        <v>18</v>
      </c>
      <c r="N865" s="84"/>
      <c r="O865" s="83">
        <v>684</v>
      </c>
      <c r="P865" s="83" t="e">
        <f>#N/A</f>
        <v>#N/A</v>
      </c>
      <c r="Q865" s="84"/>
      <c r="R865" s="84"/>
      <c r="S865" s="84"/>
    </row>
    <row r="866" spans="2:20" ht="45" customHeight="1" x14ac:dyDescent="0.25">
      <c r="B866" s="10" t="s">
        <v>221</v>
      </c>
      <c r="C866" s="85" t="s">
        <v>306</v>
      </c>
      <c r="D866" s="85"/>
      <c r="E866" s="84">
        <v>1</v>
      </c>
      <c r="F866" s="84"/>
      <c r="G866" s="86" t="s">
        <v>35</v>
      </c>
      <c r="H866" s="86"/>
      <c r="I866" s="87">
        <v>42167</v>
      </c>
      <c r="J866" s="87"/>
      <c r="K866" s="87">
        <v>42167</v>
      </c>
      <c r="L866" s="87"/>
      <c r="M866" s="84" t="s">
        <v>18</v>
      </c>
      <c r="N866" s="84"/>
      <c r="O866" s="83">
        <v>100</v>
      </c>
      <c r="P866" s="83" t="e">
        <f>#N/A</f>
        <v>#N/A</v>
      </c>
      <c r="Q866" s="84"/>
      <c r="R866" s="84"/>
      <c r="S866" s="84"/>
    </row>
    <row r="867" spans="2:20" ht="45" customHeight="1" x14ac:dyDescent="0.25">
      <c r="B867" s="10" t="s">
        <v>221</v>
      </c>
      <c r="C867" s="85" t="s">
        <v>299</v>
      </c>
      <c r="D867" s="85"/>
      <c r="E867" s="84">
        <v>1</v>
      </c>
      <c r="F867" s="84"/>
      <c r="G867" s="86" t="s">
        <v>35</v>
      </c>
      <c r="H867" s="86"/>
      <c r="I867" s="87">
        <v>42111</v>
      </c>
      <c r="J867" s="87"/>
      <c r="K867" s="87">
        <v>42111</v>
      </c>
      <c r="L867" s="87"/>
      <c r="M867" s="84" t="s">
        <v>18</v>
      </c>
      <c r="N867" s="84"/>
      <c r="O867" s="83">
        <v>51</v>
      </c>
      <c r="P867" s="83" t="e">
        <f>#N/A</f>
        <v>#N/A</v>
      </c>
      <c r="Q867" s="84"/>
      <c r="R867" s="84"/>
      <c r="S867" s="84"/>
    </row>
    <row r="868" spans="2:20" ht="45" customHeight="1" x14ac:dyDescent="0.25">
      <c r="B868" s="10" t="s">
        <v>221</v>
      </c>
      <c r="C868" s="85" t="s">
        <v>302</v>
      </c>
      <c r="D868" s="85"/>
      <c r="E868" s="84">
        <v>1</v>
      </c>
      <c r="F868" s="84"/>
      <c r="G868" s="86" t="s">
        <v>35</v>
      </c>
      <c r="H868" s="86"/>
      <c r="I868" s="87">
        <v>42143</v>
      </c>
      <c r="J868" s="87"/>
      <c r="K868" s="87">
        <v>42143</v>
      </c>
      <c r="L868" s="87"/>
      <c r="M868" s="84" t="s">
        <v>18</v>
      </c>
      <c r="N868" s="84"/>
      <c r="O868" s="83">
        <v>97</v>
      </c>
      <c r="P868" s="83" t="e">
        <f>#N/A</f>
        <v>#N/A</v>
      </c>
      <c r="Q868" s="84"/>
      <c r="R868" s="84"/>
      <c r="S868" s="84"/>
    </row>
    <row r="869" spans="2:20" ht="45" customHeight="1" x14ac:dyDescent="0.25">
      <c r="B869" s="10" t="s">
        <v>221</v>
      </c>
      <c r="C869" s="85" t="s">
        <v>305</v>
      </c>
      <c r="D869" s="85"/>
      <c r="E869" s="84">
        <v>1</v>
      </c>
      <c r="F869" s="84"/>
      <c r="G869" s="86" t="s">
        <v>35</v>
      </c>
      <c r="H869" s="86"/>
      <c r="I869" s="87">
        <v>42137</v>
      </c>
      <c r="J869" s="87"/>
      <c r="K869" s="87">
        <v>42137</v>
      </c>
      <c r="L869" s="87"/>
      <c r="M869" s="84" t="s">
        <v>18</v>
      </c>
      <c r="N869" s="84"/>
      <c r="O869" s="83">
        <v>279</v>
      </c>
      <c r="P869" s="83" t="e">
        <f>#N/A</f>
        <v>#N/A</v>
      </c>
      <c r="Q869" s="84"/>
      <c r="R869" s="84"/>
      <c r="S869" s="84"/>
    </row>
    <row r="870" spans="2:20" ht="45" customHeight="1" x14ac:dyDescent="0.25">
      <c r="B870" s="10" t="s">
        <v>221</v>
      </c>
      <c r="C870" s="85" t="s">
        <v>19</v>
      </c>
      <c r="D870" s="85"/>
      <c r="E870" s="84">
        <v>1</v>
      </c>
      <c r="F870" s="84"/>
      <c r="G870" s="86" t="s">
        <v>20</v>
      </c>
      <c r="H870" s="86"/>
      <c r="I870" s="87">
        <v>42137</v>
      </c>
      <c r="J870" s="87"/>
      <c r="K870" s="87">
        <v>42137</v>
      </c>
      <c r="L870" s="87"/>
      <c r="M870" s="84" t="s">
        <v>18</v>
      </c>
      <c r="N870" s="84"/>
      <c r="O870" s="83">
        <v>58</v>
      </c>
      <c r="P870" s="83" t="e">
        <f>#N/A</f>
        <v>#N/A</v>
      </c>
      <c r="Q870" s="84"/>
      <c r="R870" s="84"/>
      <c r="S870" s="84"/>
      <c r="T870" s="5">
        <f>SUM(O340:O870)</f>
        <v>214223.67000000004</v>
      </c>
    </row>
    <row r="871" spans="2:20" ht="45" customHeight="1" x14ac:dyDescent="0.25">
      <c r="B871" s="10" t="s">
        <v>307</v>
      </c>
      <c r="C871" s="85" t="s">
        <v>19</v>
      </c>
      <c r="D871" s="85"/>
      <c r="E871" s="84">
        <v>1</v>
      </c>
      <c r="F871" s="84"/>
      <c r="G871" s="86" t="s">
        <v>20</v>
      </c>
      <c r="H871" s="86"/>
      <c r="I871" s="87">
        <v>42221</v>
      </c>
      <c r="J871" s="87"/>
      <c r="K871" s="87">
        <v>42221</v>
      </c>
      <c r="L871" s="87"/>
      <c r="M871" s="84" t="s">
        <v>18</v>
      </c>
      <c r="N871" s="84"/>
      <c r="O871" s="83">
        <v>470</v>
      </c>
      <c r="P871" s="83"/>
      <c r="Q871" s="84"/>
      <c r="R871" s="84"/>
      <c r="S871" s="84"/>
    </row>
    <row r="872" spans="2:20" ht="45" customHeight="1" x14ac:dyDescent="0.25">
      <c r="B872" s="10" t="s">
        <v>307</v>
      </c>
      <c r="C872" s="85" t="s">
        <v>308</v>
      </c>
      <c r="D872" s="85"/>
      <c r="E872" s="84">
        <v>1</v>
      </c>
      <c r="F872" s="84"/>
      <c r="G872" s="86" t="s">
        <v>17</v>
      </c>
      <c r="H872" s="86"/>
      <c r="I872" s="87">
        <v>42278</v>
      </c>
      <c r="J872" s="87"/>
      <c r="K872" s="87">
        <v>42280</v>
      </c>
      <c r="L872" s="87"/>
      <c r="M872" s="84" t="s">
        <v>18</v>
      </c>
      <c r="N872" s="84"/>
      <c r="O872" s="83">
        <v>3913</v>
      </c>
      <c r="P872" s="83"/>
      <c r="Q872" s="84"/>
      <c r="R872" s="84"/>
      <c r="S872" s="84"/>
    </row>
    <row r="873" spans="2:20" ht="45" customHeight="1" x14ac:dyDescent="0.25">
      <c r="B873" s="10" t="s">
        <v>307</v>
      </c>
      <c r="C873" s="85" t="s">
        <v>216</v>
      </c>
      <c r="D873" s="85"/>
      <c r="E873" s="84">
        <v>1</v>
      </c>
      <c r="F873" s="84"/>
      <c r="G873" s="86" t="s">
        <v>17</v>
      </c>
      <c r="H873" s="86"/>
      <c r="I873" s="87">
        <v>42312</v>
      </c>
      <c r="J873" s="87"/>
      <c r="K873" s="87">
        <v>42312</v>
      </c>
      <c r="L873" s="87"/>
      <c r="M873" s="84" t="s">
        <v>18</v>
      </c>
      <c r="N873" s="84"/>
      <c r="O873" s="83">
        <v>2975</v>
      </c>
      <c r="P873" s="83"/>
      <c r="Q873" s="84"/>
      <c r="R873" s="84"/>
      <c r="S873" s="84"/>
    </row>
    <row r="874" spans="2:20" ht="45" customHeight="1" x14ac:dyDescent="0.25">
      <c r="B874" s="10" t="s">
        <v>307</v>
      </c>
      <c r="C874" s="85" t="s">
        <v>217</v>
      </c>
      <c r="D874" s="85"/>
      <c r="E874" s="84">
        <v>1</v>
      </c>
      <c r="F874" s="84"/>
      <c r="G874" s="86" t="s">
        <v>17</v>
      </c>
      <c r="H874" s="86"/>
      <c r="I874" s="87">
        <v>42306</v>
      </c>
      <c r="J874" s="87"/>
      <c r="K874" s="87">
        <v>42306</v>
      </c>
      <c r="L874" s="87"/>
      <c r="M874" s="84" t="s">
        <v>18</v>
      </c>
      <c r="N874" s="84"/>
      <c r="O874" s="83">
        <v>3488</v>
      </c>
      <c r="P874" s="83"/>
      <c r="Q874" s="84"/>
      <c r="R874" s="84"/>
      <c r="S874" s="84"/>
    </row>
    <row r="875" spans="2:20" ht="45" customHeight="1" x14ac:dyDescent="0.25">
      <c r="B875" s="10" t="s">
        <v>307</v>
      </c>
      <c r="C875" s="85" t="s">
        <v>19</v>
      </c>
      <c r="D875" s="85"/>
      <c r="E875" s="84">
        <v>1</v>
      </c>
      <c r="F875" s="84"/>
      <c r="G875" s="86" t="s">
        <v>20</v>
      </c>
      <c r="H875" s="86"/>
      <c r="I875" s="87">
        <v>42307</v>
      </c>
      <c r="J875" s="87"/>
      <c r="K875" s="87">
        <v>42307</v>
      </c>
      <c r="L875" s="87"/>
      <c r="M875" s="84" t="s">
        <v>18</v>
      </c>
      <c r="N875" s="84"/>
      <c r="O875" s="83">
        <v>915</v>
      </c>
      <c r="P875" s="83"/>
      <c r="Q875" s="84"/>
      <c r="R875" s="84"/>
      <c r="S875" s="84"/>
      <c r="T875" s="5">
        <f>SUM(O871:O875)</f>
        <v>11761</v>
      </c>
    </row>
    <row r="876" spans="2:20" ht="45" customHeight="1" x14ac:dyDescent="0.25">
      <c r="B876" s="10" t="s">
        <v>309</v>
      </c>
      <c r="C876" s="85" t="s">
        <v>84</v>
      </c>
      <c r="D876" s="85"/>
      <c r="E876" s="84">
        <v>1</v>
      </c>
      <c r="F876" s="84"/>
      <c r="G876" s="86" t="s">
        <v>20</v>
      </c>
      <c r="H876" s="86"/>
      <c r="I876" s="87">
        <v>42010</v>
      </c>
      <c r="J876" s="87"/>
      <c r="K876" s="87">
        <v>42010</v>
      </c>
      <c r="L876" s="87"/>
      <c r="M876" s="84" t="s">
        <v>18</v>
      </c>
      <c r="N876" s="84"/>
      <c r="O876" s="83">
        <v>2888.59</v>
      </c>
      <c r="P876" s="83"/>
      <c r="Q876" s="84"/>
      <c r="R876" s="84"/>
      <c r="S876" s="84"/>
    </row>
    <row r="877" spans="2:20" ht="45" customHeight="1" x14ac:dyDescent="0.25">
      <c r="B877" s="10" t="s">
        <v>309</v>
      </c>
      <c r="C877" s="85" t="s">
        <v>310</v>
      </c>
      <c r="D877" s="85"/>
      <c r="E877" s="84">
        <v>1</v>
      </c>
      <c r="F877" s="84"/>
      <c r="G877" s="86" t="s">
        <v>35</v>
      </c>
      <c r="H877" s="86"/>
      <c r="I877" s="87">
        <v>42066</v>
      </c>
      <c r="J877" s="87"/>
      <c r="K877" s="87">
        <v>42066</v>
      </c>
      <c r="L877" s="87"/>
      <c r="M877" s="84" t="s">
        <v>18</v>
      </c>
      <c r="N877" s="84"/>
      <c r="O877" s="83">
        <v>580.01</v>
      </c>
      <c r="P877" s="83"/>
      <c r="Q877" s="84"/>
      <c r="R877" s="84"/>
      <c r="S877" s="84"/>
    </row>
    <row r="878" spans="2:20" ht="45" customHeight="1" x14ac:dyDescent="0.25">
      <c r="B878" s="10" t="s">
        <v>309</v>
      </c>
      <c r="C878" s="85" t="s">
        <v>310</v>
      </c>
      <c r="D878" s="85"/>
      <c r="E878" s="84">
        <v>1</v>
      </c>
      <c r="F878" s="84"/>
      <c r="G878" s="86" t="s">
        <v>35</v>
      </c>
      <c r="H878" s="86"/>
      <c r="I878" s="87">
        <v>42066</v>
      </c>
      <c r="J878" s="87"/>
      <c r="K878" s="87">
        <v>42066</v>
      </c>
      <c r="L878" s="87"/>
      <c r="M878" s="84" t="s">
        <v>18</v>
      </c>
      <c r="N878" s="84"/>
      <c r="O878" s="83">
        <v>200</v>
      </c>
      <c r="P878" s="83"/>
      <c r="Q878" s="84"/>
      <c r="R878" s="84"/>
      <c r="S878" s="84"/>
    </row>
    <row r="879" spans="2:20" ht="45" customHeight="1" x14ac:dyDescent="0.25">
      <c r="B879" s="10" t="s">
        <v>309</v>
      </c>
      <c r="C879" s="85" t="s">
        <v>311</v>
      </c>
      <c r="D879" s="85"/>
      <c r="E879" s="84">
        <v>1</v>
      </c>
      <c r="F879" s="84"/>
      <c r="G879" s="86" t="s">
        <v>35</v>
      </c>
      <c r="H879" s="86"/>
      <c r="I879" s="87">
        <v>42025</v>
      </c>
      <c r="J879" s="87"/>
      <c r="K879" s="87">
        <v>42025</v>
      </c>
      <c r="L879" s="87"/>
      <c r="M879" s="84" t="s">
        <v>18</v>
      </c>
      <c r="N879" s="84"/>
      <c r="O879" s="83">
        <v>360</v>
      </c>
      <c r="P879" s="83"/>
      <c r="Q879" s="84"/>
      <c r="R879" s="84"/>
      <c r="S879" s="84"/>
    </row>
    <row r="880" spans="2:20" ht="45" customHeight="1" x14ac:dyDescent="0.25">
      <c r="B880" s="10" t="s">
        <v>309</v>
      </c>
      <c r="C880" s="85" t="s">
        <v>312</v>
      </c>
      <c r="D880" s="85"/>
      <c r="E880" s="84">
        <v>1</v>
      </c>
      <c r="F880" s="84"/>
      <c r="G880" s="86" t="s">
        <v>35</v>
      </c>
      <c r="H880" s="86"/>
      <c r="I880" s="87">
        <v>42018</v>
      </c>
      <c r="J880" s="87"/>
      <c r="K880" s="87">
        <v>42018</v>
      </c>
      <c r="L880" s="87"/>
      <c r="M880" s="84" t="s">
        <v>18</v>
      </c>
      <c r="N880" s="84"/>
      <c r="O880" s="83">
        <v>192</v>
      </c>
      <c r="P880" s="83"/>
      <c r="Q880" s="84"/>
      <c r="R880" s="84"/>
      <c r="S880" s="84"/>
    </row>
    <row r="881" spans="2:19" ht="45" customHeight="1" x14ac:dyDescent="0.25">
      <c r="B881" s="10" t="s">
        <v>309</v>
      </c>
      <c r="C881" s="85" t="s">
        <v>313</v>
      </c>
      <c r="D881" s="85"/>
      <c r="E881" s="84">
        <v>1</v>
      </c>
      <c r="F881" s="84"/>
      <c r="G881" s="86" t="s">
        <v>35</v>
      </c>
      <c r="H881" s="86"/>
      <c r="I881" s="87">
        <v>42029</v>
      </c>
      <c r="J881" s="87"/>
      <c r="K881" s="87">
        <v>42029</v>
      </c>
      <c r="L881" s="87"/>
      <c r="M881" s="84" t="s">
        <v>18</v>
      </c>
      <c r="N881" s="84"/>
      <c r="O881" s="83">
        <v>184</v>
      </c>
      <c r="P881" s="83"/>
      <c r="Q881" s="84"/>
      <c r="R881" s="84"/>
      <c r="S881" s="84"/>
    </row>
    <row r="882" spans="2:19" ht="45" customHeight="1" x14ac:dyDescent="0.25">
      <c r="B882" s="10" t="s">
        <v>309</v>
      </c>
      <c r="C882" s="85" t="s">
        <v>312</v>
      </c>
      <c r="D882" s="85"/>
      <c r="E882" s="84">
        <v>1</v>
      </c>
      <c r="F882" s="84"/>
      <c r="G882" s="86" t="s">
        <v>35</v>
      </c>
      <c r="H882" s="86"/>
      <c r="I882" s="87">
        <v>42018</v>
      </c>
      <c r="J882" s="87"/>
      <c r="K882" s="87">
        <v>42018</v>
      </c>
      <c r="L882" s="87"/>
      <c r="M882" s="84" t="s">
        <v>18</v>
      </c>
      <c r="N882" s="84"/>
      <c r="O882" s="83">
        <v>376</v>
      </c>
      <c r="P882" s="83"/>
      <c r="Q882" s="84"/>
      <c r="R882" s="84"/>
      <c r="S882" s="84"/>
    </row>
    <row r="883" spans="2:19" ht="45" customHeight="1" x14ac:dyDescent="0.25">
      <c r="B883" s="10" t="s">
        <v>309</v>
      </c>
      <c r="C883" s="85" t="s">
        <v>314</v>
      </c>
      <c r="D883" s="85"/>
      <c r="E883" s="84">
        <v>1</v>
      </c>
      <c r="F883" s="84"/>
      <c r="G883" s="86" t="s">
        <v>30</v>
      </c>
      <c r="H883" s="86"/>
      <c r="I883" s="87">
        <v>42045</v>
      </c>
      <c r="J883" s="87"/>
      <c r="K883" s="87">
        <v>42045</v>
      </c>
      <c r="L883" s="87"/>
      <c r="M883" s="84" t="s">
        <v>18</v>
      </c>
      <c r="N883" s="84"/>
      <c r="O883" s="83">
        <v>1310</v>
      </c>
      <c r="P883" s="83"/>
      <c r="Q883" s="84"/>
      <c r="R883" s="84"/>
      <c r="S883" s="84"/>
    </row>
    <row r="884" spans="2:19" ht="45" customHeight="1" x14ac:dyDescent="0.25">
      <c r="B884" s="10" t="s">
        <v>309</v>
      </c>
      <c r="C884" s="85" t="s">
        <v>315</v>
      </c>
      <c r="D884" s="85"/>
      <c r="E884" s="84">
        <v>1</v>
      </c>
      <c r="F884" s="84"/>
      <c r="G884" s="86" t="s">
        <v>35</v>
      </c>
      <c r="H884" s="86"/>
      <c r="I884" s="87">
        <v>42041</v>
      </c>
      <c r="J884" s="87"/>
      <c r="K884" s="87">
        <v>42041</v>
      </c>
      <c r="L884" s="87"/>
      <c r="M884" s="84" t="s">
        <v>18</v>
      </c>
      <c r="N884" s="84"/>
      <c r="O884" s="83">
        <v>356</v>
      </c>
      <c r="P884" s="83"/>
      <c r="Q884" s="84"/>
      <c r="R884" s="84"/>
      <c r="S884" s="84"/>
    </row>
    <row r="885" spans="2:19" ht="45" customHeight="1" x14ac:dyDescent="0.25">
      <c r="B885" s="10" t="s">
        <v>309</v>
      </c>
      <c r="C885" s="85" t="s">
        <v>315</v>
      </c>
      <c r="D885" s="85"/>
      <c r="E885" s="84">
        <v>1</v>
      </c>
      <c r="F885" s="84"/>
      <c r="G885" s="86" t="s">
        <v>35</v>
      </c>
      <c r="H885" s="86"/>
      <c r="I885" s="87">
        <v>42041</v>
      </c>
      <c r="J885" s="87"/>
      <c r="K885" s="87">
        <v>42041</v>
      </c>
      <c r="L885" s="87"/>
      <c r="M885" s="84" t="s">
        <v>18</v>
      </c>
      <c r="N885" s="84"/>
      <c r="O885" s="83">
        <v>353</v>
      </c>
      <c r="P885" s="83"/>
      <c r="Q885" s="84"/>
      <c r="R885" s="84"/>
      <c r="S885" s="84"/>
    </row>
    <row r="886" spans="2:19" ht="45" customHeight="1" x14ac:dyDescent="0.25">
      <c r="B886" s="10" t="s">
        <v>309</v>
      </c>
      <c r="C886" s="85" t="s">
        <v>314</v>
      </c>
      <c r="D886" s="85"/>
      <c r="E886" s="84">
        <v>1</v>
      </c>
      <c r="F886" s="84"/>
      <c r="G886" s="86" t="s">
        <v>30</v>
      </c>
      <c r="H886" s="86"/>
      <c r="I886" s="87">
        <v>42045</v>
      </c>
      <c r="J886" s="87"/>
      <c r="K886" s="87">
        <v>42045</v>
      </c>
      <c r="L886" s="87"/>
      <c r="M886" s="84" t="s">
        <v>18</v>
      </c>
      <c r="N886" s="84"/>
      <c r="O886" s="83">
        <v>200</v>
      </c>
      <c r="P886" s="83"/>
      <c r="Q886" s="84"/>
      <c r="R886" s="84"/>
      <c r="S886" s="84"/>
    </row>
    <row r="887" spans="2:19" ht="45" customHeight="1" x14ac:dyDescent="0.25">
      <c r="B887" s="10" t="s">
        <v>309</v>
      </c>
      <c r="C887" s="85" t="s">
        <v>315</v>
      </c>
      <c r="D887" s="85"/>
      <c r="E887" s="84">
        <v>1</v>
      </c>
      <c r="F887" s="84"/>
      <c r="G887" s="86" t="s">
        <v>35</v>
      </c>
      <c r="H887" s="86"/>
      <c r="I887" s="87">
        <v>42041</v>
      </c>
      <c r="J887" s="87"/>
      <c r="K887" s="87">
        <v>42041</v>
      </c>
      <c r="L887" s="87"/>
      <c r="M887" s="84" t="s">
        <v>18</v>
      </c>
      <c r="N887" s="84"/>
      <c r="O887" s="83">
        <v>260</v>
      </c>
      <c r="P887" s="83"/>
      <c r="Q887" s="84"/>
      <c r="R887" s="84"/>
      <c r="S887" s="84"/>
    </row>
    <row r="888" spans="2:19" ht="45" customHeight="1" x14ac:dyDescent="0.25">
      <c r="B888" s="10" t="s">
        <v>309</v>
      </c>
      <c r="C888" s="85" t="s">
        <v>315</v>
      </c>
      <c r="D888" s="85"/>
      <c r="E888" s="84">
        <v>1</v>
      </c>
      <c r="F888" s="84"/>
      <c r="G888" s="86" t="s">
        <v>35</v>
      </c>
      <c r="H888" s="86"/>
      <c r="I888" s="87">
        <v>42041</v>
      </c>
      <c r="J888" s="87"/>
      <c r="K888" s="87">
        <v>42041</v>
      </c>
      <c r="L888" s="87"/>
      <c r="M888" s="84" t="s">
        <v>18</v>
      </c>
      <c r="N888" s="84"/>
      <c r="O888" s="83">
        <v>165</v>
      </c>
      <c r="P888" s="83"/>
      <c r="Q888" s="84"/>
      <c r="R888" s="84"/>
      <c r="S888" s="84"/>
    </row>
    <row r="889" spans="2:19" ht="45" customHeight="1" x14ac:dyDescent="0.25">
      <c r="B889" s="10" t="s">
        <v>309</v>
      </c>
      <c r="C889" s="85" t="s">
        <v>316</v>
      </c>
      <c r="D889" s="85"/>
      <c r="E889" s="84">
        <v>2</v>
      </c>
      <c r="F889" s="84"/>
      <c r="G889" s="86" t="s">
        <v>35</v>
      </c>
      <c r="H889" s="86"/>
      <c r="I889" s="87">
        <v>42095</v>
      </c>
      <c r="J889" s="87"/>
      <c r="K889" s="87">
        <v>42095</v>
      </c>
      <c r="L889" s="87"/>
      <c r="M889" s="84" t="s">
        <v>18</v>
      </c>
      <c r="N889" s="84"/>
      <c r="O889" s="83">
        <v>1112</v>
      </c>
      <c r="P889" s="83"/>
      <c r="Q889" s="84"/>
      <c r="R889" s="84"/>
      <c r="S889" s="84"/>
    </row>
    <row r="890" spans="2:19" ht="45" customHeight="1" x14ac:dyDescent="0.25">
      <c r="B890" s="10" t="s">
        <v>309</v>
      </c>
      <c r="C890" s="85" t="s">
        <v>317</v>
      </c>
      <c r="D890" s="85"/>
      <c r="E890" s="84">
        <v>1</v>
      </c>
      <c r="F890" s="84"/>
      <c r="G890" s="86" t="s">
        <v>35</v>
      </c>
      <c r="H890" s="86"/>
      <c r="I890" s="87">
        <v>42047</v>
      </c>
      <c r="J890" s="87"/>
      <c r="K890" s="87">
        <v>42047</v>
      </c>
      <c r="L890" s="87"/>
      <c r="M890" s="84" t="s">
        <v>18</v>
      </c>
      <c r="N890" s="84"/>
      <c r="O890" s="83">
        <v>124</v>
      </c>
      <c r="P890" s="83"/>
      <c r="Q890" s="84"/>
      <c r="R890" s="84"/>
      <c r="S890" s="84"/>
    </row>
    <row r="891" spans="2:19" ht="45" customHeight="1" x14ac:dyDescent="0.25">
      <c r="B891" s="10" t="s">
        <v>309</v>
      </c>
      <c r="C891" s="85" t="s">
        <v>19</v>
      </c>
      <c r="D891" s="85"/>
      <c r="E891" s="84">
        <v>1</v>
      </c>
      <c r="F891" s="84"/>
      <c r="G891" s="86" t="s">
        <v>20</v>
      </c>
      <c r="H891" s="86"/>
      <c r="I891" s="87">
        <v>42047</v>
      </c>
      <c r="J891" s="87"/>
      <c r="K891" s="87">
        <v>42047</v>
      </c>
      <c r="L891" s="87"/>
      <c r="M891" s="84" t="s">
        <v>18</v>
      </c>
      <c r="N891" s="84"/>
      <c r="O891" s="83">
        <v>369</v>
      </c>
      <c r="P891" s="83"/>
      <c r="Q891" s="84"/>
      <c r="R891" s="84"/>
      <c r="S891" s="84"/>
    </row>
    <row r="892" spans="2:19" ht="45" customHeight="1" x14ac:dyDescent="0.25">
      <c r="B892" s="10" t="s">
        <v>309</v>
      </c>
      <c r="C892" s="85" t="s">
        <v>318</v>
      </c>
      <c r="D892" s="85"/>
      <c r="E892" s="84">
        <v>1</v>
      </c>
      <c r="F892" s="84"/>
      <c r="G892" s="86" t="s">
        <v>35</v>
      </c>
      <c r="H892" s="86"/>
      <c r="I892" s="87">
        <v>42076</v>
      </c>
      <c r="J892" s="87"/>
      <c r="K892" s="87">
        <v>42076</v>
      </c>
      <c r="L892" s="87"/>
      <c r="M892" s="84" t="s">
        <v>18</v>
      </c>
      <c r="N892" s="84"/>
      <c r="O892" s="83">
        <v>580</v>
      </c>
      <c r="P892" s="83"/>
      <c r="Q892" s="84"/>
      <c r="R892" s="84"/>
      <c r="S892" s="84"/>
    </row>
    <row r="893" spans="2:19" ht="45" customHeight="1" x14ac:dyDescent="0.25">
      <c r="B893" s="10" t="s">
        <v>309</v>
      </c>
      <c r="C893" s="85" t="s">
        <v>319</v>
      </c>
      <c r="D893" s="85"/>
      <c r="E893" s="84">
        <v>1</v>
      </c>
      <c r="F893" s="84"/>
      <c r="G893" s="86" t="s">
        <v>35</v>
      </c>
      <c r="H893" s="86"/>
      <c r="I893" s="87">
        <v>42032</v>
      </c>
      <c r="J893" s="87"/>
      <c r="K893" s="87">
        <v>42032</v>
      </c>
      <c r="L893" s="87"/>
      <c r="M893" s="84" t="s">
        <v>18</v>
      </c>
      <c r="N893" s="84"/>
      <c r="O893" s="83">
        <v>526</v>
      </c>
      <c r="P893" s="83"/>
      <c r="Q893" s="84"/>
      <c r="R893" s="84"/>
      <c r="S893" s="84"/>
    </row>
    <row r="894" spans="2:19" ht="45" customHeight="1" x14ac:dyDescent="0.25">
      <c r="B894" s="10" t="s">
        <v>309</v>
      </c>
      <c r="C894" s="85" t="s">
        <v>320</v>
      </c>
      <c r="D894" s="85"/>
      <c r="E894" s="84">
        <v>1</v>
      </c>
      <c r="F894" s="84"/>
      <c r="G894" s="86" t="s">
        <v>35</v>
      </c>
      <c r="H894" s="86"/>
      <c r="I894" s="87">
        <v>42054</v>
      </c>
      <c r="J894" s="87"/>
      <c r="K894" s="87">
        <v>42054</v>
      </c>
      <c r="L894" s="87"/>
      <c r="M894" s="84" t="s">
        <v>18</v>
      </c>
      <c r="N894" s="84"/>
      <c r="O894" s="83">
        <v>463.6</v>
      </c>
      <c r="P894" s="83"/>
      <c r="Q894" s="84"/>
      <c r="R894" s="84"/>
      <c r="S894" s="84"/>
    </row>
    <row r="895" spans="2:19" ht="45" customHeight="1" x14ac:dyDescent="0.25">
      <c r="B895" s="10" t="s">
        <v>309</v>
      </c>
      <c r="C895" s="85" t="s">
        <v>321</v>
      </c>
      <c r="D895" s="85"/>
      <c r="E895" s="84">
        <v>1</v>
      </c>
      <c r="F895" s="84"/>
      <c r="G895" s="86" t="s">
        <v>35</v>
      </c>
      <c r="H895" s="86"/>
      <c r="I895" s="87">
        <v>42060</v>
      </c>
      <c r="J895" s="87"/>
      <c r="K895" s="87">
        <v>42060</v>
      </c>
      <c r="L895" s="87"/>
      <c r="M895" s="84" t="s">
        <v>18</v>
      </c>
      <c r="N895" s="84"/>
      <c r="O895" s="83">
        <v>356</v>
      </c>
      <c r="P895" s="83"/>
      <c r="Q895" s="84"/>
      <c r="R895" s="84"/>
      <c r="S895" s="84"/>
    </row>
    <row r="896" spans="2:19" ht="45" customHeight="1" x14ac:dyDescent="0.25">
      <c r="B896" s="10" t="s">
        <v>309</v>
      </c>
      <c r="C896" s="85" t="s">
        <v>322</v>
      </c>
      <c r="D896" s="85"/>
      <c r="E896" s="84">
        <v>1</v>
      </c>
      <c r="F896" s="84"/>
      <c r="G896" s="86" t="s">
        <v>30</v>
      </c>
      <c r="H896" s="86"/>
      <c r="I896" s="87">
        <v>42058</v>
      </c>
      <c r="J896" s="87"/>
      <c r="K896" s="87">
        <v>42058</v>
      </c>
      <c r="L896" s="87"/>
      <c r="M896" s="84" t="s">
        <v>18</v>
      </c>
      <c r="N896" s="84"/>
      <c r="O896" s="83">
        <v>1230</v>
      </c>
      <c r="P896" s="83"/>
      <c r="Q896" s="84"/>
      <c r="R896" s="84"/>
      <c r="S896" s="84"/>
    </row>
    <row r="897" spans="2:19" ht="45" customHeight="1" x14ac:dyDescent="0.25">
      <c r="B897" s="10" t="s">
        <v>309</v>
      </c>
      <c r="C897" s="85" t="s">
        <v>322</v>
      </c>
      <c r="D897" s="85"/>
      <c r="E897" s="84">
        <v>1</v>
      </c>
      <c r="F897" s="84"/>
      <c r="G897" s="86" t="s">
        <v>30</v>
      </c>
      <c r="H897" s="86"/>
      <c r="I897" s="87">
        <v>42076</v>
      </c>
      <c r="J897" s="87"/>
      <c r="K897" s="87">
        <v>42076</v>
      </c>
      <c r="L897" s="87"/>
      <c r="M897" s="84" t="s">
        <v>18</v>
      </c>
      <c r="N897" s="84"/>
      <c r="O897" s="83">
        <v>30.5</v>
      </c>
      <c r="P897" s="83"/>
      <c r="Q897" s="84"/>
      <c r="R897" s="84"/>
      <c r="S897" s="84"/>
    </row>
    <row r="898" spans="2:19" ht="45" customHeight="1" x14ac:dyDescent="0.25">
      <c r="B898" s="10" t="s">
        <v>309</v>
      </c>
      <c r="C898" s="85" t="s">
        <v>321</v>
      </c>
      <c r="D898" s="85"/>
      <c r="E898" s="84">
        <v>1</v>
      </c>
      <c r="F898" s="84"/>
      <c r="G898" s="86" t="s">
        <v>35</v>
      </c>
      <c r="H898" s="86"/>
      <c r="I898" s="87">
        <v>42061</v>
      </c>
      <c r="J898" s="87"/>
      <c r="K898" s="87">
        <v>42061</v>
      </c>
      <c r="L898" s="87"/>
      <c r="M898" s="84" t="s">
        <v>18</v>
      </c>
      <c r="N898" s="84"/>
      <c r="O898" s="83">
        <v>200</v>
      </c>
      <c r="P898" s="83"/>
      <c r="Q898" s="84"/>
      <c r="R898" s="84"/>
      <c r="S898" s="84"/>
    </row>
    <row r="899" spans="2:19" ht="45" customHeight="1" x14ac:dyDescent="0.25">
      <c r="B899" s="10" t="s">
        <v>309</v>
      </c>
      <c r="C899" s="85" t="s">
        <v>318</v>
      </c>
      <c r="D899" s="85"/>
      <c r="E899" s="84">
        <v>1</v>
      </c>
      <c r="F899" s="84"/>
      <c r="G899" s="86" t="s">
        <v>35</v>
      </c>
      <c r="H899" s="86"/>
      <c r="I899" s="87">
        <v>42076</v>
      </c>
      <c r="J899" s="87"/>
      <c r="K899" s="87">
        <v>42076</v>
      </c>
      <c r="L899" s="87"/>
      <c r="M899" s="84" t="s">
        <v>18</v>
      </c>
      <c r="N899" s="84"/>
      <c r="O899" s="83">
        <v>89.5</v>
      </c>
      <c r="P899" s="83"/>
      <c r="Q899" s="84"/>
      <c r="R899" s="84"/>
      <c r="S899" s="84"/>
    </row>
    <row r="900" spans="2:19" ht="45" customHeight="1" x14ac:dyDescent="0.25">
      <c r="B900" s="10" t="s">
        <v>309</v>
      </c>
      <c r="C900" s="85" t="s">
        <v>319</v>
      </c>
      <c r="D900" s="85"/>
      <c r="E900" s="84">
        <v>1</v>
      </c>
      <c r="F900" s="84"/>
      <c r="G900" s="86" t="s">
        <v>35</v>
      </c>
      <c r="H900" s="86"/>
      <c r="I900" s="87">
        <v>42032</v>
      </c>
      <c r="J900" s="87"/>
      <c r="K900" s="87">
        <v>42032</v>
      </c>
      <c r="L900" s="87"/>
      <c r="M900" s="84" t="s">
        <v>18</v>
      </c>
      <c r="N900" s="84"/>
      <c r="O900" s="83">
        <v>240</v>
      </c>
      <c r="P900" s="83"/>
      <c r="Q900" s="84"/>
      <c r="R900" s="84"/>
      <c r="S900" s="84"/>
    </row>
    <row r="901" spans="2:19" ht="45" customHeight="1" x14ac:dyDescent="0.25">
      <c r="B901" s="10" t="s">
        <v>309</v>
      </c>
      <c r="C901" s="85" t="s">
        <v>320</v>
      </c>
      <c r="D901" s="85"/>
      <c r="E901" s="84">
        <v>1</v>
      </c>
      <c r="F901" s="84"/>
      <c r="G901" s="86" t="s">
        <v>35</v>
      </c>
      <c r="H901" s="86"/>
      <c r="I901" s="87">
        <v>42054</v>
      </c>
      <c r="J901" s="87"/>
      <c r="K901" s="87">
        <v>42054</v>
      </c>
      <c r="L901" s="87"/>
      <c r="M901" s="84" t="s">
        <v>18</v>
      </c>
      <c r="N901" s="84"/>
      <c r="O901" s="83">
        <v>178</v>
      </c>
      <c r="P901" s="83"/>
      <c r="Q901" s="84"/>
      <c r="R901" s="84"/>
      <c r="S901" s="84"/>
    </row>
    <row r="902" spans="2:19" ht="45" customHeight="1" x14ac:dyDescent="0.25">
      <c r="B902" s="10" t="s">
        <v>309</v>
      </c>
      <c r="C902" s="85" t="s">
        <v>19</v>
      </c>
      <c r="D902" s="85"/>
      <c r="E902" s="84">
        <v>1</v>
      </c>
      <c r="F902" s="84"/>
      <c r="G902" s="86" t="s">
        <v>20</v>
      </c>
      <c r="H902" s="86"/>
      <c r="I902" s="87">
        <v>42085</v>
      </c>
      <c r="J902" s="87"/>
      <c r="K902" s="87">
        <v>42085</v>
      </c>
      <c r="L902" s="87"/>
      <c r="M902" s="84" t="s">
        <v>18</v>
      </c>
      <c r="N902" s="84"/>
      <c r="O902" s="83">
        <v>432</v>
      </c>
      <c r="P902" s="83"/>
      <c r="Q902" s="84"/>
      <c r="R902" s="84"/>
      <c r="S902" s="84"/>
    </row>
    <row r="903" spans="2:19" ht="45" customHeight="1" x14ac:dyDescent="0.25">
      <c r="B903" s="10" t="s">
        <v>309</v>
      </c>
      <c r="C903" s="85" t="s">
        <v>323</v>
      </c>
      <c r="D903" s="85"/>
      <c r="E903" s="84">
        <v>2</v>
      </c>
      <c r="F903" s="84"/>
      <c r="G903" s="86" t="s">
        <v>35</v>
      </c>
      <c r="H903" s="86"/>
      <c r="I903" s="87">
        <v>42124</v>
      </c>
      <c r="J903" s="87"/>
      <c r="K903" s="87">
        <v>42124</v>
      </c>
      <c r="L903" s="87"/>
      <c r="M903" s="84" t="s">
        <v>18</v>
      </c>
      <c r="N903" s="84"/>
      <c r="O903" s="83">
        <v>400</v>
      </c>
      <c r="P903" s="83"/>
      <c r="Q903" s="84"/>
      <c r="R903" s="84"/>
      <c r="S903" s="84"/>
    </row>
    <row r="904" spans="2:19" ht="45" customHeight="1" x14ac:dyDescent="0.25">
      <c r="B904" s="10" t="s">
        <v>309</v>
      </c>
      <c r="C904" s="85" t="s">
        <v>324</v>
      </c>
      <c r="D904" s="85"/>
      <c r="E904" s="84">
        <v>2</v>
      </c>
      <c r="F904" s="84"/>
      <c r="G904" s="86" t="s">
        <v>17</v>
      </c>
      <c r="H904" s="86"/>
      <c r="I904" s="87">
        <v>42139</v>
      </c>
      <c r="J904" s="87"/>
      <c r="K904" s="87">
        <v>42139</v>
      </c>
      <c r="L904" s="87"/>
      <c r="M904" s="84" t="s">
        <v>18</v>
      </c>
      <c r="N904" s="84"/>
      <c r="O904" s="83">
        <v>1240</v>
      </c>
      <c r="P904" s="83"/>
      <c r="Q904" s="84"/>
      <c r="R904" s="84"/>
      <c r="S904" s="84"/>
    </row>
    <row r="905" spans="2:19" ht="45" customHeight="1" x14ac:dyDescent="0.25">
      <c r="B905" s="10" t="s">
        <v>309</v>
      </c>
      <c r="C905" s="85" t="s">
        <v>324</v>
      </c>
      <c r="D905" s="85"/>
      <c r="E905" s="84">
        <v>2</v>
      </c>
      <c r="F905" s="84"/>
      <c r="G905" s="86" t="s">
        <v>17</v>
      </c>
      <c r="H905" s="86"/>
      <c r="I905" s="87">
        <v>42139</v>
      </c>
      <c r="J905" s="87"/>
      <c r="K905" s="87">
        <v>42139</v>
      </c>
      <c r="L905" s="87"/>
      <c r="M905" s="84" t="s">
        <v>18</v>
      </c>
      <c r="N905" s="84"/>
      <c r="O905" s="83">
        <v>200</v>
      </c>
      <c r="P905" s="83"/>
      <c r="Q905" s="84"/>
      <c r="R905" s="84"/>
      <c r="S905" s="84"/>
    </row>
    <row r="906" spans="2:19" ht="45" customHeight="1" x14ac:dyDescent="0.25">
      <c r="B906" s="10" t="s">
        <v>309</v>
      </c>
      <c r="C906" s="85" t="s">
        <v>19</v>
      </c>
      <c r="D906" s="85"/>
      <c r="E906" s="84">
        <v>1</v>
      </c>
      <c r="F906" s="84"/>
      <c r="G906" s="86" t="s">
        <v>20</v>
      </c>
      <c r="H906" s="86"/>
      <c r="I906" s="87">
        <v>42139</v>
      </c>
      <c r="J906" s="87"/>
      <c r="K906" s="87">
        <v>42139</v>
      </c>
      <c r="L906" s="87"/>
      <c r="M906" s="84" t="s">
        <v>18</v>
      </c>
      <c r="N906" s="84"/>
      <c r="O906" s="83">
        <v>170</v>
      </c>
      <c r="P906" s="83"/>
      <c r="Q906" s="84"/>
      <c r="R906" s="84"/>
      <c r="S906" s="84"/>
    </row>
    <row r="907" spans="2:19" ht="45" customHeight="1" x14ac:dyDescent="0.25">
      <c r="B907" s="10" t="s">
        <v>309</v>
      </c>
      <c r="C907" s="85" t="s">
        <v>19</v>
      </c>
      <c r="D907" s="85"/>
      <c r="E907" s="84">
        <v>1</v>
      </c>
      <c r="F907" s="84"/>
      <c r="G907" s="86" t="s">
        <v>20</v>
      </c>
      <c r="H907" s="86"/>
      <c r="I907" s="87">
        <v>42212</v>
      </c>
      <c r="J907" s="87"/>
      <c r="K907" s="87">
        <v>42212</v>
      </c>
      <c r="L907" s="87"/>
      <c r="M907" s="84" t="s">
        <v>18</v>
      </c>
      <c r="N907" s="84"/>
      <c r="O907" s="83">
        <v>333</v>
      </c>
      <c r="P907" s="83"/>
      <c r="Q907" s="84"/>
      <c r="R907" s="84"/>
      <c r="S907" s="84"/>
    </row>
    <row r="908" spans="2:19" ht="45" customHeight="1" x14ac:dyDescent="0.25">
      <c r="B908" s="10" t="s">
        <v>309</v>
      </c>
      <c r="C908" s="85" t="s">
        <v>19</v>
      </c>
      <c r="D908" s="85"/>
      <c r="E908" s="84">
        <v>1</v>
      </c>
      <c r="F908" s="84"/>
      <c r="G908" s="86" t="s">
        <v>20</v>
      </c>
      <c r="H908" s="86"/>
      <c r="I908" s="87">
        <v>42144</v>
      </c>
      <c r="J908" s="87"/>
      <c r="K908" s="87">
        <v>42144</v>
      </c>
      <c r="L908" s="87"/>
      <c r="M908" s="84" t="s">
        <v>18</v>
      </c>
      <c r="N908" s="84"/>
      <c r="O908" s="83">
        <v>520</v>
      </c>
      <c r="P908" s="83"/>
      <c r="Q908" s="84"/>
      <c r="R908" s="84"/>
      <c r="S908" s="84"/>
    </row>
    <row r="909" spans="2:19" ht="45" customHeight="1" x14ac:dyDescent="0.25">
      <c r="B909" s="10" t="s">
        <v>309</v>
      </c>
      <c r="C909" s="85" t="s">
        <v>325</v>
      </c>
      <c r="D909" s="85"/>
      <c r="E909" s="84">
        <v>1</v>
      </c>
      <c r="F909" s="84"/>
      <c r="G909" s="86" t="s">
        <v>35</v>
      </c>
      <c r="H909" s="86"/>
      <c r="I909" s="87">
        <v>42047</v>
      </c>
      <c r="J909" s="87"/>
      <c r="K909" s="87">
        <v>42047</v>
      </c>
      <c r="L909" s="87"/>
      <c r="M909" s="84" t="s">
        <v>18</v>
      </c>
      <c r="N909" s="84"/>
      <c r="O909" s="83">
        <v>538</v>
      </c>
      <c r="P909" s="83"/>
      <c r="Q909" s="84"/>
      <c r="R909" s="84"/>
      <c r="S909" s="84"/>
    </row>
    <row r="910" spans="2:19" ht="45" customHeight="1" x14ac:dyDescent="0.25">
      <c r="B910" s="10" t="s">
        <v>309</v>
      </c>
      <c r="C910" s="85" t="s">
        <v>326</v>
      </c>
      <c r="D910" s="85"/>
      <c r="E910" s="84">
        <v>1</v>
      </c>
      <c r="F910" s="84"/>
      <c r="G910" s="86" t="s">
        <v>17</v>
      </c>
      <c r="H910" s="86"/>
      <c r="I910" s="87">
        <v>42105</v>
      </c>
      <c r="J910" s="87"/>
      <c r="K910" s="87">
        <v>42107</v>
      </c>
      <c r="L910" s="87"/>
      <c r="M910" s="84" t="s">
        <v>18</v>
      </c>
      <c r="N910" s="84"/>
      <c r="O910" s="83">
        <v>1240</v>
      </c>
      <c r="P910" s="83"/>
      <c r="Q910" s="84"/>
      <c r="R910" s="84"/>
      <c r="S910" s="84"/>
    </row>
    <row r="911" spans="2:19" ht="45" customHeight="1" x14ac:dyDescent="0.25">
      <c r="B911" s="10" t="s">
        <v>309</v>
      </c>
      <c r="C911" s="85" t="s">
        <v>327</v>
      </c>
      <c r="D911" s="85"/>
      <c r="E911" s="84">
        <v>1</v>
      </c>
      <c r="F911" s="84"/>
      <c r="G911" s="86" t="s">
        <v>35</v>
      </c>
      <c r="H911" s="86"/>
      <c r="I911" s="87">
        <v>42040</v>
      </c>
      <c r="J911" s="87"/>
      <c r="K911" s="87">
        <v>42040</v>
      </c>
      <c r="L911" s="87"/>
      <c r="M911" s="84" t="s">
        <v>18</v>
      </c>
      <c r="N911" s="84"/>
      <c r="O911" s="83">
        <v>576</v>
      </c>
      <c r="P911" s="83"/>
      <c r="Q911" s="84"/>
      <c r="R911" s="84"/>
      <c r="S911" s="84"/>
    </row>
    <row r="912" spans="2:19" ht="45" customHeight="1" x14ac:dyDescent="0.25">
      <c r="B912" s="10" t="s">
        <v>309</v>
      </c>
      <c r="C912" s="85" t="s">
        <v>325</v>
      </c>
      <c r="D912" s="85"/>
      <c r="E912" s="84">
        <v>2</v>
      </c>
      <c r="F912" s="84"/>
      <c r="G912" s="86" t="s">
        <v>35</v>
      </c>
      <c r="H912" s="86"/>
      <c r="I912" s="87">
        <v>42047</v>
      </c>
      <c r="J912" s="87"/>
      <c r="K912" s="87">
        <v>42047</v>
      </c>
      <c r="L912" s="87"/>
      <c r="M912" s="84" t="s">
        <v>18</v>
      </c>
      <c r="N912" s="84"/>
      <c r="O912" s="83">
        <v>200</v>
      </c>
      <c r="P912" s="83"/>
      <c r="Q912" s="84"/>
      <c r="R912" s="84"/>
      <c r="S912" s="84"/>
    </row>
    <row r="913" spans="2:19" ht="45" customHeight="1" x14ac:dyDescent="0.25">
      <c r="B913" s="10" t="s">
        <v>309</v>
      </c>
      <c r="C913" s="85" t="s">
        <v>326</v>
      </c>
      <c r="D913" s="85"/>
      <c r="E913" s="84">
        <v>1</v>
      </c>
      <c r="F913" s="84"/>
      <c r="G913" s="86" t="s">
        <v>17</v>
      </c>
      <c r="H913" s="86"/>
      <c r="I913" s="87">
        <v>42105</v>
      </c>
      <c r="J913" s="87"/>
      <c r="K913" s="87">
        <v>42107</v>
      </c>
      <c r="L913" s="87"/>
      <c r="M913" s="84" t="s">
        <v>18</v>
      </c>
      <c r="N913" s="84"/>
      <c r="O913" s="83">
        <v>95</v>
      </c>
      <c r="P913" s="83"/>
      <c r="Q913" s="84"/>
      <c r="R913" s="84"/>
      <c r="S913" s="84"/>
    </row>
    <row r="914" spans="2:19" ht="45" customHeight="1" x14ac:dyDescent="0.25">
      <c r="B914" s="10" t="s">
        <v>309</v>
      </c>
      <c r="C914" s="85" t="s">
        <v>19</v>
      </c>
      <c r="D914" s="85"/>
      <c r="E914" s="84">
        <v>1</v>
      </c>
      <c r="F914" s="84"/>
      <c r="G914" s="86" t="s">
        <v>20</v>
      </c>
      <c r="H914" s="86"/>
      <c r="I914" s="87">
        <v>42173</v>
      </c>
      <c r="J914" s="87"/>
      <c r="K914" s="87">
        <v>42173</v>
      </c>
      <c r="L914" s="87"/>
      <c r="M914" s="84" t="s">
        <v>18</v>
      </c>
      <c r="N914" s="84"/>
      <c r="O914" s="83">
        <v>720</v>
      </c>
      <c r="P914" s="83"/>
      <c r="Q914" s="84"/>
      <c r="R914" s="84"/>
      <c r="S914" s="84"/>
    </row>
    <row r="915" spans="2:19" ht="45" customHeight="1" x14ac:dyDescent="0.25">
      <c r="B915" s="10" t="s">
        <v>309</v>
      </c>
      <c r="C915" s="85" t="s">
        <v>328</v>
      </c>
      <c r="D915" s="85"/>
      <c r="E915" s="84">
        <v>1</v>
      </c>
      <c r="F915" s="84"/>
      <c r="G915" s="86" t="s">
        <v>35</v>
      </c>
      <c r="H915" s="86"/>
      <c r="I915" s="87">
        <v>42200</v>
      </c>
      <c r="J915" s="87"/>
      <c r="K915" s="87">
        <v>42200</v>
      </c>
      <c r="L915" s="87"/>
      <c r="M915" s="84" t="s">
        <v>18</v>
      </c>
      <c r="N915" s="84"/>
      <c r="O915" s="83">
        <v>662</v>
      </c>
      <c r="P915" s="83"/>
      <c r="Q915" s="84"/>
      <c r="R915" s="84"/>
      <c r="S915" s="84"/>
    </row>
    <row r="916" spans="2:19" ht="45" customHeight="1" x14ac:dyDescent="0.25">
      <c r="B916" s="10" t="s">
        <v>309</v>
      </c>
      <c r="C916" s="85" t="s">
        <v>328</v>
      </c>
      <c r="D916" s="85"/>
      <c r="E916" s="84">
        <v>1</v>
      </c>
      <c r="F916" s="84"/>
      <c r="G916" s="86" t="s">
        <v>35</v>
      </c>
      <c r="H916" s="86"/>
      <c r="I916" s="87">
        <v>42200</v>
      </c>
      <c r="J916" s="87"/>
      <c r="K916" s="87">
        <v>42200</v>
      </c>
      <c r="L916" s="87"/>
      <c r="M916" s="84" t="s">
        <v>18</v>
      </c>
      <c r="N916" s="84"/>
      <c r="O916" s="83">
        <v>240</v>
      </c>
      <c r="P916" s="83"/>
      <c r="Q916" s="84"/>
      <c r="R916" s="84"/>
      <c r="S916" s="84"/>
    </row>
    <row r="917" spans="2:19" ht="45" customHeight="1" x14ac:dyDescent="0.25">
      <c r="B917" s="10" t="s">
        <v>309</v>
      </c>
      <c r="C917" s="85" t="s">
        <v>329</v>
      </c>
      <c r="D917" s="85"/>
      <c r="E917" s="84">
        <v>1</v>
      </c>
      <c r="F917" s="84"/>
      <c r="G917" s="86" t="s">
        <v>20</v>
      </c>
      <c r="H917" s="86"/>
      <c r="I917" s="87">
        <v>42192</v>
      </c>
      <c r="J917" s="87"/>
      <c r="K917" s="87">
        <v>42207</v>
      </c>
      <c r="L917" s="87"/>
      <c r="M917" s="84" t="s">
        <v>18</v>
      </c>
      <c r="N917" s="84"/>
      <c r="O917" s="83">
        <v>441</v>
      </c>
      <c r="P917" s="83"/>
      <c r="Q917" s="84"/>
      <c r="R917" s="84"/>
      <c r="S917" s="84"/>
    </row>
    <row r="918" spans="2:19" ht="45" customHeight="1" x14ac:dyDescent="0.25">
      <c r="B918" s="10" t="s">
        <v>309</v>
      </c>
      <c r="C918" s="85" t="s">
        <v>19</v>
      </c>
      <c r="D918" s="85"/>
      <c r="E918" s="84">
        <v>1</v>
      </c>
      <c r="F918" s="84"/>
      <c r="G918" s="86" t="s">
        <v>20</v>
      </c>
      <c r="H918" s="86"/>
      <c r="I918" s="87">
        <v>42261</v>
      </c>
      <c r="J918" s="87"/>
      <c r="K918" s="87">
        <v>42261</v>
      </c>
      <c r="L918" s="87"/>
      <c r="M918" s="84" t="s">
        <v>18</v>
      </c>
      <c r="N918" s="84"/>
      <c r="O918" s="83">
        <v>1750</v>
      </c>
      <c r="P918" s="83"/>
      <c r="Q918" s="84"/>
      <c r="R918" s="84"/>
      <c r="S918" s="84"/>
    </row>
    <row r="919" spans="2:19" ht="45" customHeight="1" x14ac:dyDescent="0.25">
      <c r="B919" s="10" t="s">
        <v>309</v>
      </c>
      <c r="C919" s="85" t="s">
        <v>330</v>
      </c>
      <c r="D919" s="85"/>
      <c r="E919" s="84">
        <v>1</v>
      </c>
      <c r="F919" s="84"/>
      <c r="G919" s="86" t="s">
        <v>35</v>
      </c>
      <c r="H919" s="86"/>
      <c r="I919" s="87">
        <v>42221</v>
      </c>
      <c r="J919" s="87"/>
      <c r="K919" s="87">
        <v>42221</v>
      </c>
      <c r="L919" s="87"/>
      <c r="M919" s="84" t="s">
        <v>18</v>
      </c>
      <c r="N919" s="84"/>
      <c r="O919" s="83">
        <v>396</v>
      </c>
      <c r="P919" s="83"/>
      <c r="Q919" s="84"/>
      <c r="R919" s="84"/>
      <c r="S919" s="84"/>
    </row>
    <row r="920" spans="2:19" ht="45" customHeight="1" x14ac:dyDescent="0.25">
      <c r="B920" s="10" t="s">
        <v>309</v>
      </c>
      <c r="C920" s="85" t="s">
        <v>330</v>
      </c>
      <c r="D920" s="85"/>
      <c r="E920" s="84">
        <v>1</v>
      </c>
      <c r="F920" s="84"/>
      <c r="G920" s="86" t="s">
        <v>35</v>
      </c>
      <c r="H920" s="86"/>
      <c r="I920" s="87">
        <v>42222</v>
      </c>
      <c r="J920" s="87"/>
      <c r="K920" s="87">
        <v>42223</v>
      </c>
      <c r="L920" s="87"/>
      <c r="M920" s="84" t="s">
        <v>18</v>
      </c>
      <c r="N920" s="84"/>
      <c r="O920" s="83">
        <v>145</v>
      </c>
      <c r="P920" s="83"/>
      <c r="Q920" s="84"/>
      <c r="R920" s="84"/>
      <c r="S920" s="84"/>
    </row>
    <row r="921" spans="2:19" ht="45" customHeight="1" x14ac:dyDescent="0.25">
      <c r="B921" s="10" t="s">
        <v>309</v>
      </c>
      <c r="C921" s="85" t="s">
        <v>331</v>
      </c>
      <c r="D921" s="85"/>
      <c r="E921" s="84">
        <v>1</v>
      </c>
      <c r="F921" s="84"/>
      <c r="G921" s="86" t="s">
        <v>35</v>
      </c>
      <c r="H921" s="86"/>
      <c r="I921" s="87">
        <v>42235</v>
      </c>
      <c r="J921" s="87"/>
      <c r="K921" s="87">
        <v>42237</v>
      </c>
      <c r="L921" s="87"/>
      <c r="M921" s="84" t="s">
        <v>18</v>
      </c>
      <c r="N921" s="84"/>
      <c r="O921" s="83">
        <v>184</v>
      </c>
      <c r="P921" s="83"/>
      <c r="Q921" s="84"/>
      <c r="R921" s="84"/>
      <c r="S921" s="84"/>
    </row>
    <row r="922" spans="2:19" ht="45" customHeight="1" x14ac:dyDescent="0.25">
      <c r="B922" s="10" t="s">
        <v>309</v>
      </c>
      <c r="C922" s="85" t="s">
        <v>332</v>
      </c>
      <c r="D922" s="85"/>
      <c r="E922" s="84">
        <v>4</v>
      </c>
      <c r="F922" s="84"/>
      <c r="G922" s="86" t="s">
        <v>35</v>
      </c>
      <c r="H922" s="86"/>
      <c r="I922" s="87">
        <v>42188</v>
      </c>
      <c r="J922" s="87"/>
      <c r="K922" s="87">
        <v>42188</v>
      </c>
      <c r="L922" s="87"/>
      <c r="M922" s="84" t="s">
        <v>18</v>
      </c>
      <c r="N922" s="84"/>
      <c r="O922" s="83">
        <v>954</v>
      </c>
      <c r="P922" s="83"/>
      <c r="Q922" s="84"/>
      <c r="R922" s="84"/>
      <c r="S922" s="84"/>
    </row>
    <row r="923" spans="2:19" ht="45" customHeight="1" x14ac:dyDescent="0.25">
      <c r="B923" s="10" t="s">
        <v>309</v>
      </c>
      <c r="C923" s="85" t="s">
        <v>331</v>
      </c>
      <c r="D923" s="85"/>
      <c r="E923" s="84">
        <v>1</v>
      </c>
      <c r="F923" s="84"/>
      <c r="G923" s="86" t="s">
        <v>35</v>
      </c>
      <c r="H923" s="86"/>
      <c r="I923" s="87">
        <v>42235</v>
      </c>
      <c r="J923" s="87"/>
      <c r="K923" s="87">
        <v>42237</v>
      </c>
      <c r="L923" s="87"/>
      <c r="M923" s="84" t="s">
        <v>18</v>
      </c>
      <c r="N923" s="84"/>
      <c r="O923" s="83">
        <v>260</v>
      </c>
      <c r="P923" s="83"/>
      <c r="Q923" s="84"/>
      <c r="R923" s="84"/>
      <c r="S923" s="84"/>
    </row>
    <row r="924" spans="2:19" ht="45" customHeight="1" x14ac:dyDescent="0.25">
      <c r="B924" s="10" t="s">
        <v>309</v>
      </c>
      <c r="C924" s="85" t="s">
        <v>332</v>
      </c>
      <c r="D924" s="85"/>
      <c r="E924" s="84">
        <v>5</v>
      </c>
      <c r="F924" s="84"/>
      <c r="G924" s="86" t="s">
        <v>35</v>
      </c>
      <c r="H924" s="86"/>
      <c r="I924" s="87">
        <v>42188</v>
      </c>
      <c r="J924" s="87"/>
      <c r="K924" s="87">
        <v>42188</v>
      </c>
      <c r="L924" s="87"/>
      <c r="M924" s="84" t="s">
        <v>18</v>
      </c>
      <c r="N924" s="84"/>
      <c r="O924" s="83">
        <v>479</v>
      </c>
      <c r="P924" s="83"/>
      <c r="Q924" s="84"/>
      <c r="R924" s="84"/>
      <c r="S924" s="84"/>
    </row>
    <row r="925" spans="2:19" ht="45" customHeight="1" x14ac:dyDescent="0.25">
      <c r="B925" s="10" t="s">
        <v>309</v>
      </c>
      <c r="C925" s="85" t="s">
        <v>19</v>
      </c>
      <c r="D925" s="85"/>
      <c r="E925" s="84">
        <v>1</v>
      </c>
      <c r="F925" s="84"/>
      <c r="G925" s="86" t="s">
        <v>20</v>
      </c>
      <c r="H925" s="86"/>
      <c r="I925" s="87">
        <v>42188</v>
      </c>
      <c r="J925" s="87"/>
      <c r="K925" s="87">
        <v>42188</v>
      </c>
      <c r="L925" s="87"/>
      <c r="M925" s="84" t="s">
        <v>18</v>
      </c>
      <c r="N925" s="84"/>
      <c r="O925" s="83">
        <v>999</v>
      </c>
      <c r="P925" s="83"/>
      <c r="Q925" s="84"/>
      <c r="R925" s="84"/>
      <c r="S925" s="84"/>
    </row>
    <row r="926" spans="2:19" ht="45" customHeight="1" x14ac:dyDescent="0.25">
      <c r="B926" s="10" t="s">
        <v>309</v>
      </c>
      <c r="C926" s="85" t="s">
        <v>333</v>
      </c>
      <c r="D926" s="85"/>
      <c r="E926" s="84">
        <v>1</v>
      </c>
      <c r="F926" s="84"/>
      <c r="G926" s="86" t="s">
        <v>35</v>
      </c>
      <c r="H926" s="86"/>
      <c r="I926" s="87">
        <v>42293</v>
      </c>
      <c r="J926" s="87"/>
      <c r="K926" s="87">
        <v>42293</v>
      </c>
      <c r="L926" s="87"/>
      <c r="M926" s="84" t="s">
        <v>18</v>
      </c>
      <c r="N926" s="84"/>
      <c r="O926" s="83">
        <v>256</v>
      </c>
      <c r="P926" s="83"/>
      <c r="Q926" s="84"/>
      <c r="R926" s="84"/>
      <c r="S926" s="84"/>
    </row>
    <row r="927" spans="2:19" ht="45" customHeight="1" x14ac:dyDescent="0.25">
      <c r="B927" s="10" t="s">
        <v>309</v>
      </c>
      <c r="C927" s="85" t="s">
        <v>333</v>
      </c>
      <c r="D927" s="85"/>
      <c r="E927" s="84">
        <v>1</v>
      </c>
      <c r="F927" s="84"/>
      <c r="G927" s="86" t="s">
        <v>35</v>
      </c>
      <c r="H927" s="86"/>
      <c r="I927" s="87">
        <v>42293</v>
      </c>
      <c r="J927" s="87"/>
      <c r="K927" s="87">
        <v>42293</v>
      </c>
      <c r="L927" s="87"/>
      <c r="M927" s="84" t="s">
        <v>18</v>
      </c>
      <c r="N927" s="84"/>
      <c r="O927" s="83">
        <v>181</v>
      </c>
      <c r="P927" s="83"/>
      <c r="Q927" s="84"/>
      <c r="R927" s="84"/>
      <c r="S927" s="84"/>
    </row>
    <row r="928" spans="2:19" ht="45" customHeight="1" x14ac:dyDescent="0.25">
      <c r="B928" s="10" t="s">
        <v>309</v>
      </c>
      <c r="C928" s="85" t="s">
        <v>47</v>
      </c>
      <c r="D928" s="85"/>
      <c r="E928" s="84">
        <v>1</v>
      </c>
      <c r="F928" s="84"/>
      <c r="G928" s="86" t="s">
        <v>17</v>
      </c>
      <c r="H928" s="86"/>
      <c r="I928" s="87">
        <v>42318</v>
      </c>
      <c r="J928" s="87"/>
      <c r="K928" s="87">
        <v>42319</v>
      </c>
      <c r="L928" s="87"/>
      <c r="M928" s="84" t="s">
        <v>18</v>
      </c>
      <c r="N928" s="84"/>
      <c r="O928" s="83">
        <v>4730</v>
      </c>
      <c r="P928" s="83"/>
      <c r="Q928" s="84"/>
      <c r="R928" s="84"/>
      <c r="S928" s="84"/>
    </row>
    <row r="929" spans="2:20" ht="45" customHeight="1" x14ac:dyDescent="0.25">
      <c r="B929" s="10" t="s">
        <v>309</v>
      </c>
      <c r="C929" s="85" t="s">
        <v>19</v>
      </c>
      <c r="D929" s="85"/>
      <c r="E929" s="84">
        <v>1</v>
      </c>
      <c r="F929" s="84"/>
      <c r="G929" s="86" t="s">
        <v>20</v>
      </c>
      <c r="H929" s="86"/>
      <c r="I929" s="87">
        <v>42318</v>
      </c>
      <c r="J929" s="87"/>
      <c r="K929" s="87">
        <v>42323</v>
      </c>
      <c r="L929" s="87"/>
      <c r="M929" s="84" t="s">
        <v>18</v>
      </c>
      <c r="N929" s="84"/>
      <c r="O929" s="83">
        <v>1062</v>
      </c>
      <c r="P929" s="83"/>
      <c r="Q929" s="84"/>
      <c r="R929" s="84"/>
      <c r="S929" s="84"/>
    </row>
    <row r="930" spans="2:20" ht="45" customHeight="1" x14ac:dyDescent="0.25">
      <c r="B930" s="10" t="s">
        <v>309</v>
      </c>
      <c r="C930" s="85" t="s">
        <v>334</v>
      </c>
      <c r="D930" s="85"/>
      <c r="E930" s="84">
        <v>1</v>
      </c>
      <c r="F930" s="84"/>
      <c r="G930" s="86" t="s">
        <v>20</v>
      </c>
      <c r="H930" s="86"/>
      <c r="I930" s="87">
        <v>42320</v>
      </c>
      <c r="J930" s="87"/>
      <c r="K930" s="87">
        <v>42326</v>
      </c>
      <c r="L930" s="87"/>
      <c r="M930" s="84" t="s">
        <v>18</v>
      </c>
      <c r="N930" s="84"/>
      <c r="O930" s="83">
        <v>945</v>
      </c>
      <c r="P930" s="83"/>
      <c r="Q930" s="84"/>
      <c r="R930" s="84"/>
      <c r="S930" s="84"/>
    </row>
    <row r="931" spans="2:20" ht="45" customHeight="1" x14ac:dyDescent="0.25">
      <c r="B931" s="10" t="s">
        <v>309</v>
      </c>
      <c r="C931" s="85" t="s">
        <v>335</v>
      </c>
      <c r="D931" s="85"/>
      <c r="E931" s="84">
        <v>1</v>
      </c>
      <c r="F931" s="84"/>
      <c r="G931" s="86" t="s">
        <v>17</v>
      </c>
      <c r="H931" s="86"/>
      <c r="I931" s="87">
        <v>42299</v>
      </c>
      <c r="J931" s="87"/>
      <c r="K931" s="87">
        <v>42298</v>
      </c>
      <c r="L931" s="87"/>
      <c r="M931" s="84" t="s">
        <v>18</v>
      </c>
      <c r="N931" s="84"/>
      <c r="O931" s="83">
        <v>1693</v>
      </c>
      <c r="P931" s="83"/>
      <c r="Q931" s="84"/>
      <c r="R931" s="84"/>
      <c r="S931" s="84"/>
    </row>
    <row r="932" spans="2:20" ht="45" customHeight="1" x14ac:dyDescent="0.25">
      <c r="B932" s="10" t="s">
        <v>309</v>
      </c>
      <c r="C932" s="85" t="s">
        <v>335</v>
      </c>
      <c r="D932" s="85"/>
      <c r="E932" s="84">
        <v>1</v>
      </c>
      <c r="F932" s="84"/>
      <c r="G932" s="86" t="s">
        <v>17</v>
      </c>
      <c r="H932" s="86"/>
      <c r="I932" s="87">
        <v>42299</v>
      </c>
      <c r="J932" s="87"/>
      <c r="K932" s="87">
        <v>42298</v>
      </c>
      <c r="L932" s="87"/>
      <c r="M932" s="84" t="s">
        <v>18</v>
      </c>
      <c r="N932" s="84"/>
      <c r="O932" s="83">
        <v>410.5</v>
      </c>
      <c r="P932" s="83"/>
      <c r="Q932" s="84"/>
      <c r="R932" s="84"/>
      <c r="S932" s="84"/>
    </row>
    <row r="933" spans="2:20" ht="45" customHeight="1" x14ac:dyDescent="0.25">
      <c r="B933" s="10" t="s">
        <v>309</v>
      </c>
      <c r="C933" s="85" t="s">
        <v>336</v>
      </c>
      <c r="D933" s="85"/>
      <c r="E933" s="84">
        <v>2</v>
      </c>
      <c r="F933" s="84"/>
      <c r="G933" s="86" t="s">
        <v>35</v>
      </c>
      <c r="H933" s="86"/>
      <c r="I933" s="87">
        <v>42340</v>
      </c>
      <c r="J933" s="87"/>
      <c r="K933" s="87">
        <v>42342</v>
      </c>
      <c r="L933" s="87"/>
      <c r="M933" s="84" t="s">
        <v>18</v>
      </c>
      <c r="N933" s="84"/>
      <c r="O933" s="83">
        <v>422</v>
      </c>
      <c r="P933" s="83"/>
      <c r="Q933" s="84"/>
      <c r="R933" s="84"/>
      <c r="S933" s="84"/>
    </row>
    <row r="934" spans="2:20" ht="45" customHeight="1" x14ac:dyDescent="0.25">
      <c r="B934" s="10" t="s">
        <v>309</v>
      </c>
      <c r="C934" s="85" t="s">
        <v>336</v>
      </c>
      <c r="D934" s="85"/>
      <c r="E934" s="84">
        <v>2</v>
      </c>
      <c r="F934" s="84"/>
      <c r="G934" s="86" t="s">
        <v>35</v>
      </c>
      <c r="H934" s="86"/>
      <c r="I934" s="87">
        <v>42340</v>
      </c>
      <c r="J934" s="87"/>
      <c r="K934" s="87">
        <v>42342</v>
      </c>
      <c r="L934" s="87"/>
      <c r="M934" s="84" t="s">
        <v>18</v>
      </c>
      <c r="N934" s="84"/>
      <c r="O934" s="83">
        <v>435.9</v>
      </c>
      <c r="P934" s="83"/>
      <c r="Q934" s="84"/>
      <c r="R934" s="84"/>
      <c r="S934" s="84"/>
    </row>
    <row r="935" spans="2:20" ht="45" customHeight="1" x14ac:dyDescent="0.25">
      <c r="B935" s="10" t="s">
        <v>309</v>
      </c>
      <c r="C935" s="85" t="s">
        <v>19</v>
      </c>
      <c r="D935" s="85"/>
      <c r="E935" s="84">
        <v>1</v>
      </c>
      <c r="F935" s="84"/>
      <c r="G935" s="86" t="s">
        <v>20</v>
      </c>
      <c r="H935" s="86"/>
      <c r="I935" s="87">
        <v>42340</v>
      </c>
      <c r="J935" s="87"/>
      <c r="K935" s="87">
        <v>42340</v>
      </c>
      <c r="L935" s="87"/>
      <c r="M935" s="84" t="s">
        <v>18</v>
      </c>
      <c r="N935" s="84"/>
      <c r="O935" s="83">
        <v>215</v>
      </c>
      <c r="P935" s="83"/>
      <c r="Q935" s="84"/>
      <c r="R935" s="84"/>
      <c r="S935" s="84"/>
      <c r="T935" s="5">
        <f>SUM(O876:O935)</f>
        <v>36447.599999999999</v>
      </c>
    </row>
    <row r="936" spans="2:20" ht="45" customHeight="1" x14ac:dyDescent="0.25">
      <c r="B936" s="10" t="s">
        <v>337</v>
      </c>
      <c r="C936" s="85" t="s">
        <v>338</v>
      </c>
      <c r="D936" s="85"/>
      <c r="E936" s="84">
        <v>1</v>
      </c>
      <c r="F936" s="84"/>
      <c r="G936" s="86" t="s">
        <v>17</v>
      </c>
      <c r="H936" s="86"/>
      <c r="I936" s="87">
        <v>42067</v>
      </c>
      <c r="J936" s="87"/>
      <c r="K936" s="87">
        <v>42068</v>
      </c>
      <c r="L936" s="87"/>
      <c r="M936" s="84" t="s">
        <v>18</v>
      </c>
      <c r="N936" s="84"/>
      <c r="O936" s="83">
        <v>1343</v>
      </c>
      <c r="P936" s="83"/>
      <c r="Q936" s="84"/>
      <c r="R936" s="84"/>
      <c r="S936" s="84"/>
    </row>
    <row r="937" spans="2:20" ht="45" customHeight="1" x14ac:dyDescent="0.25">
      <c r="B937" s="10" t="s">
        <v>337</v>
      </c>
      <c r="C937" s="85" t="s">
        <v>339</v>
      </c>
      <c r="D937" s="85"/>
      <c r="E937" s="84">
        <v>1</v>
      </c>
      <c r="F937" s="84"/>
      <c r="G937" s="86" t="s">
        <v>17</v>
      </c>
      <c r="H937" s="86"/>
      <c r="I937" s="87">
        <v>42156</v>
      </c>
      <c r="J937" s="87"/>
      <c r="K937" s="87">
        <v>42158</v>
      </c>
      <c r="L937" s="87"/>
      <c r="M937" s="84" t="s">
        <v>18</v>
      </c>
      <c r="N937" s="84"/>
      <c r="O937" s="83">
        <v>7854.66</v>
      </c>
      <c r="P937" s="83"/>
      <c r="Q937" s="84"/>
      <c r="R937" s="84"/>
      <c r="S937" s="84"/>
    </row>
    <row r="938" spans="2:20" ht="45" customHeight="1" x14ac:dyDescent="0.25">
      <c r="B938" s="10" t="s">
        <v>337</v>
      </c>
      <c r="C938" s="85" t="s">
        <v>339</v>
      </c>
      <c r="D938" s="85"/>
      <c r="E938" s="84">
        <v>2</v>
      </c>
      <c r="F938" s="84"/>
      <c r="G938" s="86" t="s">
        <v>17</v>
      </c>
      <c r="H938" s="86"/>
      <c r="I938" s="87">
        <v>42156</v>
      </c>
      <c r="J938" s="87"/>
      <c r="K938" s="87">
        <v>42158</v>
      </c>
      <c r="L938" s="87"/>
      <c r="M938" s="84" t="s">
        <v>18</v>
      </c>
      <c r="N938" s="84"/>
      <c r="O938" s="83">
        <v>3854</v>
      </c>
      <c r="P938" s="83"/>
      <c r="Q938" s="84"/>
      <c r="R938" s="84"/>
      <c r="S938" s="84"/>
    </row>
    <row r="939" spans="2:20" ht="45" customHeight="1" x14ac:dyDescent="0.25">
      <c r="B939" s="10" t="s">
        <v>337</v>
      </c>
      <c r="C939" s="85" t="s">
        <v>340</v>
      </c>
      <c r="D939" s="85"/>
      <c r="E939" s="84">
        <v>1</v>
      </c>
      <c r="F939" s="84"/>
      <c r="G939" s="86" t="s">
        <v>17</v>
      </c>
      <c r="H939" s="86"/>
      <c r="I939" s="87">
        <v>42115</v>
      </c>
      <c r="J939" s="87"/>
      <c r="K939" s="87">
        <v>42117</v>
      </c>
      <c r="L939" s="87"/>
      <c r="M939" s="84" t="s">
        <v>18</v>
      </c>
      <c r="N939" s="84"/>
      <c r="O939" s="83">
        <v>3030.98</v>
      </c>
      <c r="P939" s="83"/>
      <c r="Q939" s="84"/>
      <c r="R939" s="84"/>
      <c r="S939" s="84"/>
    </row>
    <row r="940" spans="2:20" ht="45" customHeight="1" x14ac:dyDescent="0.25">
      <c r="B940" s="10" t="s">
        <v>337</v>
      </c>
      <c r="C940" s="85" t="s">
        <v>340</v>
      </c>
      <c r="D940" s="85"/>
      <c r="E940" s="84">
        <v>1</v>
      </c>
      <c r="F940" s="84"/>
      <c r="G940" s="86" t="s">
        <v>17</v>
      </c>
      <c r="H940" s="86"/>
      <c r="I940" s="87">
        <v>42115</v>
      </c>
      <c r="J940" s="87"/>
      <c r="K940" s="87">
        <v>42117</v>
      </c>
      <c r="L940" s="87"/>
      <c r="M940" s="84" t="s">
        <v>18</v>
      </c>
      <c r="N940" s="84"/>
      <c r="O940" s="83">
        <v>4860.01</v>
      </c>
      <c r="P940" s="83"/>
      <c r="Q940" s="84"/>
      <c r="R940" s="84"/>
      <c r="S940" s="84"/>
    </row>
    <row r="941" spans="2:20" ht="45" customHeight="1" x14ac:dyDescent="0.25">
      <c r="B941" s="10" t="s">
        <v>337</v>
      </c>
      <c r="C941" s="85" t="s">
        <v>341</v>
      </c>
      <c r="D941" s="85"/>
      <c r="E941" s="84">
        <v>1</v>
      </c>
      <c r="F941" s="84"/>
      <c r="G941" s="86" t="s">
        <v>17</v>
      </c>
      <c r="H941" s="86"/>
      <c r="I941" s="87">
        <v>42226</v>
      </c>
      <c r="J941" s="87"/>
      <c r="K941" s="87">
        <v>42227</v>
      </c>
      <c r="L941" s="87"/>
      <c r="M941" s="84" t="s">
        <v>18</v>
      </c>
      <c r="N941" s="84"/>
      <c r="O941" s="83">
        <v>4468</v>
      </c>
      <c r="P941" s="83"/>
      <c r="Q941" s="84"/>
      <c r="R941" s="84"/>
      <c r="S941" s="84"/>
    </row>
    <row r="942" spans="2:20" ht="45" customHeight="1" x14ac:dyDescent="0.25">
      <c r="B942" s="10" t="s">
        <v>337</v>
      </c>
      <c r="C942" s="85" t="s">
        <v>342</v>
      </c>
      <c r="D942" s="85"/>
      <c r="E942" s="84">
        <v>1</v>
      </c>
      <c r="F942" s="84"/>
      <c r="G942" s="86" t="s">
        <v>17</v>
      </c>
      <c r="H942" s="86"/>
      <c r="I942" s="87">
        <v>42257</v>
      </c>
      <c r="J942" s="87"/>
      <c r="K942" s="87">
        <v>42265</v>
      </c>
      <c r="L942" s="87"/>
      <c r="M942" s="84" t="s">
        <v>18</v>
      </c>
      <c r="N942" s="84"/>
      <c r="O942" s="83">
        <v>9450</v>
      </c>
      <c r="P942" s="83"/>
      <c r="Q942" s="84"/>
      <c r="R942" s="84"/>
      <c r="S942" s="84"/>
    </row>
    <row r="943" spans="2:20" ht="45" customHeight="1" x14ac:dyDescent="0.25">
      <c r="B943" s="10" t="s">
        <v>337</v>
      </c>
      <c r="C943" s="85" t="s">
        <v>342</v>
      </c>
      <c r="D943" s="85"/>
      <c r="E943" s="84">
        <v>1</v>
      </c>
      <c r="F943" s="84"/>
      <c r="G943" s="86" t="s">
        <v>17</v>
      </c>
      <c r="H943" s="86"/>
      <c r="I943" s="87">
        <v>42257</v>
      </c>
      <c r="J943" s="87"/>
      <c r="K943" s="87">
        <v>42264</v>
      </c>
      <c r="L943" s="87"/>
      <c r="M943" s="84" t="s">
        <v>18</v>
      </c>
      <c r="N943" s="84"/>
      <c r="O943" s="83">
        <v>2006</v>
      </c>
      <c r="P943" s="83"/>
      <c r="Q943" s="84"/>
      <c r="R943" s="84"/>
      <c r="S943" s="84"/>
    </row>
    <row r="944" spans="2:20" ht="45" customHeight="1" x14ac:dyDescent="0.25">
      <c r="B944" s="10" t="s">
        <v>337</v>
      </c>
      <c r="C944" s="85" t="s">
        <v>341</v>
      </c>
      <c r="D944" s="85"/>
      <c r="E944" s="84">
        <v>1</v>
      </c>
      <c r="F944" s="84"/>
      <c r="G944" s="86" t="s">
        <v>17</v>
      </c>
      <c r="H944" s="86"/>
      <c r="I944" s="87">
        <v>42297</v>
      </c>
      <c r="J944" s="87"/>
      <c r="K944" s="87">
        <v>42299</v>
      </c>
      <c r="L944" s="87"/>
      <c r="M944" s="84" t="s">
        <v>18</v>
      </c>
      <c r="N944" s="84"/>
      <c r="O944" s="83">
        <v>1438.5</v>
      </c>
      <c r="P944" s="83"/>
      <c r="Q944" s="84"/>
      <c r="R944" s="84"/>
      <c r="S944" s="84"/>
    </row>
    <row r="945" spans="2:20" ht="45" customHeight="1" x14ac:dyDescent="0.25">
      <c r="B945" s="10" t="s">
        <v>337</v>
      </c>
      <c r="C945" s="85" t="s">
        <v>341</v>
      </c>
      <c r="D945" s="85"/>
      <c r="E945" s="84">
        <v>1</v>
      </c>
      <c r="F945" s="84"/>
      <c r="G945" s="86" t="s">
        <v>17</v>
      </c>
      <c r="H945" s="86"/>
      <c r="I945" s="87">
        <v>42303</v>
      </c>
      <c r="J945" s="87"/>
      <c r="K945" s="87">
        <v>42307</v>
      </c>
      <c r="L945" s="87"/>
      <c r="M945" s="84" t="s">
        <v>18</v>
      </c>
      <c r="N945" s="84"/>
      <c r="O945" s="83">
        <v>1438.5</v>
      </c>
      <c r="P945" s="83"/>
      <c r="Q945" s="84"/>
      <c r="R945" s="84"/>
      <c r="S945" s="84"/>
    </row>
    <row r="946" spans="2:20" ht="45" customHeight="1" x14ac:dyDescent="0.25">
      <c r="B946" s="10" t="s">
        <v>337</v>
      </c>
      <c r="C946" s="85" t="s">
        <v>341</v>
      </c>
      <c r="D946" s="85"/>
      <c r="E946" s="84">
        <v>1</v>
      </c>
      <c r="F946" s="84"/>
      <c r="G946" s="86" t="s">
        <v>17</v>
      </c>
      <c r="H946" s="86"/>
      <c r="I946" s="87">
        <v>42297</v>
      </c>
      <c r="J946" s="87"/>
      <c r="K946" s="87">
        <v>42299</v>
      </c>
      <c r="L946" s="87"/>
      <c r="M946" s="84" t="s">
        <v>18</v>
      </c>
      <c r="N946" s="84"/>
      <c r="O946" s="83">
        <v>13170</v>
      </c>
      <c r="P946" s="83"/>
      <c r="Q946" s="84"/>
      <c r="R946" s="84"/>
      <c r="S946" s="84"/>
    </row>
    <row r="947" spans="2:20" ht="45" customHeight="1" x14ac:dyDescent="0.25">
      <c r="B947" s="10" t="s">
        <v>337</v>
      </c>
      <c r="C947" s="85" t="s">
        <v>341</v>
      </c>
      <c r="D947" s="85"/>
      <c r="E947" s="84">
        <v>1</v>
      </c>
      <c r="F947" s="84"/>
      <c r="G947" s="86" t="s">
        <v>17</v>
      </c>
      <c r="H947" s="86"/>
      <c r="I947" s="87">
        <v>42303</v>
      </c>
      <c r="J947" s="87"/>
      <c r="K947" s="87">
        <v>42307</v>
      </c>
      <c r="L947" s="87"/>
      <c r="M947" s="84" t="s">
        <v>18</v>
      </c>
      <c r="N947" s="84"/>
      <c r="O947" s="83">
        <v>13170</v>
      </c>
      <c r="P947" s="83"/>
      <c r="Q947" s="84"/>
      <c r="R947" s="84"/>
      <c r="S947" s="84"/>
    </row>
    <row r="948" spans="2:20" ht="45" customHeight="1" x14ac:dyDescent="0.25">
      <c r="B948" s="10" t="s">
        <v>337</v>
      </c>
      <c r="C948" s="85" t="s">
        <v>47</v>
      </c>
      <c r="D948" s="85"/>
      <c r="E948" s="84">
        <v>1</v>
      </c>
      <c r="F948" s="84"/>
      <c r="G948" s="86" t="s">
        <v>17</v>
      </c>
      <c r="H948" s="86"/>
      <c r="I948" s="87">
        <v>42318</v>
      </c>
      <c r="J948" s="87"/>
      <c r="K948" s="87">
        <v>42318</v>
      </c>
      <c r="L948" s="87"/>
      <c r="M948" s="84" t="s">
        <v>18</v>
      </c>
      <c r="N948" s="84"/>
      <c r="O948" s="83">
        <v>9282</v>
      </c>
      <c r="P948" s="83"/>
      <c r="Q948" s="84"/>
      <c r="R948" s="84"/>
      <c r="S948" s="84"/>
    </row>
    <row r="949" spans="2:20" ht="45" customHeight="1" x14ac:dyDescent="0.25">
      <c r="B949" s="10" t="s">
        <v>337</v>
      </c>
      <c r="C949" s="85" t="s">
        <v>22</v>
      </c>
      <c r="D949" s="85"/>
      <c r="E949" s="84">
        <v>1</v>
      </c>
      <c r="F949" s="84"/>
      <c r="G949" s="86" t="s">
        <v>17</v>
      </c>
      <c r="H949" s="86"/>
      <c r="I949" s="87">
        <v>42297</v>
      </c>
      <c r="J949" s="87"/>
      <c r="K949" s="87">
        <v>42299</v>
      </c>
      <c r="L949" s="87"/>
      <c r="M949" s="84" t="s">
        <v>18</v>
      </c>
      <c r="N949" s="84"/>
      <c r="O949" s="83">
        <v>3156</v>
      </c>
      <c r="P949" s="83"/>
      <c r="Q949" s="84"/>
      <c r="R949" s="84"/>
      <c r="S949" s="84"/>
    </row>
    <row r="950" spans="2:20" ht="45" customHeight="1" x14ac:dyDescent="0.25">
      <c r="B950" s="10" t="s">
        <v>337</v>
      </c>
      <c r="C950" s="85" t="s">
        <v>22</v>
      </c>
      <c r="D950" s="85"/>
      <c r="E950" s="84">
        <v>2</v>
      </c>
      <c r="F950" s="84"/>
      <c r="G950" s="86" t="s">
        <v>17</v>
      </c>
      <c r="H950" s="86"/>
      <c r="I950" s="87">
        <v>42304</v>
      </c>
      <c r="J950" s="87"/>
      <c r="K950" s="87">
        <v>42307</v>
      </c>
      <c r="L950" s="87"/>
      <c r="M950" s="84" t="s">
        <v>18</v>
      </c>
      <c r="N950" s="84"/>
      <c r="O950" s="83">
        <v>3156</v>
      </c>
      <c r="P950" s="83"/>
      <c r="Q950" s="84"/>
      <c r="R950" s="84"/>
      <c r="S950" s="84"/>
      <c r="T950" s="5">
        <f>SUM(O936:O950)</f>
        <v>81677.649999999994</v>
      </c>
    </row>
    <row r="951" spans="2:20" ht="45" customHeight="1" x14ac:dyDescent="0.25">
      <c r="B951" s="10" t="s">
        <v>343</v>
      </c>
      <c r="C951" s="85" t="s">
        <v>344</v>
      </c>
      <c r="D951" s="85"/>
      <c r="E951" s="84">
        <v>5</v>
      </c>
      <c r="F951" s="84"/>
      <c r="G951" s="11" t="s">
        <v>20</v>
      </c>
      <c r="H951"/>
      <c r="I951" s="87">
        <v>42315</v>
      </c>
      <c r="J951" s="87"/>
      <c r="K951" s="87">
        <v>42316</v>
      </c>
      <c r="L951" s="87"/>
      <c r="M951" s="84" t="s">
        <v>18</v>
      </c>
      <c r="N951" s="84"/>
      <c r="O951" s="83">
        <v>13565</v>
      </c>
      <c r="P951" s="83"/>
      <c r="Q951" s="84"/>
      <c r="R951" s="84"/>
      <c r="S951" s="84"/>
    </row>
    <row r="952" spans="2:20" ht="45" customHeight="1" x14ac:dyDescent="0.25">
      <c r="B952" s="10" t="s">
        <v>343</v>
      </c>
      <c r="C952" s="85" t="s">
        <v>344</v>
      </c>
      <c r="D952" s="85"/>
      <c r="E952" s="84">
        <v>5</v>
      </c>
      <c r="F952" s="84"/>
      <c r="G952" s="11" t="s">
        <v>20</v>
      </c>
      <c r="H952"/>
      <c r="I952" s="87">
        <v>42315</v>
      </c>
      <c r="J952" s="87"/>
      <c r="K952" s="87">
        <v>42316</v>
      </c>
      <c r="L952" s="87"/>
      <c r="M952" s="84" t="s">
        <v>18</v>
      </c>
      <c r="N952" s="84"/>
      <c r="O952" s="83">
        <v>11521.32</v>
      </c>
      <c r="P952" s="83"/>
      <c r="Q952" s="84"/>
      <c r="R952" s="84"/>
      <c r="S952" s="84"/>
    </row>
    <row r="953" spans="2:20" ht="45" customHeight="1" x14ac:dyDescent="0.25">
      <c r="B953" s="10" t="s">
        <v>343</v>
      </c>
      <c r="C953" s="85" t="s">
        <v>84</v>
      </c>
      <c r="D953" s="85"/>
      <c r="E953" s="84">
        <v>1</v>
      </c>
      <c r="F953" s="84"/>
      <c r="G953" s="86" t="s">
        <v>20</v>
      </c>
      <c r="H953" s="86"/>
      <c r="I953" s="87">
        <v>42010</v>
      </c>
      <c r="J953" s="87"/>
      <c r="K953" s="87">
        <v>42010</v>
      </c>
      <c r="L953" s="87"/>
      <c r="M953" s="84" t="s">
        <v>18</v>
      </c>
      <c r="N953" s="84"/>
      <c r="O953" s="83">
        <v>3618</v>
      </c>
      <c r="P953" s="83"/>
      <c r="Q953" s="84"/>
      <c r="R953" s="84"/>
      <c r="S953" s="84"/>
    </row>
    <row r="954" spans="2:20" ht="45" customHeight="1" x14ac:dyDescent="0.25">
      <c r="B954" s="10" t="s">
        <v>343</v>
      </c>
      <c r="C954" s="85" t="s">
        <v>84</v>
      </c>
      <c r="D954" s="85"/>
      <c r="E954" s="84">
        <v>1</v>
      </c>
      <c r="F954" s="84"/>
      <c r="G954" s="86" t="s">
        <v>20</v>
      </c>
      <c r="H954" s="86"/>
      <c r="I954" s="87">
        <v>42010</v>
      </c>
      <c r="J954" s="87"/>
      <c r="K954" s="87">
        <v>42010</v>
      </c>
      <c r="L954" s="87"/>
      <c r="M954" s="84" t="s">
        <v>18</v>
      </c>
      <c r="N954" s="84"/>
      <c r="O954" s="83">
        <v>1708</v>
      </c>
      <c r="P954" s="83"/>
      <c r="Q954" s="84"/>
      <c r="R954" s="84"/>
      <c r="S954" s="84"/>
    </row>
    <row r="955" spans="2:20" ht="45" customHeight="1" x14ac:dyDescent="0.25">
      <c r="B955" s="10" t="s">
        <v>343</v>
      </c>
      <c r="C955" s="85" t="s">
        <v>84</v>
      </c>
      <c r="D955" s="85"/>
      <c r="E955" s="84">
        <v>1</v>
      </c>
      <c r="F955" s="84"/>
      <c r="G955" s="86" t="s">
        <v>20</v>
      </c>
      <c r="H955" s="86"/>
      <c r="I955" s="87">
        <v>42025</v>
      </c>
      <c r="J955" s="87"/>
      <c r="K955" s="87">
        <v>42025</v>
      </c>
      <c r="L955" s="87"/>
      <c r="M955" s="84" t="s">
        <v>18</v>
      </c>
      <c r="N955" s="84"/>
      <c r="O955" s="83">
        <v>1035</v>
      </c>
      <c r="P955" s="83"/>
      <c r="Q955" s="84"/>
      <c r="R955" s="84"/>
      <c r="S955" s="84"/>
    </row>
    <row r="956" spans="2:20" ht="45" customHeight="1" x14ac:dyDescent="0.25">
      <c r="B956" s="10" t="s">
        <v>343</v>
      </c>
      <c r="C956" s="85" t="s">
        <v>19</v>
      </c>
      <c r="D956" s="85"/>
      <c r="E956" s="84">
        <v>1</v>
      </c>
      <c r="F956" s="84"/>
      <c r="G956" s="86" t="s">
        <v>20</v>
      </c>
      <c r="H956" s="86"/>
      <c r="I956" s="87">
        <v>42068</v>
      </c>
      <c r="J956" s="87"/>
      <c r="K956" s="87">
        <v>42068</v>
      </c>
      <c r="L956" s="87"/>
      <c r="M956" s="84" t="s">
        <v>18</v>
      </c>
      <c r="N956" s="84"/>
      <c r="O956" s="83">
        <v>1332</v>
      </c>
      <c r="P956" s="83"/>
      <c r="Q956" s="84"/>
      <c r="R956" s="84"/>
      <c r="S956" s="84"/>
    </row>
    <row r="957" spans="2:20" ht="45" customHeight="1" x14ac:dyDescent="0.25">
      <c r="B957" s="10" t="s">
        <v>343</v>
      </c>
      <c r="C957" s="85" t="s">
        <v>19</v>
      </c>
      <c r="D957" s="85"/>
      <c r="E957" s="84">
        <v>1</v>
      </c>
      <c r="F957" s="84"/>
      <c r="G957" s="86" t="s">
        <v>20</v>
      </c>
      <c r="H957" s="86"/>
      <c r="I957" s="87">
        <v>42012</v>
      </c>
      <c r="J957" s="87"/>
      <c r="K957" s="87">
        <v>42012</v>
      </c>
      <c r="L957" s="87"/>
      <c r="M957" s="84" t="s">
        <v>18</v>
      </c>
      <c r="N957" s="84"/>
      <c r="O957" s="83">
        <v>603</v>
      </c>
      <c r="P957" s="83"/>
      <c r="Q957" s="84"/>
      <c r="R957" s="84"/>
      <c r="S957" s="84"/>
    </row>
    <row r="958" spans="2:20" ht="45" customHeight="1" x14ac:dyDescent="0.25">
      <c r="B958" s="10" t="s">
        <v>343</v>
      </c>
      <c r="C958" s="85" t="s">
        <v>19</v>
      </c>
      <c r="D958" s="85"/>
      <c r="E958" s="84">
        <v>1</v>
      </c>
      <c r="F958" s="84"/>
      <c r="G958" s="86" t="s">
        <v>20</v>
      </c>
      <c r="H958" s="86"/>
      <c r="I958" s="87">
        <v>42055</v>
      </c>
      <c r="J958" s="87"/>
      <c r="K958" s="87">
        <v>42055</v>
      </c>
      <c r="L958" s="87"/>
      <c r="M958" s="84" t="s">
        <v>18</v>
      </c>
      <c r="N958" s="84"/>
      <c r="O958" s="83">
        <v>765</v>
      </c>
      <c r="P958" s="83"/>
      <c r="Q958" s="84"/>
      <c r="R958" s="84"/>
      <c r="S958" s="84"/>
    </row>
    <row r="959" spans="2:20" ht="45" customHeight="1" x14ac:dyDescent="0.25">
      <c r="B959" s="10" t="s">
        <v>343</v>
      </c>
      <c r="C959" s="85" t="s">
        <v>19</v>
      </c>
      <c r="D959" s="85"/>
      <c r="E959" s="84">
        <v>1</v>
      </c>
      <c r="F959" s="84"/>
      <c r="G959" s="86" t="s">
        <v>20</v>
      </c>
      <c r="H959" s="86"/>
      <c r="I959" s="87">
        <v>42068</v>
      </c>
      <c r="J959" s="87"/>
      <c r="K959" s="87">
        <v>42068</v>
      </c>
      <c r="L959" s="87"/>
      <c r="M959" s="84" t="s">
        <v>18</v>
      </c>
      <c r="N959" s="84"/>
      <c r="O959" s="83">
        <v>1305</v>
      </c>
      <c r="P959" s="83"/>
      <c r="Q959" s="84"/>
      <c r="R959" s="84"/>
      <c r="S959" s="84"/>
    </row>
    <row r="960" spans="2:20" ht="45" customHeight="1" x14ac:dyDescent="0.25">
      <c r="B960" s="10" t="s">
        <v>343</v>
      </c>
      <c r="C960" s="85" t="s">
        <v>19</v>
      </c>
      <c r="D960" s="85"/>
      <c r="E960" s="84">
        <v>1</v>
      </c>
      <c r="F960" s="84"/>
      <c r="G960" s="86" t="s">
        <v>20</v>
      </c>
      <c r="H960" s="86"/>
      <c r="I960" s="87">
        <v>42085</v>
      </c>
      <c r="J960" s="87"/>
      <c r="K960" s="87">
        <v>42085</v>
      </c>
      <c r="L960" s="87"/>
      <c r="M960" s="84" t="s">
        <v>18</v>
      </c>
      <c r="N960" s="84"/>
      <c r="O960" s="83">
        <v>3168</v>
      </c>
      <c r="P960" s="83"/>
      <c r="Q960" s="84"/>
      <c r="R960" s="84"/>
      <c r="S960" s="84"/>
    </row>
    <row r="961" spans="2:19" ht="45" customHeight="1" x14ac:dyDescent="0.25">
      <c r="B961" s="10" t="s">
        <v>343</v>
      </c>
      <c r="C961" s="85" t="s">
        <v>19</v>
      </c>
      <c r="D961" s="85"/>
      <c r="E961" s="84">
        <v>1</v>
      </c>
      <c r="F961" s="84"/>
      <c r="G961" s="86" t="s">
        <v>20</v>
      </c>
      <c r="H961" s="86"/>
      <c r="I961" s="87">
        <v>42131</v>
      </c>
      <c r="J961" s="87"/>
      <c r="K961" s="87">
        <v>42132</v>
      </c>
      <c r="L961" s="87"/>
      <c r="M961" s="84" t="s">
        <v>18</v>
      </c>
      <c r="N961" s="84"/>
      <c r="O961" s="83">
        <v>1332</v>
      </c>
      <c r="P961" s="83"/>
      <c r="Q961" s="84"/>
      <c r="R961" s="84"/>
      <c r="S961" s="84"/>
    </row>
    <row r="962" spans="2:19" ht="45" customHeight="1" x14ac:dyDescent="0.25">
      <c r="B962" s="10" t="s">
        <v>343</v>
      </c>
      <c r="C962" s="85" t="s">
        <v>19</v>
      </c>
      <c r="D962" s="85"/>
      <c r="E962" s="84">
        <v>1</v>
      </c>
      <c r="F962" s="84"/>
      <c r="G962" s="86" t="s">
        <v>20</v>
      </c>
      <c r="H962" s="86"/>
      <c r="I962" s="87">
        <v>42128</v>
      </c>
      <c r="J962" s="87"/>
      <c r="K962" s="87">
        <v>42128</v>
      </c>
      <c r="L962" s="87"/>
      <c r="M962" s="84" t="s">
        <v>18</v>
      </c>
      <c r="N962" s="84"/>
      <c r="O962" s="83">
        <v>963</v>
      </c>
      <c r="P962" s="83"/>
      <c r="Q962" s="84"/>
      <c r="R962" s="84"/>
      <c r="S962" s="84"/>
    </row>
    <row r="963" spans="2:19" ht="45" customHeight="1" x14ac:dyDescent="0.25">
      <c r="B963" s="10" t="s">
        <v>343</v>
      </c>
      <c r="C963" s="85" t="s">
        <v>19</v>
      </c>
      <c r="D963" s="85"/>
      <c r="E963" s="84">
        <v>1</v>
      </c>
      <c r="F963" s="84"/>
      <c r="G963" s="86" t="s">
        <v>20</v>
      </c>
      <c r="H963" s="86"/>
      <c r="I963" s="87">
        <v>42008</v>
      </c>
      <c r="J963" s="87"/>
      <c r="K963" s="87">
        <v>42008</v>
      </c>
      <c r="L963" s="87"/>
      <c r="M963" s="84" t="s">
        <v>18</v>
      </c>
      <c r="N963" s="84"/>
      <c r="O963" s="83">
        <v>1350</v>
      </c>
      <c r="P963" s="83"/>
      <c r="Q963" s="84"/>
      <c r="R963" s="84"/>
      <c r="S963" s="84"/>
    </row>
    <row r="964" spans="2:19" ht="45" customHeight="1" x14ac:dyDescent="0.25">
      <c r="B964" s="10" t="s">
        <v>343</v>
      </c>
      <c r="C964" s="85" t="s">
        <v>19</v>
      </c>
      <c r="D964" s="85"/>
      <c r="E964" s="84">
        <v>1</v>
      </c>
      <c r="F964" s="84"/>
      <c r="G964" s="86" t="s">
        <v>20</v>
      </c>
      <c r="H964" s="86"/>
      <c r="I964" s="87">
        <v>42150</v>
      </c>
      <c r="J964" s="87"/>
      <c r="K964" s="87">
        <v>42150</v>
      </c>
      <c r="L964" s="87"/>
      <c r="M964" s="84" t="s">
        <v>18</v>
      </c>
      <c r="N964" s="84"/>
      <c r="O964" s="83">
        <v>1035</v>
      </c>
      <c r="P964" s="83"/>
      <c r="Q964" s="84"/>
      <c r="R964" s="84"/>
      <c r="S964" s="84"/>
    </row>
    <row r="965" spans="2:19" ht="45" customHeight="1" x14ac:dyDescent="0.25">
      <c r="B965" s="10" t="s">
        <v>343</v>
      </c>
      <c r="C965" s="85" t="s">
        <v>19</v>
      </c>
      <c r="D965" s="85"/>
      <c r="E965" s="84">
        <v>1</v>
      </c>
      <c r="F965" s="84"/>
      <c r="G965" s="86" t="s">
        <v>20</v>
      </c>
      <c r="H965" s="86"/>
      <c r="I965" s="87">
        <v>42177</v>
      </c>
      <c r="J965" s="87"/>
      <c r="K965" s="87">
        <v>42177</v>
      </c>
      <c r="L965" s="87"/>
      <c r="M965" s="84" t="s">
        <v>18</v>
      </c>
      <c r="N965" s="84"/>
      <c r="O965" s="83">
        <v>675</v>
      </c>
      <c r="P965" s="83"/>
      <c r="Q965" s="84"/>
      <c r="R965" s="84"/>
      <c r="S965" s="84"/>
    </row>
    <row r="966" spans="2:19" ht="45" customHeight="1" x14ac:dyDescent="0.25">
      <c r="B966" s="10" t="s">
        <v>343</v>
      </c>
      <c r="C966" s="85" t="s">
        <v>19</v>
      </c>
      <c r="D966" s="85"/>
      <c r="E966" s="84">
        <v>1</v>
      </c>
      <c r="F966" s="84"/>
      <c r="G966" s="86" t="s">
        <v>20</v>
      </c>
      <c r="H966" s="86"/>
      <c r="I966" s="87">
        <v>42186</v>
      </c>
      <c r="J966" s="87"/>
      <c r="K966" s="87">
        <v>42186</v>
      </c>
      <c r="L966" s="87"/>
      <c r="M966" s="84" t="s">
        <v>18</v>
      </c>
      <c r="N966" s="84"/>
      <c r="O966" s="83">
        <v>675</v>
      </c>
      <c r="P966" s="83"/>
      <c r="Q966" s="84"/>
      <c r="R966" s="84"/>
      <c r="S966" s="84"/>
    </row>
    <row r="967" spans="2:19" ht="45" customHeight="1" x14ac:dyDescent="0.25">
      <c r="B967" s="10" t="s">
        <v>343</v>
      </c>
      <c r="C967" s="85" t="s">
        <v>19</v>
      </c>
      <c r="D967" s="85"/>
      <c r="E967" s="84">
        <v>1</v>
      </c>
      <c r="F967" s="84"/>
      <c r="G967" s="86" t="s">
        <v>20</v>
      </c>
      <c r="H967" s="86"/>
      <c r="I967" s="87">
        <v>42173</v>
      </c>
      <c r="J967" s="87"/>
      <c r="K967" s="87">
        <v>42173</v>
      </c>
      <c r="L967" s="87"/>
      <c r="M967" s="84" t="s">
        <v>18</v>
      </c>
      <c r="N967" s="84"/>
      <c r="O967" s="83">
        <v>540</v>
      </c>
      <c r="P967" s="83"/>
      <c r="Q967" s="84"/>
      <c r="R967" s="84"/>
      <c r="S967" s="84"/>
    </row>
    <row r="968" spans="2:19" ht="45" customHeight="1" x14ac:dyDescent="0.25">
      <c r="B968" s="10" t="s">
        <v>343</v>
      </c>
      <c r="C968" s="85" t="s">
        <v>19</v>
      </c>
      <c r="D968" s="85"/>
      <c r="E968" s="84">
        <v>1</v>
      </c>
      <c r="F968" s="84"/>
      <c r="G968" s="86" t="s">
        <v>20</v>
      </c>
      <c r="H968" s="86"/>
      <c r="I968" s="87">
        <v>42215</v>
      </c>
      <c r="J968" s="87"/>
      <c r="K968" s="87">
        <v>42215</v>
      </c>
      <c r="L968" s="87"/>
      <c r="M968" s="84" t="s">
        <v>18</v>
      </c>
      <c r="N968" s="84"/>
      <c r="O968" s="83">
        <v>1413</v>
      </c>
      <c r="P968" s="83"/>
      <c r="Q968" s="84"/>
      <c r="R968" s="84"/>
      <c r="S968" s="84"/>
    </row>
    <row r="969" spans="2:19" ht="45" customHeight="1" x14ac:dyDescent="0.25">
      <c r="B969" s="10" t="s">
        <v>343</v>
      </c>
      <c r="C969" s="85" t="s">
        <v>19</v>
      </c>
      <c r="D969" s="85"/>
      <c r="E969" s="84">
        <v>1</v>
      </c>
      <c r="F969" s="84"/>
      <c r="G969" s="86" t="s">
        <v>20</v>
      </c>
      <c r="H969" s="86"/>
      <c r="I969" s="87">
        <v>42234</v>
      </c>
      <c r="J969" s="87"/>
      <c r="K969" s="87">
        <v>42234</v>
      </c>
      <c r="L969" s="87"/>
      <c r="M969" s="84" t="s">
        <v>18</v>
      </c>
      <c r="N969" s="84"/>
      <c r="O969" s="83">
        <v>1170</v>
      </c>
      <c r="P969" s="83"/>
      <c r="Q969" s="84"/>
      <c r="R969" s="84"/>
      <c r="S969" s="84"/>
    </row>
    <row r="970" spans="2:19" ht="45" customHeight="1" x14ac:dyDescent="0.25">
      <c r="B970" s="10" t="s">
        <v>343</v>
      </c>
      <c r="C970" s="85" t="s">
        <v>19</v>
      </c>
      <c r="D970" s="85"/>
      <c r="E970" s="84">
        <v>1</v>
      </c>
      <c r="F970" s="84"/>
      <c r="G970" s="86" t="s">
        <v>20</v>
      </c>
      <c r="H970" s="86"/>
      <c r="I970" s="87">
        <v>42254</v>
      </c>
      <c r="J970" s="87"/>
      <c r="K970" s="87">
        <v>42254</v>
      </c>
      <c r="L970" s="87"/>
      <c r="M970" s="84" t="s">
        <v>18</v>
      </c>
      <c r="N970" s="84"/>
      <c r="O970" s="83">
        <v>2266</v>
      </c>
      <c r="P970" s="83"/>
      <c r="Q970" s="84"/>
      <c r="R970" s="84"/>
      <c r="S970" s="84"/>
    </row>
    <row r="971" spans="2:19" ht="45" customHeight="1" x14ac:dyDescent="0.25">
      <c r="B971" s="10" t="s">
        <v>343</v>
      </c>
      <c r="C971" s="85" t="s">
        <v>19</v>
      </c>
      <c r="D971" s="85"/>
      <c r="E971" s="84">
        <v>1</v>
      </c>
      <c r="F971" s="84"/>
      <c r="G971" s="86" t="s">
        <v>20</v>
      </c>
      <c r="H971" s="86"/>
      <c r="I971" s="87">
        <v>42019</v>
      </c>
      <c r="J971" s="87"/>
      <c r="K971" s="87">
        <v>42019</v>
      </c>
      <c r="L971" s="87"/>
      <c r="M971" s="84" t="s">
        <v>18</v>
      </c>
      <c r="N971" s="84"/>
      <c r="O971" s="83">
        <v>3384</v>
      </c>
      <c r="P971" s="83"/>
      <c r="Q971" s="84"/>
      <c r="R971" s="84"/>
      <c r="S971" s="84"/>
    </row>
    <row r="972" spans="2:19" ht="45" customHeight="1" x14ac:dyDescent="0.25">
      <c r="B972" s="10" t="s">
        <v>343</v>
      </c>
      <c r="C972" s="85" t="s">
        <v>345</v>
      </c>
      <c r="D972" s="85"/>
      <c r="E972" s="84">
        <v>1</v>
      </c>
      <c r="F972" s="84"/>
      <c r="G972" s="86" t="s">
        <v>17</v>
      </c>
      <c r="H972" s="86"/>
      <c r="I972" s="87">
        <v>42047</v>
      </c>
      <c r="J972" s="87"/>
      <c r="K972" s="87">
        <v>42060</v>
      </c>
      <c r="L972" s="87"/>
      <c r="M972" s="84" t="s">
        <v>18</v>
      </c>
      <c r="N972" s="84"/>
      <c r="O972" s="83">
        <v>8061</v>
      </c>
      <c r="P972" s="83"/>
      <c r="Q972" s="84"/>
      <c r="R972" s="84"/>
      <c r="S972" s="84"/>
    </row>
    <row r="973" spans="2:19" ht="45" customHeight="1" x14ac:dyDescent="0.25">
      <c r="B973" s="10" t="s">
        <v>343</v>
      </c>
      <c r="C973" s="85" t="s">
        <v>19</v>
      </c>
      <c r="D973" s="85"/>
      <c r="E973" s="84">
        <v>1</v>
      </c>
      <c r="F973" s="84"/>
      <c r="G973" s="86" t="s">
        <v>20</v>
      </c>
      <c r="H973" s="86"/>
      <c r="I973" s="87">
        <v>42261</v>
      </c>
      <c r="J973" s="87"/>
      <c r="K973" s="87">
        <v>42261</v>
      </c>
      <c r="L973" s="87"/>
      <c r="M973" s="84" t="s">
        <v>18</v>
      </c>
      <c r="N973" s="84"/>
      <c r="O973" s="83">
        <v>1296</v>
      </c>
      <c r="P973" s="83"/>
      <c r="Q973" s="84"/>
      <c r="R973" s="84"/>
      <c r="S973" s="84"/>
    </row>
    <row r="974" spans="2:19" ht="45" customHeight="1" x14ac:dyDescent="0.25">
      <c r="B974" s="10" t="s">
        <v>343</v>
      </c>
      <c r="C974" s="85" t="s">
        <v>19</v>
      </c>
      <c r="D974" s="85"/>
      <c r="E974" s="84">
        <v>1</v>
      </c>
      <c r="F974" s="84"/>
      <c r="G974" s="86" t="s">
        <v>20</v>
      </c>
      <c r="H974" s="86"/>
      <c r="I974" s="87">
        <v>42284</v>
      </c>
      <c r="J974" s="87"/>
      <c r="K974" s="87">
        <v>42284</v>
      </c>
      <c r="L974" s="87"/>
      <c r="M974" s="84" t="s">
        <v>18</v>
      </c>
      <c r="N974" s="84"/>
      <c r="O974" s="83">
        <v>1215</v>
      </c>
      <c r="P974" s="83"/>
      <c r="Q974" s="84"/>
      <c r="R974" s="84"/>
      <c r="S974" s="84"/>
    </row>
    <row r="975" spans="2:19" ht="45" customHeight="1" x14ac:dyDescent="0.25">
      <c r="B975" s="10" t="s">
        <v>343</v>
      </c>
      <c r="C975" s="85" t="s">
        <v>19</v>
      </c>
      <c r="D975" s="85"/>
      <c r="E975" s="84">
        <v>1</v>
      </c>
      <c r="F975" s="84"/>
      <c r="G975" s="86" t="s">
        <v>20</v>
      </c>
      <c r="H975" s="86"/>
      <c r="I975" s="87">
        <v>42227</v>
      </c>
      <c r="J975" s="87"/>
      <c r="K975" s="87">
        <v>42227</v>
      </c>
      <c r="L975" s="87"/>
      <c r="M975" s="84" t="s">
        <v>18</v>
      </c>
      <c r="N975" s="84"/>
      <c r="O975" s="83">
        <v>396</v>
      </c>
      <c r="P975" s="83"/>
      <c r="Q975" s="84"/>
      <c r="R975" s="84"/>
      <c r="S975" s="84"/>
    </row>
    <row r="976" spans="2:19" ht="45" customHeight="1" x14ac:dyDescent="0.25">
      <c r="B976" s="10" t="s">
        <v>343</v>
      </c>
      <c r="C976" s="85" t="s">
        <v>19</v>
      </c>
      <c r="D976" s="85"/>
      <c r="E976" s="84">
        <v>1</v>
      </c>
      <c r="F976" s="84"/>
      <c r="G976" s="86" t="s">
        <v>20</v>
      </c>
      <c r="H976" s="86"/>
      <c r="I976" s="87">
        <v>42185</v>
      </c>
      <c r="J976" s="87"/>
      <c r="K976" s="87">
        <v>42185</v>
      </c>
      <c r="L976" s="87"/>
      <c r="M976" s="84" t="s">
        <v>18</v>
      </c>
      <c r="N976" s="84"/>
      <c r="O976" s="83">
        <v>1980</v>
      </c>
      <c r="P976" s="83"/>
      <c r="Q976" s="84"/>
      <c r="R976" s="84"/>
      <c r="S976" s="84"/>
    </row>
    <row r="977" spans="2:20" ht="45" customHeight="1" x14ac:dyDescent="0.25">
      <c r="B977" s="10" t="s">
        <v>343</v>
      </c>
      <c r="C977" s="85" t="s">
        <v>19</v>
      </c>
      <c r="D977" s="85"/>
      <c r="E977" s="84">
        <v>1</v>
      </c>
      <c r="F977" s="84"/>
      <c r="G977" s="86" t="s">
        <v>20</v>
      </c>
      <c r="H977" s="86"/>
      <c r="I977" s="87">
        <v>42215</v>
      </c>
      <c r="J977" s="87"/>
      <c r="K977" s="87">
        <v>42215</v>
      </c>
      <c r="L977" s="87"/>
      <c r="M977" s="84" t="s">
        <v>18</v>
      </c>
      <c r="N977" s="84"/>
      <c r="O977" s="83">
        <v>1917</v>
      </c>
      <c r="P977" s="83"/>
      <c r="Q977" s="84"/>
      <c r="R977" s="84"/>
      <c r="S977" s="84"/>
    </row>
    <row r="978" spans="2:20" ht="45" customHeight="1" x14ac:dyDescent="0.25">
      <c r="B978" s="10" t="s">
        <v>343</v>
      </c>
      <c r="C978" s="85" t="s">
        <v>19</v>
      </c>
      <c r="D978" s="85"/>
      <c r="E978" s="84">
        <v>1</v>
      </c>
      <c r="F978" s="84"/>
      <c r="G978" s="86" t="s">
        <v>20</v>
      </c>
      <c r="H978" s="86"/>
      <c r="I978" s="87">
        <v>42256</v>
      </c>
      <c r="J978" s="87"/>
      <c r="K978" s="87">
        <v>42256</v>
      </c>
      <c r="L978" s="87"/>
      <c r="M978" s="84" t="s">
        <v>18</v>
      </c>
      <c r="N978" s="84"/>
      <c r="O978" s="83">
        <v>3699</v>
      </c>
      <c r="P978" s="83"/>
      <c r="Q978" s="84"/>
      <c r="R978" s="84"/>
      <c r="S978" s="84"/>
    </row>
    <row r="979" spans="2:20" ht="45" customHeight="1" x14ac:dyDescent="0.25">
      <c r="B979" s="10" t="s">
        <v>343</v>
      </c>
      <c r="C979" s="85" t="s">
        <v>19</v>
      </c>
      <c r="D979" s="85"/>
      <c r="E979" s="84">
        <v>1</v>
      </c>
      <c r="F979" s="84"/>
      <c r="G979" s="86" t="s">
        <v>20</v>
      </c>
      <c r="H979" s="86"/>
      <c r="I979" s="87">
        <v>42303</v>
      </c>
      <c r="J979" s="87"/>
      <c r="K979" s="87">
        <v>42303</v>
      </c>
      <c r="L979" s="87"/>
      <c r="M979" s="84" t="s">
        <v>18</v>
      </c>
      <c r="N979" s="84"/>
      <c r="O979" s="83">
        <v>1107</v>
      </c>
      <c r="P979" s="83"/>
      <c r="Q979" s="84"/>
      <c r="R979" s="84"/>
      <c r="S979" s="84"/>
    </row>
    <row r="980" spans="2:20" ht="45" customHeight="1" x14ac:dyDescent="0.25">
      <c r="B980" s="10" t="s">
        <v>343</v>
      </c>
      <c r="C980" s="85" t="s">
        <v>19</v>
      </c>
      <c r="D980" s="85"/>
      <c r="E980" s="84">
        <v>1</v>
      </c>
      <c r="F980" s="84"/>
      <c r="G980" s="86" t="s">
        <v>20</v>
      </c>
      <c r="H980" s="86"/>
      <c r="I980" s="87">
        <v>42156</v>
      </c>
      <c r="J980" s="87"/>
      <c r="K980" s="87">
        <v>42156</v>
      </c>
      <c r="L980" s="87"/>
      <c r="M980" s="84" t="s">
        <v>18</v>
      </c>
      <c r="N980" s="84"/>
      <c r="O980" s="83">
        <v>1179</v>
      </c>
      <c r="P980" s="83"/>
      <c r="Q980" s="84"/>
      <c r="R980" s="84"/>
      <c r="S980" s="84"/>
    </row>
    <row r="981" spans="2:20" ht="45" customHeight="1" x14ac:dyDescent="0.25">
      <c r="B981" s="10" t="s">
        <v>343</v>
      </c>
      <c r="C981" s="85" t="s">
        <v>19</v>
      </c>
      <c r="D981" s="85"/>
      <c r="E981" s="84">
        <v>1</v>
      </c>
      <c r="F981" s="84"/>
      <c r="G981" s="86" t="s">
        <v>20</v>
      </c>
      <c r="H981" s="86"/>
      <c r="I981" s="87">
        <v>42286</v>
      </c>
      <c r="J981" s="87"/>
      <c r="K981" s="87">
        <v>42286</v>
      </c>
      <c r="L981" s="87"/>
      <c r="M981" s="84" t="s">
        <v>18</v>
      </c>
      <c r="N981" s="84"/>
      <c r="O981" s="83">
        <v>2169</v>
      </c>
      <c r="P981" s="83"/>
      <c r="Q981" s="84"/>
      <c r="R981" s="84"/>
      <c r="S981" s="84"/>
    </row>
    <row r="982" spans="2:20" ht="45" customHeight="1" x14ac:dyDescent="0.25">
      <c r="B982" s="10" t="s">
        <v>343</v>
      </c>
      <c r="C982" s="85" t="s">
        <v>19</v>
      </c>
      <c r="D982" s="85"/>
      <c r="E982" s="84">
        <v>1</v>
      </c>
      <c r="F982" s="84"/>
      <c r="G982" s="86" t="s">
        <v>20</v>
      </c>
      <c r="H982" s="86"/>
      <c r="I982" s="87">
        <v>42102</v>
      </c>
      <c r="J982" s="87"/>
      <c r="K982" s="87">
        <v>42102</v>
      </c>
      <c r="L982" s="87"/>
      <c r="M982" s="84" t="s">
        <v>18</v>
      </c>
      <c r="N982" s="84"/>
      <c r="O982" s="83">
        <v>3825</v>
      </c>
      <c r="P982" s="83"/>
      <c r="Q982" s="84"/>
      <c r="R982" s="84"/>
      <c r="S982" s="84"/>
    </row>
    <row r="983" spans="2:20" ht="45" customHeight="1" x14ac:dyDescent="0.25">
      <c r="B983" s="10" t="s">
        <v>343</v>
      </c>
      <c r="C983" s="85" t="s">
        <v>346</v>
      </c>
      <c r="D983" s="85"/>
      <c r="E983" s="84">
        <v>1</v>
      </c>
      <c r="F983" s="84"/>
      <c r="G983" s="86" t="s">
        <v>17</v>
      </c>
      <c r="H983" s="86"/>
      <c r="I983" s="87">
        <v>42286</v>
      </c>
      <c r="J983" s="87"/>
      <c r="K983" s="87">
        <v>42288</v>
      </c>
      <c r="L983" s="87"/>
      <c r="M983" s="84" t="s">
        <v>18</v>
      </c>
      <c r="N983" s="84"/>
      <c r="O983" s="83">
        <v>3062.01</v>
      </c>
      <c r="P983" s="83"/>
      <c r="Q983" s="84"/>
      <c r="R983" s="84"/>
      <c r="S983" s="84"/>
    </row>
    <row r="984" spans="2:20" ht="45" customHeight="1" x14ac:dyDescent="0.25">
      <c r="B984" s="10" t="s">
        <v>343</v>
      </c>
      <c r="C984" s="85" t="s">
        <v>347</v>
      </c>
      <c r="D984" s="85"/>
      <c r="E984" s="84">
        <v>1</v>
      </c>
      <c r="F984" s="84"/>
      <c r="G984" s="86" t="s">
        <v>17</v>
      </c>
      <c r="H984" s="86"/>
      <c r="I984" s="87">
        <v>42286</v>
      </c>
      <c r="J984" s="87"/>
      <c r="K984" s="87">
        <v>42288</v>
      </c>
      <c r="L984" s="87"/>
      <c r="M984" s="84" t="s">
        <v>18</v>
      </c>
      <c r="N984" s="84"/>
      <c r="O984" s="83">
        <v>1902</v>
      </c>
      <c r="P984" s="83"/>
      <c r="Q984" s="84"/>
      <c r="R984" s="84"/>
      <c r="S984" s="84"/>
    </row>
    <row r="985" spans="2:20" ht="45" customHeight="1" x14ac:dyDescent="0.25">
      <c r="B985" s="10" t="s">
        <v>343</v>
      </c>
      <c r="C985" s="85" t="s">
        <v>19</v>
      </c>
      <c r="D985" s="85"/>
      <c r="E985" s="84">
        <v>1</v>
      </c>
      <c r="F985" s="84"/>
      <c r="G985" s="86" t="s">
        <v>20</v>
      </c>
      <c r="H985" s="86"/>
      <c r="I985" s="87">
        <v>42304</v>
      </c>
      <c r="J985" s="87"/>
      <c r="K985" s="87">
        <v>42304</v>
      </c>
      <c r="L985" s="87"/>
      <c r="M985" s="84" t="s">
        <v>18</v>
      </c>
      <c r="N985" s="84"/>
      <c r="O985" s="83">
        <v>3366</v>
      </c>
      <c r="P985" s="83"/>
      <c r="Q985" s="84"/>
      <c r="R985" s="84"/>
      <c r="S985" s="84"/>
    </row>
    <row r="986" spans="2:20" ht="45" customHeight="1" x14ac:dyDescent="0.25">
      <c r="B986" s="10" t="s">
        <v>343</v>
      </c>
      <c r="C986" s="85" t="s">
        <v>19</v>
      </c>
      <c r="D986" s="85"/>
      <c r="E986" s="84">
        <v>1</v>
      </c>
      <c r="F986" s="84"/>
      <c r="G986" s="86" t="s">
        <v>20</v>
      </c>
      <c r="H986" s="86"/>
      <c r="I986" s="87">
        <v>42333</v>
      </c>
      <c r="J986" s="87"/>
      <c r="K986" s="87">
        <v>42333</v>
      </c>
      <c r="L986" s="87"/>
      <c r="M986" s="84" t="s">
        <v>18</v>
      </c>
      <c r="N986" s="84"/>
      <c r="O986" s="83">
        <v>810</v>
      </c>
      <c r="P986" s="83"/>
      <c r="Q986" s="84"/>
      <c r="R986" s="84"/>
      <c r="S986" s="84"/>
      <c r="T986" s="5">
        <f>SUM(O951:O986)</f>
        <v>89407.33</v>
      </c>
    </row>
    <row r="987" spans="2:20" ht="45" customHeight="1" x14ac:dyDescent="0.25">
      <c r="B987" s="10" t="s">
        <v>348</v>
      </c>
      <c r="C987" s="85" t="s">
        <v>84</v>
      </c>
      <c r="D987" s="85"/>
      <c r="E987" s="84">
        <v>1</v>
      </c>
      <c r="F987" s="84"/>
      <c r="G987" s="86" t="s">
        <v>20</v>
      </c>
      <c r="H987" s="86"/>
      <c r="I987" s="87">
        <v>42010</v>
      </c>
      <c r="J987" s="87"/>
      <c r="K987" s="87">
        <v>42010</v>
      </c>
      <c r="L987" s="87"/>
      <c r="M987" s="84" t="s">
        <v>18</v>
      </c>
      <c r="N987" s="84"/>
      <c r="O987" s="83">
        <v>7470</v>
      </c>
      <c r="P987" s="83"/>
      <c r="Q987" s="84"/>
      <c r="R987" s="84"/>
      <c r="S987" s="84"/>
    </row>
    <row r="988" spans="2:20" ht="45" customHeight="1" x14ac:dyDescent="0.25">
      <c r="B988" s="10" t="s">
        <v>348</v>
      </c>
      <c r="C988" s="85" t="s">
        <v>349</v>
      </c>
      <c r="D988" s="85"/>
      <c r="E988" s="84">
        <v>1</v>
      </c>
      <c r="F988" s="84"/>
      <c r="G988" s="86" t="s">
        <v>35</v>
      </c>
      <c r="H988" s="86"/>
      <c r="I988" s="87">
        <v>42080</v>
      </c>
      <c r="J988" s="87"/>
      <c r="K988" s="87">
        <v>42080</v>
      </c>
      <c r="L988" s="87"/>
      <c r="M988" s="84" t="s">
        <v>18</v>
      </c>
      <c r="N988" s="84"/>
      <c r="O988" s="83">
        <v>615.4</v>
      </c>
      <c r="P988" s="83"/>
      <c r="Q988" s="84"/>
      <c r="R988" s="84"/>
      <c r="S988" s="84"/>
    </row>
    <row r="989" spans="2:20" ht="45" customHeight="1" x14ac:dyDescent="0.25">
      <c r="B989" s="10" t="s">
        <v>348</v>
      </c>
      <c r="C989" s="85" t="s">
        <v>350</v>
      </c>
      <c r="D989" s="85"/>
      <c r="E989" s="84">
        <v>1</v>
      </c>
      <c r="F989" s="84"/>
      <c r="G989" s="86" t="s">
        <v>35</v>
      </c>
      <c r="H989" s="86"/>
      <c r="I989" s="87">
        <v>42068</v>
      </c>
      <c r="J989" s="87"/>
      <c r="K989" s="87">
        <v>42068</v>
      </c>
      <c r="L989" s="87"/>
      <c r="M989" s="84" t="s">
        <v>18</v>
      </c>
      <c r="N989" s="84"/>
      <c r="O989" s="83">
        <v>611.4</v>
      </c>
      <c r="P989" s="83"/>
      <c r="Q989" s="84"/>
      <c r="R989" s="84"/>
      <c r="S989" s="84"/>
    </row>
    <row r="990" spans="2:20" ht="45" customHeight="1" x14ac:dyDescent="0.25">
      <c r="B990" s="10" t="s">
        <v>348</v>
      </c>
      <c r="C990" s="85" t="s">
        <v>351</v>
      </c>
      <c r="D990" s="85"/>
      <c r="E990" s="84">
        <v>1</v>
      </c>
      <c r="F990" s="84"/>
      <c r="G990" s="86" t="s">
        <v>35</v>
      </c>
      <c r="H990" s="86"/>
      <c r="I990" s="87">
        <v>42034</v>
      </c>
      <c r="J990" s="87"/>
      <c r="K990" s="87">
        <v>42024</v>
      </c>
      <c r="L990" s="87"/>
      <c r="M990" s="84" t="s">
        <v>18</v>
      </c>
      <c r="N990" s="84"/>
      <c r="O990" s="83">
        <v>176</v>
      </c>
      <c r="P990" s="83"/>
      <c r="Q990" s="84"/>
      <c r="R990" s="84"/>
      <c r="S990" s="84"/>
    </row>
    <row r="991" spans="2:20" ht="45" customHeight="1" x14ac:dyDescent="0.25">
      <c r="B991" s="10" t="s">
        <v>348</v>
      </c>
      <c r="C991" s="85" t="s">
        <v>352</v>
      </c>
      <c r="D991" s="85"/>
      <c r="E991" s="84">
        <v>1</v>
      </c>
      <c r="F991" s="84"/>
      <c r="G991" s="86" t="s">
        <v>35</v>
      </c>
      <c r="H991" s="86"/>
      <c r="I991" s="87">
        <v>42012</v>
      </c>
      <c r="J991" s="87"/>
      <c r="K991" s="87">
        <v>42034</v>
      </c>
      <c r="L991" s="87"/>
      <c r="M991" s="84" t="s">
        <v>18</v>
      </c>
      <c r="N991" s="84"/>
      <c r="O991" s="83">
        <v>176</v>
      </c>
      <c r="P991" s="83"/>
      <c r="Q991" s="84"/>
      <c r="R991" s="84"/>
      <c r="S991" s="84"/>
    </row>
    <row r="992" spans="2:20" ht="45" customHeight="1" x14ac:dyDescent="0.25">
      <c r="B992" s="10" t="s">
        <v>348</v>
      </c>
      <c r="C992" s="85" t="s">
        <v>19</v>
      </c>
      <c r="D992" s="85"/>
      <c r="E992" s="84">
        <v>1</v>
      </c>
      <c r="F992" s="84"/>
      <c r="G992" s="86" t="s">
        <v>20</v>
      </c>
      <c r="H992" s="86"/>
      <c r="I992" s="87">
        <v>42012</v>
      </c>
      <c r="J992" s="87"/>
      <c r="K992" s="87">
        <v>42012</v>
      </c>
      <c r="L992" s="87"/>
      <c r="M992" s="84" t="s">
        <v>18</v>
      </c>
      <c r="N992" s="84"/>
      <c r="O992" s="83">
        <v>1998</v>
      </c>
      <c r="P992" s="83"/>
      <c r="Q992" s="84"/>
      <c r="R992" s="84"/>
      <c r="S992" s="84"/>
    </row>
    <row r="993" spans="2:19" ht="45" customHeight="1" x14ac:dyDescent="0.25">
      <c r="B993" s="10" t="s">
        <v>348</v>
      </c>
      <c r="C993" s="85" t="s">
        <v>19</v>
      </c>
      <c r="D993" s="85"/>
      <c r="E993" s="84">
        <v>1</v>
      </c>
      <c r="F993" s="84"/>
      <c r="G993" s="86" t="s">
        <v>20</v>
      </c>
      <c r="H993" s="86"/>
      <c r="I993" s="87">
        <v>42019</v>
      </c>
      <c r="J993" s="87"/>
      <c r="K993" s="87">
        <v>42019</v>
      </c>
      <c r="L993" s="87"/>
      <c r="M993" s="84" t="s">
        <v>18</v>
      </c>
      <c r="N993" s="84"/>
      <c r="O993" s="83">
        <v>9137</v>
      </c>
      <c r="P993" s="83"/>
      <c r="Q993" s="84"/>
      <c r="R993" s="84"/>
      <c r="S993" s="84"/>
    </row>
    <row r="994" spans="2:19" ht="45" customHeight="1" x14ac:dyDescent="0.25">
      <c r="B994" s="10" t="s">
        <v>348</v>
      </c>
      <c r="C994" s="85" t="s">
        <v>353</v>
      </c>
      <c r="D994" s="85"/>
      <c r="E994" s="84">
        <v>1</v>
      </c>
      <c r="F994" s="84"/>
      <c r="G994" s="86" t="s">
        <v>354</v>
      </c>
      <c r="H994" s="86"/>
      <c r="I994" s="87">
        <v>42012</v>
      </c>
      <c r="J994" s="87"/>
      <c r="K994" s="87">
        <v>42012</v>
      </c>
      <c r="L994" s="87"/>
      <c r="M994" s="84" t="s">
        <v>18</v>
      </c>
      <c r="N994" s="84"/>
      <c r="O994" s="83">
        <v>138</v>
      </c>
      <c r="P994" s="83"/>
      <c r="Q994" s="84"/>
      <c r="R994" s="84"/>
      <c r="S994" s="84"/>
    </row>
    <row r="995" spans="2:19" ht="45" customHeight="1" x14ac:dyDescent="0.25">
      <c r="B995" s="10" t="s">
        <v>348</v>
      </c>
      <c r="C995" s="85" t="s">
        <v>355</v>
      </c>
      <c r="D995" s="85"/>
      <c r="E995" s="84">
        <v>1</v>
      </c>
      <c r="F995" s="84"/>
      <c r="G995" s="86" t="s">
        <v>354</v>
      </c>
      <c r="H995" s="86"/>
      <c r="I995" s="87">
        <v>42023</v>
      </c>
      <c r="J995" s="87"/>
      <c r="K995" s="87">
        <v>42023</v>
      </c>
      <c r="L995" s="87"/>
      <c r="M995" s="84" t="s">
        <v>18</v>
      </c>
      <c r="N995" s="84"/>
      <c r="O995" s="83">
        <v>157</v>
      </c>
      <c r="P995" s="83"/>
      <c r="Q995" s="84"/>
      <c r="R995" s="84"/>
      <c r="S995" s="84"/>
    </row>
    <row r="996" spans="2:19" ht="45" customHeight="1" x14ac:dyDescent="0.25">
      <c r="B996" s="10" t="s">
        <v>348</v>
      </c>
      <c r="C996" s="85" t="s">
        <v>356</v>
      </c>
      <c r="D996" s="85"/>
      <c r="E996" s="84">
        <v>1</v>
      </c>
      <c r="F996" s="84"/>
      <c r="G996" s="86" t="s">
        <v>354</v>
      </c>
      <c r="H996" s="86"/>
      <c r="I996" s="87">
        <v>42030</v>
      </c>
      <c r="J996" s="87"/>
      <c r="K996" s="87">
        <v>42030</v>
      </c>
      <c r="L996" s="87"/>
      <c r="M996" s="84" t="s">
        <v>18</v>
      </c>
      <c r="N996" s="84"/>
      <c r="O996" s="83">
        <v>138</v>
      </c>
      <c r="P996" s="83"/>
      <c r="Q996" s="84"/>
      <c r="R996" s="84"/>
      <c r="S996" s="84"/>
    </row>
    <row r="997" spans="2:19" ht="45" customHeight="1" x14ac:dyDescent="0.25">
      <c r="B997" s="10" t="s">
        <v>348</v>
      </c>
      <c r="C997" s="85" t="s">
        <v>357</v>
      </c>
      <c r="D997" s="85"/>
      <c r="E997" s="84">
        <v>1</v>
      </c>
      <c r="F997" s="84"/>
      <c r="G997" s="86" t="s">
        <v>354</v>
      </c>
      <c r="H997" s="86"/>
      <c r="I997" s="87">
        <v>42055</v>
      </c>
      <c r="J997" s="87"/>
      <c r="K997" s="87">
        <v>42055</v>
      </c>
      <c r="L997" s="87"/>
      <c r="M997" s="84" t="s">
        <v>18</v>
      </c>
      <c r="N997" s="84"/>
      <c r="O997" s="83">
        <v>138</v>
      </c>
      <c r="P997" s="83"/>
      <c r="Q997" s="84"/>
      <c r="R997" s="84"/>
      <c r="S997" s="84"/>
    </row>
    <row r="998" spans="2:19" ht="45" customHeight="1" x14ac:dyDescent="0.25">
      <c r="B998" s="10" t="s">
        <v>348</v>
      </c>
      <c r="C998" s="85" t="s">
        <v>19</v>
      </c>
      <c r="D998" s="85"/>
      <c r="E998" s="84">
        <v>1</v>
      </c>
      <c r="F998" s="84"/>
      <c r="G998" s="86" t="s">
        <v>20</v>
      </c>
      <c r="H998" s="86"/>
      <c r="I998" s="87">
        <v>42055</v>
      </c>
      <c r="J998" s="87"/>
      <c r="K998" s="87">
        <v>42055</v>
      </c>
      <c r="L998" s="87"/>
      <c r="M998" s="84" t="s">
        <v>18</v>
      </c>
      <c r="N998" s="84"/>
      <c r="O998" s="83">
        <v>2340</v>
      </c>
      <c r="P998" s="83"/>
      <c r="Q998" s="84"/>
      <c r="R998" s="84"/>
      <c r="S998" s="84"/>
    </row>
    <row r="999" spans="2:19" ht="45" customHeight="1" x14ac:dyDescent="0.25">
      <c r="B999" s="10" t="s">
        <v>348</v>
      </c>
      <c r="C999" s="85" t="s">
        <v>19</v>
      </c>
      <c r="D999" s="85"/>
      <c r="E999" s="84">
        <v>1</v>
      </c>
      <c r="F999" s="84"/>
      <c r="G999" s="86" t="s">
        <v>20</v>
      </c>
      <c r="H999" s="86"/>
      <c r="I999" s="87">
        <v>42047</v>
      </c>
      <c r="J999" s="87"/>
      <c r="K999" s="87">
        <v>42047</v>
      </c>
      <c r="L999" s="87"/>
      <c r="M999" s="84" t="s">
        <v>18</v>
      </c>
      <c r="N999" s="84"/>
      <c r="O999" s="83">
        <v>1945</v>
      </c>
      <c r="P999" s="83"/>
      <c r="Q999" s="84"/>
      <c r="R999" s="84"/>
      <c r="S999" s="84"/>
    </row>
    <row r="1000" spans="2:19" ht="45" customHeight="1" x14ac:dyDescent="0.25">
      <c r="B1000" s="10" t="s">
        <v>348</v>
      </c>
      <c r="C1000" s="85" t="s">
        <v>358</v>
      </c>
      <c r="D1000" s="85"/>
      <c r="E1000" s="84">
        <v>1</v>
      </c>
      <c r="F1000" s="84"/>
      <c r="G1000" s="86" t="s">
        <v>35</v>
      </c>
      <c r="H1000" s="86"/>
      <c r="I1000" s="87">
        <v>42062</v>
      </c>
      <c r="J1000" s="87"/>
      <c r="K1000" s="87">
        <v>42062</v>
      </c>
      <c r="L1000" s="87"/>
      <c r="M1000" s="84" t="s">
        <v>18</v>
      </c>
      <c r="N1000" s="84"/>
      <c r="O1000" s="83">
        <v>530</v>
      </c>
      <c r="P1000" s="83"/>
      <c r="Q1000" s="84"/>
      <c r="R1000" s="84"/>
      <c r="S1000" s="84"/>
    </row>
    <row r="1001" spans="2:19" ht="45" customHeight="1" x14ac:dyDescent="0.25">
      <c r="B1001" s="10" t="s">
        <v>348</v>
      </c>
      <c r="C1001" s="85" t="s">
        <v>358</v>
      </c>
      <c r="D1001" s="85"/>
      <c r="E1001" s="84">
        <v>1</v>
      </c>
      <c r="F1001" s="84"/>
      <c r="G1001" s="86" t="s">
        <v>35</v>
      </c>
      <c r="H1001" s="86"/>
      <c r="I1001" s="87">
        <v>42062</v>
      </c>
      <c r="J1001" s="87"/>
      <c r="K1001" s="87">
        <v>42062</v>
      </c>
      <c r="L1001" s="87"/>
      <c r="M1001" s="84" t="s">
        <v>18</v>
      </c>
      <c r="N1001" s="84"/>
      <c r="O1001" s="83">
        <v>166</v>
      </c>
      <c r="P1001" s="83"/>
      <c r="Q1001" s="84"/>
      <c r="R1001" s="84"/>
      <c r="S1001" s="84"/>
    </row>
    <row r="1002" spans="2:19" ht="45" customHeight="1" x14ac:dyDescent="0.25">
      <c r="B1002" s="10" t="s">
        <v>348</v>
      </c>
      <c r="C1002" s="85" t="s">
        <v>19</v>
      </c>
      <c r="D1002" s="85"/>
      <c r="E1002" s="84">
        <v>1</v>
      </c>
      <c r="F1002" s="84"/>
      <c r="G1002" s="86" t="s">
        <v>20</v>
      </c>
      <c r="H1002" s="86"/>
      <c r="I1002" s="87">
        <v>42062</v>
      </c>
      <c r="J1002" s="87"/>
      <c r="K1002" s="87">
        <v>42062</v>
      </c>
      <c r="L1002" s="87"/>
      <c r="M1002" s="84" t="s">
        <v>18</v>
      </c>
      <c r="N1002" s="84"/>
      <c r="O1002" s="83">
        <v>3096</v>
      </c>
      <c r="P1002" s="83"/>
      <c r="Q1002" s="84"/>
      <c r="R1002" s="84"/>
      <c r="S1002" s="84"/>
    </row>
    <row r="1003" spans="2:19" ht="45" customHeight="1" x14ac:dyDescent="0.25">
      <c r="B1003" s="10" t="s">
        <v>348</v>
      </c>
      <c r="C1003" s="85" t="s">
        <v>19</v>
      </c>
      <c r="D1003" s="85"/>
      <c r="E1003" s="84">
        <v>1</v>
      </c>
      <c r="F1003" s="84"/>
      <c r="G1003" s="86" t="s">
        <v>20</v>
      </c>
      <c r="H1003" s="86"/>
      <c r="I1003" s="87">
        <v>42085</v>
      </c>
      <c r="J1003" s="87"/>
      <c r="K1003" s="87">
        <v>42085</v>
      </c>
      <c r="L1003" s="87"/>
      <c r="M1003" s="84" t="s">
        <v>18</v>
      </c>
      <c r="N1003" s="84"/>
      <c r="O1003" s="83">
        <v>1800</v>
      </c>
      <c r="P1003" s="83"/>
      <c r="Q1003" s="84"/>
      <c r="R1003" s="84"/>
      <c r="S1003" s="84"/>
    </row>
    <row r="1004" spans="2:19" ht="45" customHeight="1" x14ac:dyDescent="0.25">
      <c r="B1004" s="10" t="s">
        <v>348</v>
      </c>
      <c r="C1004" s="85" t="s">
        <v>19</v>
      </c>
      <c r="D1004" s="85"/>
      <c r="E1004" s="84">
        <v>1</v>
      </c>
      <c r="F1004" s="84"/>
      <c r="G1004" s="86" t="s">
        <v>20</v>
      </c>
      <c r="H1004" s="86"/>
      <c r="I1004" s="87">
        <v>42121</v>
      </c>
      <c r="J1004" s="87"/>
      <c r="K1004" s="87">
        <v>42121</v>
      </c>
      <c r="L1004" s="87"/>
      <c r="M1004" s="84" t="s">
        <v>18</v>
      </c>
      <c r="N1004" s="84"/>
      <c r="O1004" s="83">
        <v>1800</v>
      </c>
      <c r="P1004" s="83"/>
      <c r="Q1004" s="84"/>
      <c r="R1004" s="84"/>
      <c r="S1004" s="84"/>
    </row>
    <row r="1005" spans="2:19" ht="45" customHeight="1" x14ac:dyDescent="0.25">
      <c r="B1005" s="10" t="s">
        <v>348</v>
      </c>
      <c r="C1005" s="85" t="s">
        <v>359</v>
      </c>
      <c r="D1005" s="85"/>
      <c r="E1005" s="84">
        <v>1</v>
      </c>
      <c r="F1005" s="84"/>
      <c r="G1005" s="86" t="s">
        <v>354</v>
      </c>
      <c r="H1005" s="86"/>
      <c r="I1005" s="87">
        <v>42122</v>
      </c>
      <c r="J1005" s="87"/>
      <c r="K1005" s="87">
        <v>42093</v>
      </c>
      <c r="L1005" s="87"/>
      <c r="M1005" s="84" t="s">
        <v>18</v>
      </c>
      <c r="N1005" s="84"/>
      <c r="O1005" s="83">
        <v>169</v>
      </c>
      <c r="P1005" s="83"/>
      <c r="Q1005" s="84"/>
      <c r="R1005" s="84"/>
      <c r="S1005" s="84"/>
    </row>
    <row r="1006" spans="2:19" ht="45" customHeight="1" x14ac:dyDescent="0.25">
      <c r="B1006" s="10" t="s">
        <v>348</v>
      </c>
      <c r="C1006" s="85" t="s">
        <v>360</v>
      </c>
      <c r="D1006" s="85"/>
      <c r="E1006" s="84">
        <v>1</v>
      </c>
      <c r="F1006" s="84"/>
      <c r="G1006" s="86" t="s">
        <v>354</v>
      </c>
      <c r="H1006" s="86"/>
      <c r="I1006" s="87">
        <v>42099</v>
      </c>
      <c r="J1006" s="87"/>
      <c r="K1006" s="87">
        <v>42108</v>
      </c>
      <c r="L1006" s="87"/>
      <c r="M1006" s="84" t="s">
        <v>18</v>
      </c>
      <c r="N1006" s="84"/>
      <c r="O1006" s="83">
        <v>434</v>
      </c>
      <c r="P1006" s="83"/>
      <c r="Q1006" s="84"/>
      <c r="R1006" s="84"/>
      <c r="S1006" s="84"/>
    </row>
    <row r="1007" spans="2:19" ht="45" customHeight="1" x14ac:dyDescent="0.25">
      <c r="B1007" s="10" t="s">
        <v>348</v>
      </c>
      <c r="C1007" s="85" t="s">
        <v>361</v>
      </c>
      <c r="D1007" s="85"/>
      <c r="E1007" s="84">
        <v>1</v>
      </c>
      <c r="F1007" s="84"/>
      <c r="G1007" s="86" t="s">
        <v>35</v>
      </c>
      <c r="H1007" s="86"/>
      <c r="I1007" s="87">
        <v>42139</v>
      </c>
      <c r="J1007" s="87"/>
      <c r="K1007" s="87">
        <v>42124</v>
      </c>
      <c r="L1007" s="87"/>
      <c r="M1007" s="84" t="s">
        <v>18</v>
      </c>
      <c r="N1007" s="84"/>
      <c r="O1007" s="83">
        <v>483.99</v>
      </c>
      <c r="P1007" s="83"/>
      <c r="Q1007" s="84"/>
      <c r="R1007" s="84"/>
      <c r="S1007" s="84"/>
    </row>
    <row r="1008" spans="2:19" ht="45" customHeight="1" x14ac:dyDescent="0.25">
      <c r="B1008" s="10" t="s">
        <v>348</v>
      </c>
      <c r="C1008" s="85" t="s">
        <v>362</v>
      </c>
      <c r="D1008" s="85"/>
      <c r="E1008" s="84">
        <v>1</v>
      </c>
      <c r="F1008" s="84"/>
      <c r="G1008" s="86" t="s">
        <v>354</v>
      </c>
      <c r="H1008" s="86"/>
      <c r="I1008" s="87">
        <v>42122</v>
      </c>
      <c r="J1008" s="87"/>
      <c r="K1008" s="87">
        <v>42114</v>
      </c>
      <c r="L1008" s="87"/>
      <c r="M1008" s="84" t="s">
        <v>18</v>
      </c>
      <c r="N1008" s="84"/>
      <c r="O1008" s="83">
        <v>207</v>
      </c>
      <c r="P1008" s="83"/>
      <c r="Q1008" s="84"/>
      <c r="R1008" s="84"/>
      <c r="S1008" s="84"/>
    </row>
    <row r="1009" spans="2:19" ht="45" customHeight="1" x14ac:dyDescent="0.25">
      <c r="B1009" s="10" t="s">
        <v>348</v>
      </c>
      <c r="C1009" s="85" t="s">
        <v>360</v>
      </c>
      <c r="D1009" s="85"/>
      <c r="E1009" s="84">
        <v>1</v>
      </c>
      <c r="F1009" s="84"/>
      <c r="G1009" s="86" t="s">
        <v>354</v>
      </c>
      <c r="H1009" s="86"/>
      <c r="I1009" s="87">
        <v>42099</v>
      </c>
      <c r="J1009" s="87"/>
      <c r="K1009" s="87">
        <v>42108</v>
      </c>
      <c r="L1009" s="87"/>
      <c r="M1009" s="84" t="s">
        <v>18</v>
      </c>
      <c r="N1009" s="84"/>
      <c r="O1009" s="83">
        <v>198</v>
      </c>
      <c r="P1009" s="83"/>
      <c r="Q1009" s="84"/>
      <c r="R1009" s="84"/>
      <c r="S1009" s="84"/>
    </row>
    <row r="1010" spans="2:19" ht="45" customHeight="1" x14ac:dyDescent="0.25">
      <c r="B1010" s="10" t="s">
        <v>348</v>
      </c>
      <c r="C1010" s="85" t="s">
        <v>363</v>
      </c>
      <c r="D1010" s="85"/>
      <c r="E1010" s="84">
        <v>2</v>
      </c>
      <c r="F1010" s="84"/>
      <c r="G1010" s="86" t="s">
        <v>35</v>
      </c>
      <c r="H1010" s="86"/>
      <c r="I1010" s="87">
        <v>42107</v>
      </c>
      <c r="J1010" s="87"/>
      <c r="K1010" s="87">
        <v>42118</v>
      </c>
      <c r="L1010" s="87"/>
      <c r="M1010" s="84" t="s">
        <v>18</v>
      </c>
      <c r="N1010" s="84"/>
      <c r="O1010" s="83">
        <v>4148</v>
      </c>
      <c r="P1010" s="83"/>
      <c r="Q1010" s="84"/>
      <c r="R1010" s="84"/>
      <c r="S1010" s="84"/>
    </row>
    <row r="1011" spans="2:19" ht="45" customHeight="1" x14ac:dyDescent="0.25">
      <c r="B1011" s="10" t="s">
        <v>348</v>
      </c>
      <c r="C1011" s="85" t="s">
        <v>363</v>
      </c>
      <c r="D1011" s="85"/>
      <c r="E1011" s="84">
        <v>2</v>
      </c>
      <c r="F1011" s="84"/>
      <c r="G1011" s="86" t="s">
        <v>35</v>
      </c>
      <c r="H1011" s="86"/>
      <c r="I1011" s="87">
        <v>42118</v>
      </c>
      <c r="J1011" s="87"/>
      <c r="K1011" s="87">
        <v>42118</v>
      </c>
      <c r="L1011" s="87"/>
      <c r="M1011" s="84" t="s">
        <v>18</v>
      </c>
      <c r="N1011" s="84"/>
      <c r="O1011" s="83">
        <v>161</v>
      </c>
      <c r="P1011" s="83"/>
      <c r="Q1011" s="84"/>
      <c r="R1011" s="84"/>
      <c r="S1011" s="84"/>
    </row>
    <row r="1012" spans="2:19" ht="45" customHeight="1" x14ac:dyDescent="0.25">
      <c r="B1012" s="10" t="s">
        <v>348</v>
      </c>
      <c r="C1012" s="85" t="s">
        <v>19</v>
      </c>
      <c r="D1012" s="85"/>
      <c r="E1012" s="84">
        <v>1</v>
      </c>
      <c r="F1012" s="84"/>
      <c r="G1012" s="86" t="s">
        <v>20</v>
      </c>
      <c r="H1012" s="86"/>
      <c r="I1012" s="87">
        <v>42111</v>
      </c>
      <c r="J1012" s="87"/>
      <c r="K1012" s="87">
        <v>42111</v>
      </c>
      <c r="L1012" s="87"/>
      <c r="M1012" s="84" t="s">
        <v>18</v>
      </c>
      <c r="N1012" s="84"/>
      <c r="O1012" s="83">
        <v>2052</v>
      </c>
      <c r="P1012" s="83"/>
      <c r="Q1012" s="84"/>
      <c r="R1012" s="84"/>
      <c r="S1012" s="84"/>
    </row>
    <row r="1013" spans="2:19" ht="45" customHeight="1" x14ac:dyDescent="0.25">
      <c r="B1013" s="10" t="s">
        <v>348</v>
      </c>
      <c r="C1013" s="85" t="s">
        <v>19</v>
      </c>
      <c r="D1013" s="85"/>
      <c r="E1013" s="84">
        <v>1</v>
      </c>
      <c r="F1013" s="84"/>
      <c r="G1013" s="86" t="s">
        <v>20</v>
      </c>
      <c r="H1013" s="86"/>
      <c r="I1013" s="87">
        <v>42131</v>
      </c>
      <c r="J1013" s="87"/>
      <c r="K1013" s="87">
        <v>42132</v>
      </c>
      <c r="L1013" s="87"/>
      <c r="M1013" s="84" t="s">
        <v>18</v>
      </c>
      <c r="N1013" s="84"/>
      <c r="O1013" s="83">
        <v>2974</v>
      </c>
      <c r="P1013" s="83"/>
      <c r="Q1013" s="84"/>
      <c r="R1013" s="84"/>
      <c r="S1013" s="84"/>
    </row>
    <row r="1014" spans="2:19" ht="45" customHeight="1" x14ac:dyDescent="0.25">
      <c r="B1014" s="10" t="s">
        <v>348</v>
      </c>
      <c r="C1014" s="85" t="s">
        <v>19</v>
      </c>
      <c r="D1014" s="85"/>
      <c r="E1014" s="84">
        <v>1</v>
      </c>
      <c r="F1014" s="84"/>
      <c r="G1014" s="86" t="s">
        <v>20</v>
      </c>
      <c r="H1014" s="86"/>
      <c r="I1014" s="87">
        <v>42128</v>
      </c>
      <c r="J1014" s="87"/>
      <c r="K1014" s="87">
        <v>42128</v>
      </c>
      <c r="L1014" s="87"/>
      <c r="M1014" s="84" t="s">
        <v>18</v>
      </c>
      <c r="N1014" s="84"/>
      <c r="O1014" s="83">
        <v>2178</v>
      </c>
      <c r="P1014" s="83"/>
      <c r="Q1014" s="84"/>
      <c r="R1014" s="84"/>
      <c r="S1014" s="84"/>
    </row>
    <row r="1015" spans="2:19" ht="45" customHeight="1" x14ac:dyDescent="0.25">
      <c r="B1015" s="10" t="s">
        <v>348</v>
      </c>
      <c r="C1015" s="85" t="s">
        <v>364</v>
      </c>
      <c r="D1015" s="85"/>
      <c r="E1015" s="84">
        <v>2</v>
      </c>
      <c r="F1015" s="84"/>
      <c r="G1015" s="86" t="s">
        <v>35</v>
      </c>
      <c r="H1015" s="86"/>
      <c r="I1015" s="87">
        <v>42093</v>
      </c>
      <c r="J1015" s="87"/>
      <c r="K1015" s="87">
        <v>42093</v>
      </c>
      <c r="L1015" s="87"/>
      <c r="M1015" s="84" t="s">
        <v>18</v>
      </c>
      <c r="N1015" s="84"/>
      <c r="O1015" s="83">
        <v>855.1</v>
      </c>
      <c r="P1015" s="83"/>
      <c r="Q1015" s="84"/>
      <c r="R1015" s="84"/>
      <c r="S1015" s="84"/>
    </row>
    <row r="1016" spans="2:19" ht="45" customHeight="1" x14ac:dyDescent="0.25">
      <c r="B1016" s="10" t="s">
        <v>348</v>
      </c>
      <c r="C1016" s="85" t="s">
        <v>365</v>
      </c>
      <c r="D1016" s="85"/>
      <c r="E1016" s="84">
        <v>1</v>
      </c>
      <c r="F1016" s="84"/>
      <c r="G1016" s="86" t="s">
        <v>20</v>
      </c>
      <c r="H1016" s="86"/>
      <c r="I1016" s="87">
        <v>42090</v>
      </c>
      <c r="J1016" s="87"/>
      <c r="K1016" s="87">
        <v>42090</v>
      </c>
      <c r="L1016" s="87"/>
      <c r="M1016" s="84" t="s">
        <v>18</v>
      </c>
      <c r="N1016" s="84"/>
      <c r="O1016" s="83">
        <v>503.5</v>
      </c>
      <c r="P1016" s="83"/>
      <c r="Q1016" s="84"/>
      <c r="R1016" s="84"/>
      <c r="S1016" s="84"/>
    </row>
    <row r="1017" spans="2:19" ht="45" customHeight="1" x14ac:dyDescent="0.25">
      <c r="B1017" s="10" t="s">
        <v>348</v>
      </c>
      <c r="C1017" s="85" t="s">
        <v>19</v>
      </c>
      <c r="D1017" s="85"/>
      <c r="E1017" s="84">
        <v>1</v>
      </c>
      <c r="F1017" s="84"/>
      <c r="G1017" s="86" t="s">
        <v>20</v>
      </c>
      <c r="H1017" s="86"/>
      <c r="I1017" s="87">
        <v>42090</v>
      </c>
      <c r="J1017" s="87"/>
      <c r="K1017" s="87">
        <v>42090</v>
      </c>
      <c r="L1017" s="87"/>
      <c r="M1017" s="84" t="s">
        <v>18</v>
      </c>
      <c r="N1017" s="84"/>
      <c r="O1017" s="83">
        <v>3643</v>
      </c>
      <c r="P1017" s="83"/>
      <c r="Q1017" s="84"/>
      <c r="R1017" s="84"/>
      <c r="S1017" s="84"/>
    </row>
    <row r="1018" spans="2:19" ht="45" customHeight="1" x14ac:dyDescent="0.25">
      <c r="B1018" s="10" t="s">
        <v>348</v>
      </c>
      <c r="C1018" s="85" t="s">
        <v>19</v>
      </c>
      <c r="D1018" s="85"/>
      <c r="E1018" s="84">
        <v>1</v>
      </c>
      <c r="F1018" s="84"/>
      <c r="G1018" s="86" t="s">
        <v>20</v>
      </c>
      <c r="H1018" s="86"/>
      <c r="I1018" s="87">
        <v>42153</v>
      </c>
      <c r="J1018" s="87"/>
      <c r="K1018" s="87">
        <v>42153</v>
      </c>
      <c r="L1018" s="87"/>
      <c r="M1018" s="84" t="s">
        <v>18</v>
      </c>
      <c r="N1018" s="84"/>
      <c r="O1018" s="83">
        <v>2115</v>
      </c>
      <c r="P1018" s="83"/>
      <c r="Q1018" s="84"/>
      <c r="R1018" s="84"/>
      <c r="S1018" s="84"/>
    </row>
    <row r="1019" spans="2:19" ht="45" customHeight="1" x14ac:dyDescent="0.25">
      <c r="B1019" s="10" t="s">
        <v>348</v>
      </c>
      <c r="C1019" s="85" t="s">
        <v>22</v>
      </c>
      <c r="D1019" s="85"/>
      <c r="E1019" s="84">
        <v>3</v>
      </c>
      <c r="F1019" s="84"/>
      <c r="G1019" s="86" t="s">
        <v>366</v>
      </c>
      <c r="H1019" s="86"/>
      <c r="I1019" s="87">
        <v>42187</v>
      </c>
      <c r="J1019" s="87"/>
      <c r="K1019" s="87">
        <v>42187</v>
      </c>
      <c r="L1019" s="87"/>
      <c r="M1019" s="84" t="s">
        <v>18</v>
      </c>
      <c r="N1019" s="84"/>
      <c r="O1019" s="83">
        <v>1298</v>
      </c>
      <c r="P1019" s="83"/>
      <c r="Q1019" s="84"/>
      <c r="R1019" s="84"/>
      <c r="S1019" s="84"/>
    </row>
    <row r="1020" spans="2:19" ht="45" customHeight="1" x14ac:dyDescent="0.25">
      <c r="B1020" s="10" t="s">
        <v>348</v>
      </c>
      <c r="C1020" s="85" t="s">
        <v>22</v>
      </c>
      <c r="D1020" s="85"/>
      <c r="E1020" s="84">
        <v>3</v>
      </c>
      <c r="F1020" s="84"/>
      <c r="G1020" s="86" t="s">
        <v>366</v>
      </c>
      <c r="H1020" s="86"/>
      <c r="I1020" s="87">
        <v>42187</v>
      </c>
      <c r="J1020" s="87"/>
      <c r="K1020" s="87">
        <v>42187</v>
      </c>
      <c r="L1020" s="87"/>
      <c r="M1020" s="84" t="s">
        <v>18</v>
      </c>
      <c r="N1020" s="84"/>
      <c r="O1020" s="83">
        <v>640</v>
      </c>
      <c r="P1020" s="83"/>
      <c r="Q1020" s="84"/>
      <c r="R1020" s="84"/>
      <c r="S1020" s="84"/>
    </row>
    <row r="1021" spans="2:19" ht="45" customHeight="1" x14ac:dyDescent="0.25">
      <c r="B1021" s="10" t="s">
        <v>348</v>
      </c>
      <c r="C1021" s="85" t="s">
        <v>19</v>
      </c>
      <c r="D1021" s="85"/>
      <c r="E1021" s="84">
        <v>1</v>
      </c>
      <c r="F1021" s="84"/>
      <c r="G1021" s="86" t="s">
        <v>20</v>
      </c>
      <c r="H1021" s="86"/>
      <c r="I1021" s="87">
        <v>42054</v>
      </c>
      <c r="J1021" s="87"/>
      <c r="K1021" s="87">
        <v>42054</v>
      </c>
      <c r="L1021" s="87"/>
      <c r="M1021" s="84" t="s">
        <v>18</v>
      </c>
      <c r="N1021" s="84"/>
      <c r="O1021" s="83">
        <v>4101</v>
      </c>
      <c r="P1021" s="83"/>
      <c r="Q1021" s="84"/>
      <c r="R1021" s="84"/>
      <c r="S1021" s="84"/>
    </row>
    <row r="1022" spans="2:19" ht="45" customHeight="1" x14ac:dyDescent="0.25">
      <c r="B1022" s="10" t="s">
        <v>348</v>
      </c>
      <c r="C1022" s="85" t="s">
        <v>19</v>
      </c>
      <c r="D1022" s="85"/>
      <c r="E1022" s="84">
        <v>1</v>
      </c>
      <c r="F1022" s="84"/>
      <c r="G1022" s="86" t="s">
        <v>20</v>
      </c>
      <c r="H1022" s="86"/>
      <c r="I1022" s="87">
        <v>42166</v>
      </c>
      <c r="J1022" s="87"/>
      <c r="K1022" s="87">
        <v>42166</v>
      </c>
      <c r="L1022" s="87"/>
      <c r="M1022" s="84" t="s">
        <v>18</v>
      </c>
      <c r="N1022" s="84"/>
      <c r="O1022" s="83">
        <v>1620</v>
      </c>
      <c r="P1022" s="83"/>
      <c r="Q1022" s="84"/>
      <c r="R1022" s="84"/>
      <c r="S1022" s="84"/>
    </row>
    <row r="1023" spans="2:19" ht="45" customHeight="1" x14ac:dyDescent="0.25">
      <c r="B1023" s="10" t="s">
        <v>348</v>
      </c>
      <c r="C1023" s="85" t="s">
        <v>19</v>
      </c>
      <c r="D1023" s="85"/>
      <c r="E1023" s="84">
        <v>1</v>
      </c>
      <c r="F1023" s="84"/>
      <c r="G1023" s="86" t="s">
        <v>20</v>
      </c>
      <c r="H1023" s="86"/>
      <c r="I1023" s="87">
        <v>42173</v>
      </c>
      <c r="J1023" s="87"/>
      <c r="K1023" s="87">
        <v>42173</v>
      </c>
      <c r="L1023" s="87"/>
      <c r="M1023" s="84" t="s">
        <v>18</v>
      </c>
      <c r="N1023" s="84"/>
      <c r="O1023" s="83">
        <v>2478</v>
      </c>
      <c r="P1023" s="83"/>
      <c r="Q1023" s="84"/>
      <c r="R1023" s="84"/>
      <c r="S1023" s="84"/>
    </row>
    <row r="1024" spans="2:19" ht="45" customHeight="1" x14ac:dyDescent="0.25">
      <c r="B1024" s="10" t="s">
        <v>348</v>
      </c>
      <c r="C1024" s="85" t="s">
        <v>367</v>
      </c>
      <c r="D1024" s="85"/>
      <c r="E1024" s="84">
        <v>1</v>
      </c>
      <c r="F1024" s="84"/>
      <c r="G1024" s="86" t="s">
        <v>35</v>
      </c>
      <c r="H1024" s="86"/>
      <c r="I1024" s="87">
        <v>42192</v>
      </c>
      <c r="J1024" s="87"/>
      <c r="K1024" s="87">
        <v>42192</v>
      </c>
      <c r="L1024" s="87"/>
      <c r="M1024" s="84" t="s">
        <v>18</v>
      </c>
      <c r="N1024" s="84"/>
      <c r="O1024" s="83">
        <v>684</v>
      </c>
      <c r="P1024" s="83"/>
      <c r="Q1024" s="84"/>
      <c r="R1024" s="84"/>
      <c r="S1024" s="84"/>
    </row>
    <row r="1025" spans="2:19" ht="45" customHeight="1" x14ac:dyDescent="0.25">
      <c r="B1025" s="10" t="s">
        <v>348</v>
      </c>
      <c r="C1025" s="85" t="s">
        <v>368</v>
      </c>
      <c r="D1025" s="85"/>
      <c r="E1025" s="84">
        <v>1</v>
      </c>
      <c r="F1025" s="84"/>
      <c r="G1025" s="86" t="s">
        <v>35</v>
      </c>
      <c r="H1025" s="86"/>
      <c r="I1025" s="87">
        <v>42192</v>
      </c>
      <c r="J1025" s="87"/>
      <c r="K1025" s="87">
        <v>42192</v>
      </c>
      <c r="L1025" s="87"/>
      <c r="M1025" s="84" t="s">
        <v>18</v>
      </c>
      <c r="N1025" s="84"/>
      <c r="O1025" s="83">
        <v>184</v>
      </c>
      <c r="P1025" s="83"/>
      <c r="Q1025" s="84"/>
      <c r="R1025" s="84"/>
      <c r="S1025" s="84"/>
    </row>
    <row r="1026" spans="2:19" ht="45" customHeight="1" x14ac:dyDescent="0.25">
      <c r="B1026" s="10" t="s">
        <v>348</v>
      </c>
      <c r="C1026" s="85" t="s">
        <v>369</v>
      </c>
      <c r="D1026" s="85"/>
      <c r="E1026" s="84">
        <v>1</v>
      </c>
      <c r="F1026" s="84"/>
      <c r="G1026" s="86" t="s">
        <v>35</v>
      </c>
      <c r="H1026" s="86"/>
      <c r="I1026" s="87">
        <v>42213</v>
      </c>
      <c r="J1026" s="87"/>
      <c r="K1026" s="87">
        <v>42213</v>
      </c>
      <c r="L1026" s="87"/>
      <c r="M1026" s="84" t="s">
        <v>18</v>
      </c>
      <c r="N1026" s="84"/>
      <c r="O1026" s="83">
        <v>684</v>
      </c>
      <c r="P1026" s="83"/>
      <c r="Q1026" s="84"/>
      <c r="R1026" s="84"/>
      <c r="S1026" s="84"/>
    </row>
    <row r="1027" spans="2:19" ht="45" customHeight="1" x14ac:dyDescent="0.25">
      <c r="B1027" s="10" t="s">
        <v>348</v>
      </c>
      <c r="C1027" s="85" t="s">
        <v>19</v>
      </c>
      <c r="D1027" s="85"/>
      <c r="E1027" s="84">
        <v>1</v>
      </c>
      <c r="F1027" s="84"/>
      <c r="G1027" s="86" t="s">
        <v>20</v>
      </c>
      <c r="H1027" s="86"/>
      <c r="I1027" s="87">
        <v>42215</v>
      </c>
      <c r="J1027" s="87"/>
      <c r="K1027" s="87">
        <v>42215</v>
      </c>
      <c r="L1027" s="87"/>
      <c r="M1027" s="84" t="s">
        <v>18</v>
      </c>
      <c r="N1027" s="84"/>
      <c r="O1027" s="83">
        <v>3425</v>
      </c>
      <c r="P1027" s="83"/>
      <c r="Q1027" s="84"/>
      <c r="R1027" s="84"/>
      <c r="S1027" s="84"/>
    </row>
    <row r="1028" spans="2:19" ht="45" customHeight="1" x14ac:dyDescent="0.25">
      <c r="B1028" s="10" t="s">
        <v>348</v>
      </c>
      <c r="C1028" s="85" t="s">
        <v>370</v>
      </c>
      <c r="D1028" s="85"/>
      <c r="E1028" s="84">
        <v>1</v>
      </c>
      <c r="F1028" s="84"/>
      <c r="G1028" s="86" t="s">
        <v>17</v>
      </c>
      <c r="H1028" s="86"/>
      <c r="I1028" s="87">
        <v>42089</v>
      </c>
      <c r="J1028" s="87"/>
      <c r="K1028" s="87">
        <v>42089</v>
      </c>
      <c r="L1028" s="87"/>
      <c r="M1028" s="84" t="s">
        <v>18</v>
      </c>
      <c r="N1028" s="84"/>
      <c r="O1028" s="83">
        <v>3995</v>
      </c>
      <c r="P1028" s="83"/>
      <c r="Q1028" s="84"/>
      <c r="R1028" s="84"/>
      <c r="S1028" s="84"/>
    </row>
    <row r="1029" spans="2:19" ht="45" customHeight="1" x14ac:dyDescent="0.25">
      <c r="B1029" s="10" t="s">
        <v>348</v>
      </c>
      <c r="C1029" s="85" t="s">
        <v>19</v>
      </c>
      <c r="D1029" s="85"/>
      <c r="E1029" s="84">
        <v>1</v>
      </c>
      <c r="F1029" s="84"/>
      <c r="G1029" s="86" t="s">
        <v>20</v>
      </c>
      <c r="H1029" s="86"/>
      <c r="I1029" s="87">
        <v>42234</v>
      </c>
      <c r="J1029" s="87"/>
      <c r="K1029" s="87">
        <v>42234</v>
      </c>
      <c r="L1029" s="87"/>
      <c r="M1029" s="84" t="s">
        <v>18</v>
      </c>
      <c r="N1029" s="84"/>
      <c r="O1029" s="83">
        <v>2160</v>
      </c>
      <c r="P1029" s="83"/>
      <c r="Q1029" s="84"/>
      <c r="R1029" s="84"/>
      <c r="S1029" s="84"/>
    </row>
    <row r="1030" spans="2:19" ht="45" customHeight="1" x14ac:dyDescent="0.25">
      <c r="B1030" s="10" t="s">
        <v>348</v>
      </c>
      <c r="C1030" s="85" t="s">
        <v>19</v>
      </c>
      <c r="D1030" s="85"/>
      <c r="E1030" s="84">
        <v>1</v>
      </c>
      <c r="F1030" s="84"/>
      <c r="G1030" s="86" t="s">
        <v>20</v>
      </c>
      <c r="H1030" s="86"/>
      <c r="I1030" s="87">
        <v>42254</v>
      </c>
      <c r="J1030" s="87"/>
      <c r="K1030" s="87">
        <v>42254</v>
      </c>
      <c r="L1030" s="87"/>
      <c r="M1030" s="84" t="s">
        <v>18</v>
      </c>
      <c r="N1030" s="84"/>
      <c r="O1030" s="83">
        <v>5926</v>
      </c>
      <c r="P1030" s="83"/>
      <c r="Q1030" s="84"/>
      <c r="R1030" s="84"/>
      <c r="S1030" s="84"/>
    </row>
    <row r="1031" spans="2:19" ht="45" customHeight="1" x14ac:dyDescent="0.25">
      <c r="B1031" s="10" t="s">
        <v>348</v>
      </c>
      <c r="C1031" s="85" t="s">
        <v>19</v>
      </c>
      <c r="D1031" s="85"/>
      <c r="E1031" s="84">
        <v>1</v>
      </c>
      <c r="F1031" s="84"/>
      <c r="G1031" s="86" t="s">
        <v>20</v>
      </c>
      <c r="H1031" s="86"/>
      <c r="I1031" s="87">
        <v>42254</v>
      </c>
      <c r="J1031" s="87"/>
      <c r="K1031" s="87">
        <v>42254</v>
      </c>
      <c r="L1031" s="87"/>
      <c r="M1031" s="84" t="s">
        <v>18</v>
      </c>
      <c r="N1031" s="84"/>
      <c r="O1031" s="83">
        <v>1314</v>
      </c>
      <c r="P1031" s="83"/>
      <c r="Q1031" s="84"/>
      <c r="R1031" s="84"/>
      <c r="S1031" s="84"/>
    </row>
    <row r="1032" spans="2:19" ht="45" customHeight="1" x14ac:dyDescent="0.25">
      <c r="B1032" s="10" t="s">
        <v>348</v>
      </c>
      <c r="C1032" s="85" t="s">
        <v>19</v>
      </c>
      <c r="D1032" s="85"/>
      <c r="E1032" s="84">
        <v>1</v>
      </c>
      <c r="F1032" s="84"/>
      <c r="G1032" s="86" t="s">
        <v>20</v>
      </c>
      <c r="H1032" s="86"/>
      <c r="I1032" s="87">
        <v>42223</v>
      </c>
      <c r="J1032" s="87"/>
      <c r="K1032" s="87">
        <v>42223</v>
      </c>
      <c r="L1032" s="87"/>
      <c r="M1032" s="84" t="s">
        <v>18</v>
      </c>
      <c r="N1032" s="84"/>
      <c r="O1032" s="83">
        <v>3432</v>
      </c>
      <c r="P1032" s="83"/>
      <c r="Q1032" s="84"/>
      <c r="R1032" s="84"/>
      <c r="S1032" s="84"/>
    </row>
    <row r="1033" spans="2:19" ht="45" customHeight="1" x14ac:dyDescent="0.25">
      <c r="B1033" s="10" t="s">
        <v>348</v>
      </c>
      <c r="C1033" s="85" t="s">
        <v>19</v>
      </c>
      <c r="D1033" s="85"/>
      <c r="E1033" s="84">
        <v>1</v>
      </c>
      <c r="F1033" s="84"/>
      <c r="G1033" s="86" t="s">
        <v>20</v>
      </c>
      <c r="H1033" s="86"/>
      <c r="I1033" s="87">
        <v>42226</v>
      </c>
      <c r="J1033" s="87"/>
      <c r="K1033" s="87">
        <v>42226</v>
      </c>
      <c r="L1033" s="87"/>
      <c r="M1033" s="84" t="s">
        <v>18</v>
      </c>
      <c r="N1033" s="84"/>
      <c r="O1033" s="83">
        <v>2767</v>
      </c>
      <c r="P1033" s="83"/>
      <c r="Q1033" s="84"/>
      <c r="R1033" s="84"/>
      <c r="S1033" s="84"/>
    </row>
    <row r="1034" spans="2:19" ht="45" customHeight="1" x14ac:dyDescent="0.25">
      <c r="B1034" s="10" t="s">
        <v>348</v>
      </c>
      <c r="C1034" s="85" t="s">
        <v>19</v>
      </c>
      <c r="D1034" s="85"/>
      <c r="E1034" s="84">
        <v>1</v>
      </c>
      <c r="F1034" s="84"/>
      <c r="G1034" s="86" t="s">
        <v>20</v>
      </c>
      <c r="H1034" s="86"/>
      <c r="I1034" s="87">
        <v>42251</v>
      </c>
      <c r="J1034" s="87"/>
      <c r="K1034" s="87">
        <v>42251</v>
      </c>
      <c r="L1034" s="87"/>
      <c r="M1034" s="84" t="s">
        <v>18</v>
      </c>
      <c r="N1034" s="84"/>
      <c r="O1034" s="83">
        <v>2293</v>
      </c>
      <c r="P1034" s="83"/>
      <c r="Q1034" s="84"/>
      <c r="R1034" s="84"/>
      <c r="S1034" s="84"/>
    </row>
    <row r="1035" spans="2:19" ht="45" customHeight="1" x14ac:dyDescent="0.25">
      <c r="B1035" s="10" t="s">
        <v>348</v>
      </c>
      <c r="C1035" s="85" t="s">
        <v>19</v>
      </c>
      <c r="D1035" s="85"/>
      <c r="E1035" s="84">
        <v>1</v>
      </c>
      <c r="F1035" s="84"/>
      <c r="G1035" s="86" t="s">
        <v>20</v>
      </c>
      <c r="H1035" s="86"/>
      <c r="I1035" s="87">
        <v>42261</v>
      </c>
      <c r="J1035" s="87"/>
      <c r="K1035" s="87">
        <v>42261</v>
      </c>
      <c r="L1035" s="87"/>
      <c r="M1035" s="84" t="s">
        <v>18</v>
      </c>
      <c r="N1035" s="84"/>
      <c r="O1035" s="83">
        <v>1512</v>
      </c>
      <c r="P1035" s="83"/>
      <c r="Q1035" s="84"/>
      <c r="R1035" s="84"/>
      <c r="S1035" s="84"/>
    </row>
    <row r="1036" spans="2:19" ht="45" customHeight="1" x14ac:dyDescent="0.25">
      <c r="B1036" s="10" t="s">
        <v>348</v>
      </c>
      <c r="C1036" s="85" t="s">
        <v>19</v>
      </c>
      <c r="D1036" s="85"/>
      <c r="E1036" s="84">
        <v>1</v>
      </c>
      <c r="F1036" s="84"/>
      <c r="G1036" s="86" t="s">
        <v>20</v>
      </c>
      <c r="H1036" s="86"/>
      <c r="I1036" s="87">
        <v>42236</v>
      </c>
      <c r="J1036" s="87"/>
      <c r="K1036" s="87">
        <v>42236</v>
      </c>
      <c r="L1036" s="87"/>
      <c r="M1036" s="84" t="s">
        <v>18</v>
      </c>
      <c r="N1036" s="84"/>
      <c r="O1036" s="83">
        <v>2547</v>
      </c>
      <c r="P1036" s="83"/>
      <c r="Q1036" s="84"/>
      <c r="R1036" s="84"/>
      <c r="S1036" s="84"/>
    </row>
    <row r="1037" spans="2:19" ht="45" customHeight="1" x14ac:dyDescent="0.25">
      <c r="B1037" s="10" t="s">
        <v>348</v>
      </c>
      <c r="C1037" s="85" t="s">
        <v>19</v>
      </c>
      <c r="D1037" s="85"/>
      <c r="E1037" s="84">
        <v>1</v>
      </c>
      <c r="F1037" s="84"/>
      <c r="G1037" s="86" t="s">
        <v>20</v>
      </c>
      <c r="H1037" s="86"/>
      <c r="I1037" s="87">
        <v>42277</v>
      </c>
      <c r="J1037" s="87"/>
      <c r="K1037" s="87">
        <v>42277</v>
      </c>
      <c r="L1037" s="87"/>
      <c r="M1037" s="84" t="s">
        <v>18</v>
      </c>
      <c r="N1037" s="84"/>
      <c r="O1037" s="83">
        <v>2178</v>
      </c>
      <c r="P1037" s="83"/>
      <c r="Q1037" s="84"/>
      <c r="R1037" s="84"/>
      <c r="S1037" s="84"/>
    </row>
    <row r="1038" spans="2:19" ht="45" customHeight="1" x14ac:dyDescent="0.25">
      <c r="B1038" s="10" t="s">
        <v>348</v>
      </c>
      <c r="C1038" s="85" t="s">
        <v>19</v>
      </c>
      <c r="D1038" s="85"/>
      <c r="E1038" s="84">
        <v>1</v>
      </c>
      <c r="F1038" s="84"/>
      <c r="G1038" s="86" t="s">
        <v>20</v>
      </c>
      <c r="H1038" s="86"/>
      <c r="I1038" s="87">
        <v>42222</v>
      </c>
      <c r="J1038" s="87"/>
      <c r="K1038" s="87">
        <v>42222</v>
      </c>
      <c r="L1038" s="87"/>
      <c r="M1038" s="84" t="s">
        <v>18</v>
      </c>
      <c r="N1038" s="84"/>
      <c r="O1038" s="83">
        <v>378</v>
      </c>
      <c r="P1038" s="83"/>
      <c r="Q1038" s="84"/>
      <c r="R1038" s="84"/>
      <c r="S1038" s="84"/>
    </row>
    <row r="1039" spans="2:19" ht="45" customHeight="1" x14ac:dyDescent="0.25">
      <c r="B1039" s="10" t="s">
        <v>348</v>
      </c>
      <c r="C1039" s="85" t="s">
        <v>19</v>
      </c>
      <c r="D1039" s="85"/>
      <c r="E1039" s="84">
        <v>1</v>
      </c>
      <c r="F1039" s="84"/>
      <c r="G1039" s="86" t="s">
        <v>20</v>
      </c>
      <c r="H1039" s="86"/>
      <c r="I1039" s="87">
        <v>42215</v>
      </c>
      <c r="J1039" s="87"/>
      <c r="K1039" s="87">
        <v>42215</v>
      </c>
      <c r="L1039" s="87"/>
      <c r="M1039" s="84" t="s">
        <v>18</v>
      </c>
      <c r="N1039" s="84"/>
      <c r="O1039" s="83">
        <v>1839</v>
      </c>
      <c r="P1039" s="83"/>
      <c r="Q1039" s="84"/>
      <c r="R1039" s="84"/>
      <c r="S1039" s="84"/>
    </row>
    <row r="1040" spans="2:19" ht="45" customHeight="1" x14ac:dyDescent="0.25">
      <c r="B1040" s="10" t="s">
        <v>348</v>
      </c>
      <c r="C1040" s="85" t="s">
        <v>19</v>
      </c>
      <c r="D1040" s="85"/>
      <c r="E1040" s="84">
        <v>1</v>
      </c>
      <c r="F1040" s="84"/>
      <c r="G1040" s="86" t="s">
        <v>20</v>
      </c>
      <c r="H1040" s="86"/>
      <c r="I1040" s="87">
        <v>42256</v>
      </c>
      <c r="J1040" s="87"/>
      <c r="K1040" s="87">
        <v>42256</v>
      </c>
      <c r="L1040" s="87"/>
      <c r="M1040" s="84" t="s">
        <v>18</v>
      </c>
      <c r="N1040" s="84"/>
      <c r="O1040" s="83">
        <v>2313</v>
      </c>
      <c r="P1040" s="83"/>
      <c r="Q1040" s="84"/>
      <c r="R1040" s="84"/>
      <c r="S1040" s="84"/>
    </row>
    <row r="1041" spans="2:19" ht="45" customHeight="1" x14ac:dyDescent="0.25">
      <c r="B1041" s="10" t="s">
        <v>348</v>
      </c>
      <c r="C1041" s="85" t="s">
        <v>19</v>
      </c>
      <c r="D1041" s="85"/>
      <c r="E1041" s="84">
        <v>1</v>
      </c>
      <c r="F1041" s="84"/>
      <c r="G1041" s="86" t="s">
        <v>20</v>
      </c>
      <c r="H1041" s="86"/>
      <c r="I1041" s="87">
        <v>42250</v>
      </c>
      <c r="J1041" s="87"/>
      <c r="K1041" s="87">
        <v>42250</v>
      </c>
      <c r="L1041" s="87"/>
      <c r="M1041" s="84" t="s">
        <v>18</v>
      </c>
      <c r="N1041" s="84"/>
      <c r="O1041" s="83">
        <v>1440</v>
      </c>
      <c r="P1041" s="83"/>
      <c r="Q1041" s="84"/>
      <c r="R1041" s="84"/>
      <c r="S1041" s="84"/>
    </row>
    <row r="1042" spans="2:19" ht="45" customHeight="1" x14ac:dyDescent="0.25">
      <c r="B1042" s="10" t="s">
        <v>348</v>
      </c>
      <c r="C1042" s="85" t="s">
        <v>371</v>
      </c>
      <c r="D1042" s="85"/>
      <c r="E1042" s="84">
        <v>3</v>
      </c>
      <c r="F1042" s="84"/>
      <c r="G1042" s="86" t="s">
        <v>35</v>
      </c>
      <c r="H1042" s="86"/>
      <c r="I1042" s="87">
        <v>42244</v>
      </c>
      <c r="J1042" s="87"/>
      <c r="K1042" s="87">
        <v>42249</v>
      </c>
      <c r="L1042" s="87"/>
      <c r="M1042" s="84" t="s">
        <v>18</v>
      </c>
      <c r="N1042" s="84"/>
      <c r="O1042" s="83">
        <v>684</v>
      </c>
      <c r="P1042" s="83"/>
      <c r="Q1042" s="84"/>
      <c r="R1042" s="84"/>
      <c r="S1042" s="84"/>
    </row>
    <row r="1043" spans="2:19" ht="45" customHeight="1" x14ac:dyDescent="0.25">
      <c r="B1043" s="10" t="s">
        <v>348</v>
      </c>
      <c r="C1043" s="85" t="s">
        <v>371</v>
      </c>
      <c r="D1043" s="85"/>
      <c r="E1043" s="84">
        <v>3</v>
      </c>
      <c r="F1043" s="84"/>
      <c r="G1043" s="86" t="s">
        <v>35</v>
      </c>
      <c r="H1043" s="86"/>
      <c r="I1043" s="87">
        <v>42244</v>
      </c>
      <c r="J1043" s="87"/>
      <c r="K1043" s="87">
        <v>42249</v>
      </c>
      <c r="L1043" s="87"/>
      <c r="M1043" s="84" t="s">
        <v>18</v>
      </c>
      <c r="N1043" s="84"/>
      <c r="O1043" s="83">
        <v>774</v>
      </c>
      <c r="P1043" s="83"/>
      <c r="Q1043" s="84"/>
      <c r="R1043" s="84"/>
      <c r="S1043" s="84"/>
    </row>
    <row r="1044" spans="2:19" ht="45" customHeight="1" x14ac:dyDescent="0.25">
      <c r="B1044" s="10" t="s">
        <v>348</v>
      </c>
      <c r="C1044" s="85" t="s">
        <v>19</v>
      </c>
      <c r="D1044" s="85"/>
      <c r="E1044" s="84">
        <v>1</v>
      </c>
      <c r="F1044" s="84"/>
      <c r="G1044" s="86" t="s">
        <v>20</v>
      </c>
      <c r="H1044" s="86"/>
      <c r="I1044" s="87">
        <v>42259</v>
      </c>
      <c r="J1044" s="87"/>
      <c r="K1044" s="87">
        <v>42259</v>
      </c>
      <c r="L1044" s="87"/>
      <c r="M1044" s="84" t="s">
        <v>18</v>
      </c>
      <c r="N1044" s="84"/>
      <c r="O1044" s="83">
        <v>594</v>
      </c>
      <c r="P1044" s="83"/>
      <c r="Q1044" s="84"/>
      <c r="R1044" s="84"/>
      <c r="S1044" s="84"/>
    </row>
    <row r="1045" spans="2:19" ht="45" customHeight="1" x14ac:dyDescent="0.25">
      <c r="B1045" s="10" t="s">
        <v>348</v>
      </c>
      <c r="C1045" s="85" t="s">
        <v>19</v>
      </c>
      <c r="D1045" s="85"/>
      <c r="E1045" s="84">
        <v>1</v>
      </c>
      <c r="F1045" s="84"/>
      <c r="G1045" s="86" t="s">
        <v>20</v>
      </c>
      <c r="H1045" s="86"/>
      <c r="I1045" s="87">
        <v>42291</v>
      </c>
      <c r="J1045" s="87"/>
      <c r="K1045" s="87">
        <v>42291</v>
      </c>
      <c r="L1045" s="87"/>
      <c r="M1045" s="84" t="s">
        <v>18</v>
      </c>
      <c r="N1045" s="84"/>
      <c r="O1045" s="83">
        <v>3496</v>
      </c>
      <c r="P1045" s="83"/>
      <c r="Q1045" s="84"/>
      <c r="R1045" s="84"/>
      <c r="S1045" s="84"/>
    </row>
    <row r="1046" spans="2:19" ht="45" customHeight="1" x14ac:dyDescent="0.25">
      <c r="B1046" s="10" t="s">
        <v>348</v>
      </c>
      <c r="C1046" s="85" t="s">
        <v>19</v>
      </c>
      <c r="D1046" s="85"/>
      <c r="E1046" s="84">
        <v>1</v>
      </c>
      <c r="F1046" s="84"/>
      <c r="G1046" s="86" t="s">
        <v>20</v>
      </c>
      <c r="H1046" s="86"/>
      <c r="I1046" s="87">
        <v>42298</v>
      </c>
      <c r="J1046" s="87"/>
      <c r="K1046" s="87">
        <v>42298</v>
      </c>
      <c r="L1046" s="87"/>
      <c r="M1046" s="84" t="s">
        <v>18</v>
      </c>
      <c r="N1046" s="84"/>
      <c r="O1046" s="83">
        <v>2425</v>
      </c>
      <c r="P1046" s="83"/>
      <c r="Q1046" s="84"/>
      <c r="R1046" s="84"/>
      <c r="S1046" s="84"/>
    </row>
    <row r="1047" spans="2:19" ht="45" customHeight="1" x14ac:dyDescent="0.25">
      <c r="B1047" s="10" t="s">
        <v>348</v>
      </c>
      <c r="C1047" s="85" t="s">
        <v>372</v>
      </c>
      <c r="D1047" s="85"/>
      <c r="E1047" s="84">
        <v>5</v>
      </c>
      <c r="F1047" s="84"/>
      <c r="G1047" s="86" t="s">
        <v>35</v>
      </c>
      <c r="H1047" s="86"/>
      <c r="I1047" s="87">
        <v>42272</v>
      </c>
      <c r="J1047" s="87"/>
      <c r="K1047" s="87">
        <v>42272</v>
      </c>
      <c r="L1047" s="87"/>
      <c r="M1047" s="84" t="s">
        <v>18</v>
      </c>
      <c r="N1047" s="84"/>
      <c r="O1047" s="83">
        <v>684</v>
      </c>
      <c r="P1047" s="83"/>
      <c r="Q1047" s="84"/>
      <c r="R1047" s="84"/>
      <c r="S1047" s="84"/>
    </row>
    <row r="1048" spans="2:19" ht="45" customHeight="1" x14ac:dyDescent="0.25">
      <c r="B1048" s="10" t="s">
        <v>348</v>
      </c>
      <c r="C1048" s="85" t="s">
        <v>373</v>
      </c>
      <c r="D1048" s="85"/>
      <c r="E1048" s="84">
        <v>4</v>
      </c>
      <c r="F1048" s="84"/>
      <c r="G1048" s="86" t="s">
        <v>35</v>
      </c>
      <c r="H1048" s="86"/>
      <c r="I1048" s="87">
        <v>42269</v>
      </c>
      <c r="J1048" s="87"/>
      <c r="K1048" s="87">
        <v>42269</v>
      </c>
      <c r="L1048" s="87"/>
      <c r="M1048" s="84" t="s">
        <v>18</v>
      </c>
      <c r="N1048" s="84"/>
      <c r="O1048" s="83">
        <v>684</v>
      </c>
      <c r="P1048" s="83"/>
      <c r="Q1048" s="84"/>
      <c r="R1048" s="84"/>
      <c r="S1048" s="84"/>
    </row>
    <row r="1049" spans="2:19" ht="45" customHeight="1" x14ac:dyDescent="0.25">
      <c r="B1049" s="10" t="s">
        <v>348</v>
      </c>
      <c r="C1049" s="85" t="s">
        <v>372</v>
      </c>
      <c r="D1049" s="85"/>
      <c r="E1049" s="84">
        <v>5</v>
      </c>
      <c r="F1049" s="84"/>
      <c r="G1049" s="86" t="s">
        <v>35</v>
      </c>
      <c r="H1049" s="86"/>
      <c r="I1049" s="87">
        <v>42272</v>
      </c>
      <c r="J1049" s="87"/>
      <c r="K1049" s="87">
        <v>42272</v>
      </c>
      <c r="L1049" s="87"/>
      <c r="M1049" s="84" t="s">
        <v>18</v>
      </c>
      <c r="N1049" s="84"/>
      <c r="O1049" s="83">
        <v>843</v>
      </c>
      <c r="P1049" s="83"/>
      <c r="Q1049" s="84"/>
      <c r="R1049" s="84"/>
      <c r="S1049" s="84"/>
    </row>
    <row r="1050" spans="2:19" ht="45" customHeight="1" x14ac:dyDescent="0.25">
      <c r="B1050" s="10" t="s">
        <v>348</v>
      </c>
      <c r="C1050" s="85" t="s">
        <v>373</v>
      </c>
      <c r="D1050" s="85"/>
      <c r="E1050" s="84">
        <v>4</v>
      </c>
      <c r="F1050" s="84"/>
      <c r="G1050" s="86" t="s">
        <v>35</v>
      </c>
      <c r="H1050" s="86"/>
      <c r="I1050" s="87">
        <v>42269</v>
      </c>
      <c r="J1050" s="87"/>
      <c r="K1050" s="87">
        <v>42269</v>
      </c>
      <c r="L1050" s="87"/>
      <c r="M1050" s="84" t="s">
        <v>18</v>
      </c>
      <c r="N1050" s="84"/>
      <c r="O1050" s="83">
        <v>747</v>
      </c>
      <c r="P1050" s="83"/>
      <c r="Q1050" s="84"/>
      <c r="R1050" s="84"/>
      <c r="S1050" s="84"/>
    </row>
    <row r="1051" spans="2:19" ht="45" customHeight="1" x14ac:dyDescent="0.25">
      <c r="B1051" s="10" t="s">
        <v>348</v>
      </c>
      <c r="C1051" s="85" t="s">
        <v>19</v>
      </c>
      <c r="D1051" s="85"/>
      <c r="E1051" s="84">
        <v>1</v>
      </c>
      <c r="F1051" s="84"/>
      <c r="G1051" s="86" t="s">
        <v>20</v>
      </c>
      <c r="H1051" s="86"/>
      <c r="I1051" s="87">
        <v>42293</v>
      </c>
      <c r="J1051" s="87"/>
      <c r="K1051" s="87">
        <v>42293</v>
      </c>
      <c r="L1051" s="87"/>
      <c r="M1051" s="84" t="s">
        <v>18</v>
      </c>
      <c r="N1051" s="84"/>
      <c r="O1051" s="83">
        <v>1349</v>
      </c>
      <c r="P1051" s="83"/>
      <c r="Q1051" s="84"/>
      <c r="R1051" s="84"/>
      <c r="S1051" s="84"/>
    </row>
    <row r="1052" spans="2:19" ht="45" customHeight="1" x14ac:dyDescent="0.25">
      <c r="B1052" s="10" t="s">
        <v>348</v>
      </c>
      <c r="C1052" s="85" t="s">
        <v>19</v>
      </c>
      <c r="D1052" s="85"/>
      <c r="E1052" s="84">
        <v>1</v>
      </c>
      <c r="F1052" s="84"/>
      <c r="G1052" s="86" t="s">
        <v>20</v>
      </c>
      <c r="H1052" s="86"/>
      <c r="I1052" s="87">
        <v>42156</v>
      </c>
      <c r="J1052" s="87"/>
      <c r="K1052" s="87">
        <v>42156</v>
      </c>
      <c r="L1052" s="87"/>
      <c r="M1052" s="84" t="s">
        <v>18</v>
      </c>
      <c r="N1052" s="84"/>
      <c r="O1052" s="83">
        <v>1440</v>
      </c>
      <c r="P1052" s="83"/>
      <c r="Q1052" s="84"/>
      <c r="R1052" s="84"/>
      <c r="S1052" s="84"/>
    </row>
    <row r="1053" spans="2:19" ht="45" customHeight="1" x14ac:dyDescent="0.25">
      <c r="B1053" s="10" t="s">
        <v>348</v>
      </c>
      <c r="C1053" s="85" t="s">
        <v>19</v>
      </c>
      <c r="D1053" s="85"/>
      <c r="E1053" s="84">
        <v>1</v>
      </c>
      <c r="F1053" s="84"/>
      <c r="G1053" s="86" t="s">
        <v>20</v>
      </c>
      <c r="H1053" s="86"/>
      <c r="I1053" s="87">
        <v>42286</v>
      </c>
      <c r="J1053" s="87"/>
      <c r="K1053" s="87">
        <v>42286</v>
      </c>
      <c r="L1053" s="87"/>
      <c r="M1053" s="84" t="s">
        <v>18</v>
      </c>
      <c r="N1053" s="84"/>
      <c r="O1053" s="83">
        <v>2484</v>
      </c>
      <c r="P1053" s="83"/>
      <c r="Q1053" s="84"/>
      <c r="R1053" s="84"/>
      <c r="S1053" s="84"/>
    </row>
    <row r="1054" spans="2:19" ht="45" customHeight="1" x14ac:dyDescent="0.25">
      <c r="B1054" s="10" t="s">
        <v>348</v>
      </c>
      <c r="C1054" s="85" t="s">
        <v>374</v>
      </c>
      <c r="D1054" s="85"/>
      <c r="E1054" s="84">
        <v>1</v>
      </c>
      <c r="F1054" s="84"/>
      <c r="G1054" s="86" t="s">
        <v>35</v>
      </c>
      <c r="H1054" s="86"/>
      <c r="I1054" s="87">
        <v>42264</v>
      </c>
      <c r="J1054" s="87"/>
      <c r="K1054" s="87">
        <v>42275</v>
      </c>
      <c r="L1054" s="87"/>
      <c r="M1054" s="84" t="s">
        <v>18</v>
      </c>
      <c r="N1054" s="84"/>
      <c r="O1054" s="83">
        <v>684</v>
      </c>
      <c r="P1054" s="83"/>
      <c r="Q1054" s="84"/>
      <c r="R1054" s="84"/>
      <c r="S1054" s="84"/>
    </row>
    <row r="1055" spans="2:19" ht="45" customHeight="1" x14ac:dyDescent="0.25">
      <c r="B1055" s="10" t="s">
        <v>348</v>
      </c>
      <c r="C1055" s="85" t="s">
        <v>375</v>
      </c>
      <c r="D1055" s="85"/>
      <c r="E1055" s="84">
        <v>1</v>
      </c>
      <c r="F1055" s="84"/>
      <c r="G1055" s="86" t="s">
        <v>35</v>
      </c>
      <c r="H1055" s="86"/>
      <c r="I1055" s="87">
        <v>42269</v>
      </c>
      <c r="J1055" s="87"/>
      <c r="K1055" s="87">
        <v>42275</v>
      </c>
      <c r="L1055" s="87"/>
      <c r="M1055" s="84" t="s">
        <v>18</v>
      </c>
      <c r="N1055" s="84"/>
      <c r="O1055" s="83">
        <v>311.01</v>
      </c>
      <c r="P1055" s="83"/>
      <c r="Q1055" s="84"/>
      <c r="R1055" s="84"/>
      <c r="S1055" s="84"/>
    </row>
    <row r="1056" spans="2:19" ht="45" customHeight="1" x14ac:dyDescent="0.25">
      <c r="B1056" s="10" t="s">
        <v>348</v>
      </c>
      <c r="C1056" s="85" t="s">
        <v>19</v>
      </c>
      <c r="D1056" s="85"/>
      <c r="E1056" s="84">
        <v>1</v>
      </c>
      <c r="F1056" s="84"/>
      <c r="G1056" s="86" t="s">
        <v>20</v>
      </c>
      <c r="H1056" s="86"/>
      <c r="I1056" s="87">
        <v>42102</v>
      </c>
      <c r="J1056" s="87"/>
      <c r="K1056" s="87">
        <v>42102</v>
      </c>
      <c r="L1056" s="87"/>
      <c r="M1056" s="84" t="s">
        <v>18</v>
      </c>
      <c r="N1056" s="84"/>
      <c r="O1056" s="83">
        <v>4065.5</v>
      </c>
      <c r="P1056" s="83"/>
      <c r="Q1056" s="84"/>
      <c r="R1056" s="84"/>
      <c r="S1056" s="84"/>
    </row>
    <row r="1057" spans="2:20" ht="45" customHeight="1" x14ac:dyDescent="0.25">
      <c r="B1057" s="10" t="s">
        <v>348</v>
      </c>
      <c r="C1057" s="85" t="s">
        <v>19</v>
      </c>
      <c r="D1057" s="85"/>
      <c r="E1057" s="84">
        <v>1</v>
      </c>
      <c r="F1057" s="84"/>
      <c r="G1057" s="86" t="s">
        <v>20</v>
      </c>
      <c r="H1057" s="86"/>
      <c r="I1057" s="87">
        <v>42341</v>
      </c>
      <c r="J1057" s="87"/>
      <c r="K1057" s="87">
        <v>42341</v>
      </c>
      <c r="L1057" s="87"/>
      <c r="M1057" s="84" t="s">
        <v>18</v>
      </c>
      <c r="N1057" s="84"/>
      <c r="O1057" s="83">
        <v>3132</v>
      </c>
      <c r="P1057" s="83"/>
      <c r="Q1057" s="84"/>
      <c r="R1057" s="84"/>
      <c r="S1057" s="84"/>
    </row>
    <row r="1058" spans="2:20" ht="45" customHeight="1" x14ac:dyDescent="0.25">
      <c r="B1058" s="10" t="s">
        <v>348</v>
      </c>
      <c r="C1058" s="85" t="s">
        <v>19</v>
      </c>
      <c r="D1058" s="85"/>
      <c r="E1058" s="84">
        <v>1</v>
      </c>
      <c r="F1058" s="84"/>
      <c r="G1058" s="86" t="s">
        <v>20</v>
      </c>
      <c r="H1058" s="86"/>
      <c r="I1058" s="87">
        <v>42318</v>
      </c>
      <c r="J1058" s="87"/>
      <c r="K1058" s="87">
        <v>42323</v>
      </c>
      <c r="L1058" s="87"/>
      <c r="M1058" s="84" t="s">
        <v>18</v>
      </c>
      <c r="N1058" s="84"/>
      <c r="O1058" s="83">
        <v>3456</v>
      </c>
      <c r="P1058" s="83"/>
      <c r="Q1058" s="84"/>
      <c r="R1058" s="84"/>
      <c r="S1058" s="84"/>
    </row>
    <row r="1059" spans="2:20" ht="45" customHeight="1" x14ac:dyDescent="0.25">
      <c r="B1059" s="10" t="s">
        <v>348</v>
      </c>
      <c r="C1059" s="85" t="s">
        <v>376</v>
      </c>
      <c r="D1059" s="85"/>
      <c r="E1059" s="84">
        <v>1</v>
      </c>
      <c r="F1059" s="84"/>
      <c r="G1059" s="86" t="s">
        <v>35</v>
      </c>
      <c r="H1059" s="86"/>
      <c r="I1059" s="87">
        <v>42328</v>
      </c>
      <c r="J1059" s="87"/>
      <c r="K1059" s="87">
        <v>42328</v>
      </c>
      <c r="L1059" s="87"/>
      <c r="M1059" s="84" t="s">
        <v>18</v>
      </c>
      <c r="N1059" s="84"/>
      <c r="O1059" s="83">
        <v>859.4</v>
      </c>
      <c r="P1059" s="83"/>
      <c r="Q1059" s="84"/>
      <c r="R1059" s="84"/>
      <c r="S1059" s="84"/>
    </row>
    <row r="1060" spans="2:20" ht="45" customHeight="1" x14ac:dyDescent="0.25">
      <c r="B1060" s="10" t="s">
        <v>348</v>
      </c>
      <c r="C1060" s="85" t="s">
        <v>376</v>
      </c>
      <c r="D1060" s="85"/>
      <c r="E1060" s="84">
        <v>1</v>
      </c>
      <c r="F1060" s="84"/>
      <c r="G1060" s="86" t="s">
        <v>35</v>
      </c>
      <c r="H1060" s="86"/>
      <c r="I1060" s="87">
        <v>42328</v>
      </c>
      <c r="J1060" s="87"/>
      <c r="K1060" s="87">
        <v>42328</v>
      </c>
      <c r="L1060" s="87"/>
      <c r="M1060" s="84" t="s">
        <v>18</v>
      </c>
      <c r="N1060" s="84"/>
      <c r="O1060" s="83">
        <v>468</v>
      </c>
      <c r="P1060" s="83"/>
      <c r="Q1060" s="84"/>
      <c r="R1060" s="84"/>
      <c r="S1060" s="84"/>
    </row>
    <row r="1061" spans="2:20" ht="45" customHeight="1" x14ac:dyDescent="0.25">
      <c r="B1061" s="10" t="s">
        <v>348</v>
      </c>
      <c r="C1061" s="85" t="s">
        <v>377</v>
      </c>
      <c r="D1061" s="85"/>
      <c r="E1061" s="84">
        <v>1</v>
      </c>
      <c r="F1061" s="84"/>
      <c r="G1061" s="86" t="s">
        <v>35</v>
      </c>
      <c r="H1061" s="86"/>
      <c r="I1061" s="87">
        <v>42339</v>
      </c>
      <c r="J1061" s="87"/>
      <c r="K1061" s="87">
        <v>42339</v>
      </c>
      <c r="L1061" s="87"/>
      <c r="M1061" s="84" t="s">
        <v>18</v>
      </c>
      <c r="N1061" s="84"/>
      <c r="O1061" s="83">
        <v>483.99</v>
      </c>
      <c r="P1061" s="83"/>
      <c r="Q1061" s="84"/>
      <c r="R1061" s="84"/>
      <c r="S1061" s="84"/>
    </row>
    <row r="1062" spans="2:20" ht="45" customHeight="1" x14ac:dyDescent="0.25">
      <c r="B1062" s="10" t="s">
        <v>348</v>
      </c>
      <c r="C1062" s="85" t="s">
        <v>377</v>
      </c>
      <c r="D1062" s="85"/>
      <c r="E1062" s="84">
        <v>1</v>
      </c>
      <c r="F1062" s="84"/>
      <c r="G1062" s="86" t="s">
        <v>35</v>
      </c>
      <c r="H1062" s="86"/>
      <c r="I1062" s="87">
        <v>42339</v>
      </c>
      <c r="J1062" s="87"/>
      <c r="K1062" s="87">
        <v>42339</v>
      </c>
      <c r="L1062" s="87"/>
      <c r="M1062" s="84" t="s">
        <v>18</v>
      </c>
      <c r="N1062" s="84"/>
      <c r="O1062" s="83">
        <v>32</v>
      </c>
      <c r="P1062" s="83"/>
      <c r="Q1062" s="84"/>
      <c r="R1062" s="84"/>
      <c r="S1062" s="84"/>
    </row>
    <row r="1063" spans="2:20" ht="45" customHeight="1" x14ac:dyDescent="0.25">
      <c r="B1063" s="10" t="s">
        <v>348</v>
      </c>
      <c r="C1063" s="85" t="s">
        <v>19</v>
      </c>
      <c r="D1063" s="85"/>
      <c r="E1063" s="84">
        <v>1</v>
      </c>
      <c r="F1063" s="84"/>
      <c r="G1063" s="86" t="s">
        <v>20</v>
      </c>
      <c r="H1063" s="86"/>
      <c r="I1063" s="87">
        <v>42299</v>
      </c>
      <c r="J1063" s="87"/>
      <c r="K1063" s="87">
        <v>42299</v>
      </c>
      <c r="L1063" s="87"/>
      <c r="M1063" s="84" t="s">
        <v>18</v>
      </c>
      <c r="N1063" s="84"/>
      <c r="O1063" s="83">
        <v>1890</v>
      </c>
      <c r="P1063" s="83"/>
      <c r="Q1063" s="84"/>
      <c r="R1063" s="84"/>
      <c r="S1063" s="84"/>
    </row>
    <row r="1064" spans="2:20" ht="45" customHeight="1" x14ac:dyDescent="0.25">
      <c r="B1064" s="10" t="s">
        <v>348</v>
      </c>
      <c r="C1064" s="85" t="s">
        <v>19</v>
      </c>
      <c r="D1064" s="85"/>
      <c r="E1064" s="84">
        <v>1</v>
      </c>
      <c r="F1064" s="84"/>
      <c r="G1064" s="86" t="s">
        <v>20</v>
      </c>
      <c r="H1064" s="86"/>
      <c r="I1064" s="87">
        <v>42334</v>
      </c>
      <c r="J1064" s="87"/>
      <c r="K1064" s="87">
        <v>42334</v>
      </c>
      <c r="L1064" s="87"/>
      <c r="M1064" s="84" t="s">
        <v>18</v>
      </c>
      <c r="N1064" s="84"/>
      <c r="O1064" s="83">
        <v>1422</v>
      </c>
      <c r="P1064" s="83"/>
      <c r="Q1064" s="84"/>
      <c r="R1064" s="84"/>
      <c r="S1064" s="84"/>
      <c r="T1064" s="5">
        <f>SUM(O987:O1064)</f>
        <v>134769.28999999998</v>
      </c>
    </row>
    <row r="1065" spans="2:20" ht="45" customHeight="1" x14ac:dyDescent="0.25">
      <c r="B1065" s="10" t="s">
        <v>378</v>
      </c>
      <c r="C1065" s="85" t="s">
        <v>379</v>
      </c>
      <c r="D1065" s="85"/>
      <c r="E1065" s="84">
        <v>1</v>
      </c>
      <c r="F1065" s="84"/>
      <c r="G1065" s="86" t="s">
        <v>35</v>
      </c>
      <c r="H1065" s="86"/>
      <c r="I1065" s="87">
        <v>42045</v>
      </c>
      <c r="J1065" s="87"/>
      <c r="K1065" s="87">
        <v>42045</v>
      </c>
      <c r="L1065" s="87"/>
      <c r="M1065" s="84" t="s">
        <v>18</v>
      </c>
      <c r="N1065" s="84"/>
      <c r="O1065" s="83">
        <v>126</v>
      </c>
      <c r="P1065" s="83"/>
      <c r="Q1065" s="84"/>
      <c r="R1065" s="84"/>
      <c r="S1065" s="84"/>
    </row>
    <row r="1066" spans="2:20" ht="45" customHeight="1" x14ac:dyDescent="0.25">
      <c r="B1066" s="10" t="s">
        <v>378</v>
      </c>
      <c r="C1066" s="85" t="s">
        <v>379</v>
      </c>
      <c r="D1066" s="85"/>
      <c r="E1066" s="84">
        <v>1</v>
      </c>
      <c r="F1066" s="84"/>
      <c r="G1066" s="86" t="s">
        <v>35</v>
      </c>
      <c r="H1066" s="86"/>
      <c r="I1066" s="87">
        <v>42045</v>
      </c>
      <c r="J1066" s="87"/>
      <c r="K1066" s="87">
        <v>42045</v>
      </c>
      <c r="L1066" s="87"/>
      <c r="M1066" s="84" t="s">
        <v>18</v>
      </c>
      <c r="N1066" s="84"/>
      <c r="O1066" s="83">
        <v>400</v>
      </c>
      <c r="P1066" s="83"/>
      <c r="Q1066" s="84"/>
      <c r="R1066" s="84"/>
      <c r="S1066" s="84"/>
    </row>
    <row r="1067" spans="2:20" ht="45" customHeight="1" x14ac:dyDescent="0.25">
      <c r="B1067" s="10" t="s">
        <v>378</v>
      </c>
      <c r="C1067" s="85" t="s">
        <v>379</v>
      </c>
      <c r="D1067" s="85"/>
      <c r="E1067" s="84">
        <v>1</v>
      </c>
      <c r="F1067" s="84"/>
      <c r="G1067" s="86" t="s">
        <v>35</v>
      </c>
      <c r="H1067" s="86"/>
      <c r="I1067" s="87">
        <v>42045</v>
      </c>
      <c r="J1067" s="87"/>
      <c r="K1067" s="87">
        <v>42045</v>
      </c>
      <c r="L1067" s="87"/>
      <c r="M1067" s="84" t="s">
        <v>18</v>
      </c>
      <c r="N1067" s="84"/>
      <c r="O1067" s="83">
        <v>50</v>
      </c>
      <c r="P1067" s="83"/>
      <c r="Q1067" s="84"/>
      <c r="R1067" s="84"/>
      <c r="S1067" s="84"/>
    </row>
    <row r="1068" spans="2:20" ht="45" customHeight="1" x14ac:dyDescent="0.25">
      <c r="B1068" s="10" t="s">
        <v>378</v>
      </c>
      <c r="C1068" s="85" t="s">
        <v>380</v>
      </c>
      <c r="D1068" s="85"/>
      <c r="E1068" s="84">
        <v>1</v>
      </c>
      <c r="F1068" s="84"/>
      <c r="G1068" s="86" t="s">
        <v>17</v>
      </c>
      <c r="H1068" s="86"/>
      <c r="I1068" s="87">
        <v>42056</v>
      </c>
      <c r="J1068" s="87"/>
      <c r="K1068" s="87">
        <v>42056</v>
      </c>
      <c r="L1068" s="87"/>
      <c r="M1068" s="84" t="s">
        <v>18</v>
      </c>
      <c r="N1068" s="84"/>
      <c r="O1068" s="83">
        <v>555</v>
      </c>
      <c r="P1068" s="83"/>
      <c r="Q1068" s="84"/>
      <c r="R1068" s="84"/>
      <c r="S1068" s="84"/>
    </row>
    <row r="1069" spans="2:20" ht="45" customHeight="1" x14ac:dyDescent="0.25">
      <c r="B1069" s="10" t="s">
        <v>378</v>
      </c>
      <c r="C1069" s="85" t="s">
        <v>380</v>
      </c>
      <c r="D1069" s="85"/>
      <c r="E1069" s="84">
        <v>1</v>
      </c>
      <c r="F1069" s="84"/>
      <c r="G1069" s="86" t="s">
        <v>17</v>
      </c>
      <c r="H1069" s="86"/>
      <c r="I1069" s="87">
        <v>42056</v>
      </c>
      <c r="J1069" s="87"/>
      <c r="K1069" s="87">
        <v>42056</v>
      </c>
      <c r="L1069" s="87"/>
      <c r="M1069" s="84" t="s">
        <v>18</v>
      </c>
      <c r="N1069" s="84"/>
      <c r="O1069" s="83">
        <v>230</v>
      </c>
      <c r="P1069" s="83"/>
      <c r="Q1069" s="84"/>
      <c r="R1069" s="84"/>
      <c r="S1069" s="84"/>
    </row>
    <row r="1070" spans="2:20" ht="45" customHeight="1" x14ac:dyDescent="0.25">
      <c r="B1070" s="10" t="s">
        <v>378</v>
      </c>
      <c r="C1070" s="85" t="s">
        <v>381</v>
      </c>
      <c r="D1070" s="85"/>
      <c r="E1070" s="84">
        <v>1</v>
      </c>
      <c r="F1070" s="84"/>
      <c r="G1070" s="86" t="s">
        <v>17</v>
      </c>
      <c r="H1070" s="86"/>
      <c r="I1070" s="87">
        <v>42051</v>
      </c>
      <c r="J1070" s="87"/>
      <c r="K1070" s="87">
        <v>42053</v>
      </c>
      <c r="L1070" s="87"/>
      <c r="M1070" s="84" t="s">
        <v>18</v>
      </c>
      <c r="N1070" s="84"/>
      <c r="O1070" s="83">
        <v>3644</v>
      </c>
      <c r="P1070" s="83"/>
      <c r="Q1070" s="84"/>
      <c r="R1070" s="84"/>
      <c r="S1070" s="84"/>
    </row>
    <row r="1071" spans="2:20" ht="45" customHeight="1" x14ac:dyDescent="0.25">
      <c r="B1071" s="10" t="s">
        <v>378</v>
      </c>
      <c r="C1071" s="85" t="s">
        <v>382</v>
      </c>
      <c r="D1071" s="85"/>
      <c r="E1071" s="84">
        <v>1</v>
      </c>
      <c r="F1071" s="84"/>
      <c r="G1071" s="86" t="s">
        <v>17</v>
      </c>
      <c r="H1071" s="86"/>
      <c r="I1071" s="87">
        <v>42304</v>
      </c>
      <c r="J1071" s="87"/>
      <c r="K1071" s="87">
        <v>42306</v>
      </c>
      <c r="L1071" s="87"/>
      <c r="M1071" s="84" t="s">
        <v>18</v>
      </c>
      <c r="N1071" s="84"/>
      <c r="O1071" s="83">
        <v>3305</v>
      </c>
      <c r="P1071" s="83"/>
      <c r="Q1071" s="84"/>
      <c r="R1071" s="84"/>
      <c r="S1071" s="84"/>
    </row>
    <row r="1072" spans="2:20" ht="45" customHeight="1" x14ac:dyDescent="0.25">
      <c r="B1072" s="10" t="s">
        <v>378</v>
      </c>
      <c r="C1072" s="85" t="s">
        <v>383</v>
      </c>
      <c r="D1072" s="85"/>
      <c r="E1072" s="84">
        <v>1</v>
      </c>
      <c r="F1072" s="84"/>
      <c r="G1072" s="86" t="s">
        <v>17</v>
      </c>
      <c r="H1072" s="86"/>
      <c r="I1072" s="87">
        <v>42304</v>
      </c>
      <c r="J1072" s="87"/>
      <c r="K1072" s="87">
        <v>42306</v>
      </c>
      <c r="L1072" s="87"/>
      <c r="M1072" s="84" t="s">
        <v>18</v>
      </c>
      <c r="N1072" s="84"/>
      <c r="O1072" s="83">
        <v>2823</v>
      </c>
      <c r="P1072" s="83"/>
      <c r="Q1072" s="84"/>
      <c r="R1072" s="84"/>
      <c r="S1072" s="84"/>
    </row>
    <row r="1073" spans="2:20" ht="45" customHeight="1" x14ac:dyDescent="0.25">
      <c r="B1073" s="10" t="s">
        <v>378</v>
      </c>
      <c r="C1073" s="85" t="s">
        <v>384</v>
      </c>
      <c r="D1073" s="85"/>
      <c r="E1073" s="84">
        <v>5</v>
      </c>
      <c r="F1073" s="84"/>
      <c r="G1073" s="86" t="s">
        <v>35</v>
      </c>
      <c r="H1073" s="86"/>
      <c r="I1073" s="87">
        <v>42312</v>
      </c>
      <c r="J1073" s="87"/>
      <c r="K1073" s="87">
        <v>42313</v>
      </c>
      <c r="L1073" s="87"/>
      <c r="M1073" s="84" t="s">
        <v>18</v>
      </c>
      <c r="N1073" s="84"/>
      <c r="O1073" s="83">
        <v>1368</v>
      </c>
      <c r="P1073" s="83"/>
      <c r="Q1073" s="84"/>
      <c r="R1073" s="84"/>
      <c r="S1073" s="84"/>
    </row>
    <row r="1074" spans="2:20" ht="45" customHeight="1" x14ac:dyDescent="0.25">
      <c r="B1074" s="10" t="s">
        <v>378</v>
      </c>
      <c r="C1074" s="85" t="s">
        <v>384</v>
      </c>
      <c r="D1074" s="85"/>
      <c r="E1074" s="84">
        <v>5</v>
      </c>
      <c r="F1074" s="84"/>
      <c r="G1074" s="86" t="s">
        <v>35</v>
      </c>
      <c r="H1074" s="86"/>
      <c r="I1074" s="87">
        <v>42312</v>
      </c>
      <c r="J1074" s="87"/>
      <c r="K1074" s="87">
        <v>42313</v>
      </c>
      <c r="L1074" s="87"/>
      <c r="M1074" s="84" t="s">
        <v>18</v>
      </c>
      <c r="N1074" s="84"/>
      <c r="O1074" s="83">
        <v>1928.51</v>
      </c>
      <c r="P1074" s="83"/>
      <c r="Q1074" s="84"/>
      <c r="R1074" s="84"/>
      <c r="S1074" s="84"/>
      <c r="T1074" s="5">
        <f>SUM(O1065:O1074)</f>
        <v>14429.51</v>
      </c>
    </row>
    <row r="1075" spans="2:20" ht="45" customHeight="1" x14ac:dyDescent="0.25">
      <c r="B1075" s="10" t="s">
        <v>385</v>
      </c>
      <c r="C1075" s="85" t="s">
        <v>386</v>
      </c>
      <c r="D1075" s="85"/>
      <c r="E1075" s="84">
        <f t="shared" ref="E1075:E1138" si="0">D1075+1</f>
        <v>1</v>
      </c>
      <c r="F1075" s="84"/>
      <c r="G1075" s="86" t="s">
        <v>35</v>
      </c>
      <c r="H1075" s="86"/>
      <c r="I1075" s="87">
        <v>42027</v>
      </c>
      <c r="J1075" s="87"/>
      <c r="K1075" s="87">
        <v>42027</v>
      </c>
      <c r="L1075" s="87"/>
      <c r="M1075" s="84" t="s">
        <v>18</v>
      </c>
      <c r="N1075" s="84"/>
      <c r="O1075" s="83">
        <v>176</v>
      </c>
      <c r="P1075" s="83"/>
      <c r="Q1075" s="84"/>
      <c r="R1075" s="84"/>
      <c r="S1075" s="84"/>
    </row>
    <row r="1076" spans="2:20" ht="45" customHeight="1" x14ac:dyDescent="0.25">
      <c r="B1076" s="10" t="s">
        <v>385</v>
      </c>
      <c r="C1076" s="85" t="s">
        <v>386</v>
      </c>
      <c r="D1076" s="85"/>
      <c r="E1076" s="84">
        <f t="shared" si="0"/>
        <v>1</v>
      </c>
      <c r="F1076" s="84"/>
      <c r="G1076" s="86" t="s">
        <v>35</v>
      </c>
      <c r="H1076" s="86"/>
      <c r="I1076" s="87">
        <v>42032</v>
      </c>
      <c r="J1076" s="87"/>
      <c r="K1076" s="87">
        <v>42032</v>
      </c>
      <c r="L1076" s="87"/>
      <c r="M1076" s="84" t="s">
        <v>18</v>
      </c>
      <c r="N1076" s="84"/>
      <c r="O1076" s="83">
        <v>319.8</v>
      </c>
      <c r="P1076" s="83"/>
      <c r="Q1076" s="84"/>
      <c r="R1076" s="84"/>
      <c r="S1076" s="84"/>
    </row>
    <row r="1077" spans="2:20" ht="45" customHeight="1" x14ac:dyDescent="0.25">
      <c r="B1077" s="10" t="s">
        <v>385</v>
      </c>
      <c r="C1077" s="85" t="s">
        <v>386</v>
      </c>
      <c r="D1077" s="85"/>
      <c r="E1077" s="84">
        <f t="shared" si="0"/>
        <v>1</v>
      </c>
      <c r="F1077" s="84"/>
      <c r="G1077" s="86" t="s">
        <v>35</v>
      </c>
      <c r="H1077" s="86"/>
      <c r="I1077" s="87">
        <v>42027</v>
      </c>
      <c r="J1077" s="87"/>
      <c r="K1077" s="87">
        <v>42027</v>
      </c>
      <c r="L1077" s="87"/>
      <c r="M1077" s="84" t="s">
        <v>18</v>
      </c>
      <c r="N1077" s="84"/>
      <c r="O1077" s="83">
        <v>447</v>
      </c>
      <c r="P1077" s="83"/>
      <c r="Q1077" s="84"/>
      <c r="R1077" s="84"/>
      <c r="S1077" s="84"/>
    </row>
    <row r="1078" spans="2:20" ht="45" customHeight="1" x14ac:dyDescent="0.25">
      <c r="B1078" s="10" t="s">
        <v>385</v>
      </c>
      <c r="C1078" s="85" t="s">
        <v>386</v>
      </c>
      <c r="D1078" s="85"/>
      <c r="E1078" s="84">
        <f t="shared" si="0"/>
        <v>1</v>
      </c>
      <c r="F1078" s="84"/>
      <c r="G1078" s="86" t="s">
        <v>35</v>
      </c>
      <c r="H1078" s="86"/>
      <c r="I1078" s="87">
        <v>42032</v>
      </c>
      <c r="J1078" s="87"/>
      <c r="K1078" s="87">
        <v>42032</v>
      </c>
      <c r="L1078" s="87"/>
      <c r="M1078" s="84" t="s">
        <v>18</v>
      </c>
      <c r="N1078" s="84"/>
      <c r="O1078" s="83">
        <v>245</v>
      </c>
      <c r="P1078" s="83"/>
      <c r="Q1078" s="84"/>
      <c r="R1078" s="84"/>
      <c r="S1078" s="84"/>
      <c r="T1078" s="5">
        <f>SUM(O1075:O1078)</f>
        <v>1187.8</v>
      </c>
    </row>
    <row r="1079" spans="2:20" ht="45" customHeight="1" x14ac:dyDescent="0.25">
      <c r="B1079" s="10" t="s">
        <v>387</v>
      </c>
      <c r="C1079" s="85" t="s">
        <v>388</v>
      </c>
      <c r="D1079" s="85"/>
      <c r="E1079" s="84">
        <f t="shared" si="0"/>
        <v>1</v>
      </c>
      <c r="F1079" s="84"/>
      <c r="G1079" s="86" t="s">
        <v>389</v>
      </c>
      <c r="H1079" s="86"/>
      <c r="I1079" s="87">
        <v>42046</v>
      </c>
      <c r="J1079" s="87"/>
      <c r="K1079" s="87">
        <v>42046</v>
      </c>
      <c r="L1079" s="87"/>
      <c r="M1079" s="84" t="s">
        <v>18</v>
      </c>
      <c r="N1079" s="84"/>
      <c r="O1079" s="83">
        <v>676</v>
      </c>
      <c r="P1079" s="83"/>
      <c r="Q1079" s="84"/>
      <c r="R1079" s="84"/>
      <c r="S1079" s="84"/>
    </row>
    <row r="1080" spans="2:20" ht="45" customHeight="1" x14ac:dyDescent="0.25">
      <c r="B1080" s="10" t="s">
        <v>387</v>
      </c>
      <c r="C1080" s="85" t="s">
        <v>388</v>
      </c>
      <c r="D1080" s="85"/>
      <c r="E1080" s="84">
        <f t="shared" si="0"/>
        <v>1</v>
      </c>
      <c r="F1080" s="84"/>
      <c r="G1080" s="86" t="s">
        <v>389</v>
      </c>
      <c r="H1080" s="86"/>
      <c r="I1080" s="87">
        <v>42046</v>
      </c>
      <c r="J1080" s="87"/>
      <c r="K1080" s="87">
        <v>42046</v>
      </c>
      <c r="L1080" s="87"/>
      <c r="M1080" s="84" t="s">
        <v>18</v>
      </c>
      <c r="N1080" s="84"/>
      <c r="O1080" s="83">
        <v>426</v>
      </c>
      <c r="P1080" s="83"/>
      <c r="Q1080" s="84"/>
      <c r="R1080" s="84"/>
      <c r="S1080" s="84"/>
    </row>
    <row r="1081" spans="2:20" ht="45" customHeight="1" x14ac:dyDescent="0.25">
      <c r="B1081" s="10" t="s">
        <v>387</v>
      </c>
      <c r="C1081" s="85" t="s">
        <v>390</v>
      </c>
      <c r="D1081" s="85"/>
      <c r="E1081" s="84">
        <f t="shared" si="0"/>
        <v>1</v>
      </c>
      <c r="F1081" s="84"/>
      <c r="G1081" s="86" t="s">
        <v>35</v>
      </c>
      <c r="H1081" s="86"/>
      <c r="I1081" s="87">
        <v>42153</v>
      </c>
      <c r="J1081" s="87"/>
      <c r="K1081" s="87">
        <v>42153</v>
      </c>
      <c r="L1081" s="87"/>
      <c r="M1081" s="84" t="s">
        <v>18</v>
      </c>
      <c r="N1081" s="84"/>
      <c r="O1081" s="83">
        <v>684</v>
      </c>
      <c r="P1081" s="83"/>
      <c r="Q1081" s="84"/>
      <c r="R1081" s="84"/>
      <c r="S1081" s="84"/>
    </row>
    <row r="1082" spans="2:20" ht="45" customHeight="1" x14ac:dyDescent="0.25">
      <c r="B1082" s="10" t="s">
        <v>387</v>
      </c>
      <c r="C1082" s="85" t="s">
        <v>390</v>
      </c>
      <c r="D1082" s="85"/>
      <c r="E1082" s="84">
        <f t="shared" si="0"/>
        <v>1</v>
      </c>
      <c r="F1082" s="84"/>
      <c r="G1082" s="86" t="s">
        <v>35</v>
      </c>
      <c r="H1082" s="86"/>
      <c r="I1082" s="87">
        <v>42153</v>
      </c>
      <c r="J1082" s="87"/>
      <c r="K1082" s="87">
        <v>42153</v>
      </c>
      <c r="L1082" s="87"/>
      <c r="M1082" s="84" t="s">
        <v>18</v>
      </c>
      <c r="N1082" s="84"/>
      <c r="O1082" s="83">
        <v>260</v>
      </c>
      <c r="P1082" s="83"/>
      <c r="Q1082" s="84"/>
      <c r="R1082" s="84"/>
      <c r="S1082" s="84"/>
      <c r="T1082" s="5">
        <f>SUM(O1079:O1082)</f>
        <v>2046</v>
      </c>
    </row>
    <row r="1083" spans="2:20" ht="45" customHeight="1" x14ac:dyDescent="0.25">
      <c r="B1083" s="10" t="s">
        <v>391</v>
      </c>
      <c r="C1083" s="85" t="s">
        <v>392</v>
      </c>
      <c r="D1083" s="85"/>
      <c r="E1083" s="84">
        <f t="shared" si="0"/>
        <v>1</v>
      </c>
      <c r="F1083" s="84"/>
      <c r="G1083" s="86" t="s">
        <v>17</v>
      </c>
      <c r="H1083" s="86"/>
      <c r="I1083" s="87">
        <v>42318</v>
      </c>
      <c r="J1083" s="87"/>
      <c r="K1083" s="87">
        <v>42322</v>
      </c>
      <c r="L1083" s="87"/>
      <c r="M1083" s="84" t="s">
        <v>18</v>
      </c>
      <c r="N1083" s="84"/>
      <c r="O1083" s="83">
        <v>4878</v>
      </c>
      <c r="P1083" s="83"/>
      <c r="Q1083" s="84"/>
      <c r="R1083" s="84"/>
      <c r="S1083" s="84"/>
    </row>
    <row r="1084" spans="2:20" ht="45" customHeight="1" x14ac:dyDescent="0.25">
      <c r="B1084" s="10" t="s">
        <v>391</v>
      </c>
      <c r="C1084" s="85" t="s">
        <v>393</v>
      </c>
      <c r="D1084" s="85"/>
      <c r="E1084" s="84">
        <f t="shared" si="0"/>
        <v>1</v>
      </c>
      <c r="F1084" s="84"/>
      <c r="G1084" s="86" t="s">
        <v>17</v>
      </c>
      <c r="H1084" s="86"/>
      <c r="I1084" s="87">
        <v>42318</v>
      </c>
      <c r="J1084" s="87"/>
      <c r="K1084" s="87">
        <v>42323</v>
      </c>
      <c r="L1084" s="87"/>
      <c r="M1084" s="84" t="s">
        <v>18</v>
      </c>
      <c r="N1084" s="84"/>
      <c r="O1084" s="83">
        <v>1186.02</v>
      </c>
      <c r="P1084" s="83"/>
      <c r="Q1084" s="84"/>
      <c r="R1084" s="84"/>
      <c r="S1084" s="84"/>
    </row>
    <row r="1085" spans="2:20" ht="45" customHeight="1" x14ac:dyDescent="0.25">
      <c r="B1085" s="10" t="s">
        <v>391</v>
      </c>
      <c r="C1085" s="85" t="s">
        <v>19</v>
      </c>
      <c r="D1085" s="85"/>
      <c r="E1085" s="84">
        <f t="shared" si="0"/>
        <v>1</v>
      </c>
      <c r="F1085" s="84"/>
      <c r="G1085" s="86" t="s">
        <v>20</v>
      </c>
      <c r="H1085" s="86"/>
      <c r="I1085" s="87">
        <v>42318</v>
      </c>
      <c r="J1085" s="87"/>
      <c r="K1085" s="87">
        <v>42323</v>
      </c>
      <c r="L1085" s="87"/>
      <c r="M1085" s="84" t="s">
        <v>18</v>
      </c>
      <c r="N1085" s="84"/>
      <c r="O1085" s="83">
        <v>395</v>
      </c>
      <c r="P1085" s="83"/>
      <c r="Q1085" s="84"/>
      <c r="R1085" s="84"/>
      <c r="S1085" s="84"/>
      <c r="T1085" s="5">
        <f>SUM(O1083:O1085)</f>
        <v>6459.02</v>
      </c>
    </row>
    <row r="1086" spans="2:20" ht="45" customHeight="1" x14ac:dyDescent="0.25">
      <c r="B1086" s="10" t="s">
        <v>394</v>
      </c>
      <c r="C1086" s="85" t="s">
        <v>395</v>
      </c>
      <c r="D1086" s="85"/>
      <c r="E1086" s="84">
        <f t="shared" si="0"/>
        <v>1</v>
      </c>
      <c r="F1086" s="84"/>
      <c r="G1086" s="86" t="s">
        <v>396</v>
      </c>
      <c r="H1086" s="86"/>
      <c r="I1086" s="87">
        <v>42251</v>
      </c>
      <c r="J1086" s="87"/>
      <c r="K1086" s="87">
        <v>42251</v>
      </c>
      <c r="L1086" s="87"/>
      <c r="M1086" s="84" t="s">
        <v>18</v>
      </c>
      <c r="N1086" s="84"/>
      <c r="O1086" s="83">
        <v>189</v>
      </c>
      <c r="P1086" s="83"/>
      <c r="Q1086" s="84"/>
      <c r="R1086" s="84"/>
      <c r="S1086" s="84"/>
      <c r="T1086" s="5">
        <f>O1086</f>
        <v>189</v>
      </c>
    </row>
    <row r="1087" spans="2:20" ht="45" customHeight="1" x14ac:dyDescent="0.25">
      <c r="B1087" s="10" t="s">
        <v>397</v>
      </c>
      <c r="C1087" s="85" t="s">
        <v>398</v>
      </c>
      <c r="D1087" s="85"/>
      <c r="E1087" s="84">
        <f t="shared" si="0"/>
        <v>1</v>
      </c>
      <c r="F1087" s="84"/>
      <c r="G1087" s="86" t="s">
        <v>35</v>
      </c>
      <c r="H1087" s="86"/>
      <c r="I1087" s="87">
        <v>42046</v>
      </c>
      <c r="J1087" s="87"/>
      <c r="K1087" s="87">
        <v>42046</v>
      </c>
      <c r="L1087" s="87"/>
      <c r="M1087" s="84" t="s">
        <v>18</v>
      </c>
      <c r="N1087" s="84"/>
      <c r="O1087" s="83">
        <v>1021.43</v>
      </c>
      <c r="P1087" s="83"/>
      <c r="Q1087" s="84"/>
      <c r="R1087" s="84"/>
      <c r="S1087" s="84"/>
    </row>
    <row r="1088" spans="2:20" ht="45" customHeight="1" x14ac:dyDescent="0.25">
      <c r="B1088" s="10" t="s">
        <v>397</v>
      </c>
      <c r="C1088" s="85" t="s">
        <v>399</v>
      </c>
      <c r="D1088" s="85"/>
      <c r="E1088" s="84">
        <f t="shared" si="0"/>
        <v>1</v>
      </c>
      <c r="F1088" s="84"/>
      <c r="G1088" s="86" t="s">
        <v>35</v>
      </c>
      <c r="H1088" s="86"/>
      <c r="I1088" s="87">
        <v>42018</v>
      </c>
      <c r="J1088" s="87"/>
      <c r="K1088" s="87">
        <v>42018</v>
      </c>
      <c r="L1088" s="87"/>
      <c r="M1088" s="84" t="s">
        <v>18</v>
      </c>
      <c r="N1088" s="84"/>
      <c r="O1088" s="83">
        <v>436</v>
      </c>
      <c r="P1088" s="83"/>
      <c r="Q1088" s="84"/>
      <c r="R1088" s="84"/>
      <c r="S1088" s="84"/>
    </row>
    <row r="1089" spans="2:19" ht="45" customHeight="1" x14ac:dyDescent="0.25">
      <c r="B1089" s="10" t="s">
        <v>397</v>
      </c>
      <c r="C1089" s="85" t="s">
        <v>400</v>
      </c>
      <c r="D1089" s="85"/>
      <c r="E1089" s="84">
        <f t="shared" si="0"/>
        <v>1</v>
      </c>
      <c r="F1089" s="84"/>
      <c r="G1089" s="86" t="s">
        <v>35</v>
      </c>
      <c r="H1089" s="86"/>
      <c r="I1089" s="87">
        <v>42056</v>
      </c>
      <c r="J1089" s="87"/>
      <c r="K1089" s="87">
        <v>42056</v>
      </c>
      <c r="L1089" s="87"/>
      <c r="M1089" s="84" t="s">
        <v>18</v>
      </c>
      <c r="N1089" s="84"/>
      <c r="O1089" s="83">
        <v>869</v>
      </c>
      <c r="P1089" s="83"/>
      <c r="Q1089" s="84"/>
      <c r="R1089" s="84"/>
      <c r="S1089" s="84"/>
    </row>
    <row r="1090" spans="2:19" ht="45" customHeight="1" x14ac:dyDescent="0.25">
      <c r="B1090" s="10" t="s">
        <v>397</v>
      </c>
      <c r="C1090" s="85" t="s">
        <v>401</v>
      </c>
      <c r="D1090" s="85"/>
      <c r="E1090" s="84">
        <f t="shared" si="0"/>
        <v>1</v>
      </c>
      <c r="F1090" s="84"/>
      <c r="G1090" s="86" t="s">
        <v>35</v>
      </c>
      <c r="H1090" s="86"/>
      <c r="I1090" s="87">
        <v>42026</v>
      </c>
      <c r="J1090" s="87"/>
      <c r="K1090" s="87">
        <v>42026</v>
      </c>
      <c r="L1090" s="87"/>
      <c r="M1090" s="84" t="s">
        <v>18</v>
      </c>
      <c r="N1090" s="84"/>
      <c r="O1090" s="83">
        <v>717</v>
      </c>
      <c r="P1090" s="83"/>
      <c r="Q1090" s="84"/>
      <c r="R1090" s="84"/>
      <c r="S1090" s="84"/>
    </row>
    <row r="1091" spans="2:19" ht="45" customHeight="1" x14ac:dyDescent="0.25">
      <c r="B1091" s="10" t="s">
        <v>397</v>
      </c>
      <c r="C1091" s="85" t="s">
        <v>402</v>
      </c>
      <c r="D1091" s="85"/>
      <c r="E1091" s="84">
        <f t="shared" si="0"/>
        <v>1</v>
      </c>
      <c r="F1091" s="84"/>
      <c r="G1091" s="86" t="s">
        <v>35</v>
      </c>
      <c r="H1091" s="86"/>
      <c r="I1091" s="87">
        <v>42030</v>
      </c>
      <c r="J1091" s="87"/>
      <c r="K1091" s="87">
        <v>42030</v>
      </c>
      <c r="L1091" s="87"/>
      <c r="M1091" s="84" t="s">
        <v>18</v>
      </c>
      <c r="N1091" s="84"/>
      <c r="O1091" s="83">
        <v>984</v>
      </c>
      <c r="P1091" s="83"/>
      <c r="Q1091" s="84"/>
      <c r="R1091" s="84"/>
      <c r="S1091" s="84"/>
    </row>
    <row r="1092" spans="2:19" ht="45" customHeight="1" x14ac:dyDescent="0.25">
      <c r="B1092" s="10" t="s">
        <v>397</v>
      </c>
      <c r="C1092" s="85" t="s">
        <v>403</v>
      </c>
      <c r="D1092" s="85"/>
      <c r="E1092" s="84">
        <f t="shared" si="0"/>
        <v>1</v>
      </c>
      <c r="F1092" s="84"/>
      <c r="G1092" s="86" t="s">
        <v>30</v>
      </c>
      <c r="H1092" s="86"/>
      <c r="I1092" s="87">
        <v>42073</v>
      </c>
      <c r="J1092" s="87"/>
      <c r="K1092" s="87">
        <v>42073</v>
      </c>
      <c r="L1092" s="87"/>
      <c r="M1092" s="84" t="s">
        <v>18</v>
      </c>
      <c r="N1092" s="84"/>
      <c r="O1092" s="83">
        <v>2642</v>
      </c>
      <c r="P1092" s="83"/>
      <c r="Q1092" s="84"/>
      <c r="R1092" s="84"/>
      <c r="S1092" s="84"/>
    </row>
    <row r="1093" spans="2:19" ht="45" customHeight="1" x14ac:dyDescent="0.25">
      <c r="B1093" s="10" t="s">
        <v>397</v>
      </c>
      <c r="C1093" s="85" t="s">
        <v>404</v>
      </c>
      <c r="D1093" s="85"/>
      <c r="E1093" s="84">
        <f t="shared" si="0"/>
        <v>1</v>
      </c>
      <c r="F1093" s="84"/>
      <c r="G1093" s="86" t="s">
        <v>35</v>
      </c>
      <c r="H1093" s="86"/>
      <c r="I1093" s="87">
        <v>42082</v>
      </c>
      <c r="J1093" s="87"/>
      <c r="K1093" s="87">
        <v>42082</v>
      </c>
      <c r="L1093" s="87"/>
      <c r="M1093" s="84" t="s">
        <v>18</v>
      </c>
      <c r="N1093" s="84"/>
      <c r="O1093" s="83">
        <v>534</v>
      </c>
      <c r="P1093" s="83"/>
      <c r="Q1093" s="84"/>
      <c r="R1093" s="84"/>
      <c r="S1093" s="84"/>
    </row>
    <row r="1094" spans="2:19" ht="45" customHeight="1" x14ac:dyDescent="0.25">
      <c r="B1094" s="10" t="s">
        <v>397</v>
      </c>
      <c r="C1094" s="85" t="s">
        <v>404</v>
      </c>
      <c r="D1094" s="85"/>
      <c r="E1094" s="84">
        <f t="shared" si="0"/>
        <v>1</v>
      </c>
      <c r="F1094" s="84"/>
      <c r="G1094" s="86" t="s">
        <v>35</v>
      </c>
      <c r="H1094" s="86"/>
      <c r="I1094" s="87">
        <v>42082</v>
      </c>
      <c r="J1094" s="87"/>
      <c r="K1094" s="87">
        <v>42082</v>
      </c>
      <c r="L1094" s="87"/>
      <c r="M1094" s="84" t="s">
        <v>18</v>
      </c>
      <c r="N1094" s="84"/>
      <c r="O1094" s="83">
        <v>325</v>
      </c>
      <c r="P1094" s="83"/>
      <c r="Q1094" s="84"/>
      <c r="R1094" s="84"/>
      <c r="S1094" s="84"/>
    </row>
    <row r="1095" spans="2:19" ht="45" customHeight="1" x14ac:dyDescent="0.25">
      <c r="B1095" s="10" t="s">
        <v>397</v>
      </c>
      <c r="C1095" s="85" t="s">
        <v>19</v>
      </c>
      <c r="D1095" s="85"/>
      <c r="E1095" s="84">
        <f t="shared" si="0"/>
        <v>1</v>
      </c>
      <c r="F1095" s="84"/>
      <c r="G1095" s="86" t="s">
        <v>20</v>
      </c>
      <c r="H1095" s="86"/>
      <c r="I1095" s="87">
        <v>42082</v>
      </c>
      <c r="J1095" s="87"/>
      <c r="K1095" s="87">
        <v>42082</v>
      </c>
      <c r="L1095" s="87"/>
      <c r="M1095" s="84" t="s">
        <v>18</v>
      </c>
      <c r="N1095" s="84"/>
      <c r="O1095" s="83">
        <v>84</v>
      </c>
      <c r="P1095" s="83"/>
      <c r="Q1095" s="84"/>
      <c r="R1095" s="84"/>
      <c r="S1095" s="84"/>
    </row>
    <row r="1096" spans="2:19" ht="45" customHeight="1" x14ac:dyDescent="0.25">
      <c r="B1096" s="10" t="s">
        <v>397</v>
      </c>
      <c r="C1096" s="85" t="s">
        <v>405</v>
      </c>
      <c r="D1096" s="85"/>
      <c r="E1096" s="84">
        <f t="shared" si="0"/>
        <v>1</v>
      </c>
      <c r="F1096" s="84"/>
      <c r="G1096" s="86" t="s">
        <v>35</v>
      </c>
      <c r="H1096" s="86"/>
      <c r="I1096" s="87">
        <v>42074</v>
      </c>
      <c r="J1096" s="87"/>
      <c r="K1096" s="87">
        <v>42074</v>
      </c>
      <c r="L1096" s="87"/>
      <c r="M1096" s="84" t="s">
        <v>18</v>
      </c>
      <c r="N1096" s="84"/>
      <c r="O1096" s="83">
        <v>180</v>
      </c>
      <c r="P1096" s="83"/>
      <c r="Q1096" s="84"/>
      <c r="R1096" s="84"/>
      <c r="S1096" s="84"/>
    </row>
    <row r="1097" spans="2:19" ht="45" customHeight="1" x14ac:dyDescent="0.25">
      <c r="B1097" s="10" t="s">
        <v>397</v>
      </c>
      <c r="C1097" s="85" t="s">
        <v>405</v>
      </c>
      <c r="D1097" s="85"/>
      <c r="E1097" s="84">
        <f t="shared" si="0"/>
        <v>1</v>
      </c>
      <c r="F1097" s="84"/>
      <c r="G1097" s="86" t="s">
        <v>35</v>
      </c>
      <c r="H1097" s="86"/>
      <c r="I1097" s="87">
        <v>42076</v>
      </c>
      <c r="J1097" s="87"/>
      <c r="K1097" s="87">
        <v>42076</v>
      </c>
      <c r="L1097" s="87"/>
      <c r="M1097" s="84" t="s">
        <v>18</v>
      </c>
      <c r="N1097" s="84"/>
      <c r="O1097" s="83">
        <v>737.6</v>
      </c>
      <c r="P1097" s="83"/>
      <c r="Q1097" s="84"/>
      <c r="R1097" s="84"/>
      <c r="S1097" s="84"/>
    </row>
    <row r="1098" spans="2:19" ht="45" customHeight="1" x14ac:dyDescent="0.25">
      <c r="B1098" s="10" t="s">
        <v>397</v>
      </c>
      <c r="C1098" s="85" t="s">
        <v>405</v>
      </c>
      <c r="D1098" s="85"/>
      <c r="E1098" s="84">
        <f t="shared" si="0"/>
        <v>1</v>
      </c>
      <c r="F1098" s="84"/>
      <c r="G1098" s="86" t="s">
        <v>35</v>
      </c>
      <c r="H1098" s="86"/>
      <c r="I1098" s="87">
        <v>42080</v>
      </c>
      <c r="J1098" s="87"/>
      <c r="K1098" s="87">
        <v>42080</v>
      </c>
      <c r="L1098" s="87"/>
      <c r="M1098" s="84" t="s">
        <v>18</v>
      </c>
      <c r="N1098" s="84"/>
      <c r="O1098" s="83">
        <v>287</v>
      </c>
      <c r="P1098" s="83"/>
      <c r="Q1098" s="84"/>
      <c r="R1098" s="84"/>
      <c r="S1098" s="84"/>
    </row>
    <row r="1099" spans="2:19" ht="45" customHeight="1" x14ac:dyDescent="0.25">
      <c r="B1099" s="10" t="s">
        <v>397</v>
      </c>
      <c r="C1099" s="85" t="s">
        <v>405</v>
      </c>
      <c r="D1099" s="85"/>
      <c r="E1099" s="84">
        <f t="shared" si="0"/>
        <v>1</v>
      </c>
      <c r="F1099" s="84"/>
      <c r="G1099" s="86" t="s">
        <v>35</v>
      </c>
      <c r="H1099" s="86"/>
      <c r="I1099" s="87">
        <v>42029</v>
      </c>
      <c r="J1099" s="87"/>
      <c r="K1099" s="87">
        <v>42029</v>
      </c>
      <c r="L1099" s="87"/>
      <c r="M1099" s="84" t="s">
        <v>18</v>
      </c>
      <c r="N1099" s="84"/>
      <c r="O1099" s="83">
        <v>465</v>
      </c>
      <c r="P1099" s="83"/>
      <c r="Q1099" s="84"/>
      <c r="R1099" s="84"/>
      <c r="S1099" s="84"/>
    </row>
    <row r="1100" spans="2:19" ht="45" customHeight="1" x14ac:dyDescent="0.25">
      <c r="B1100" s="10" t="s">
        <v>397</v>
      </c>
      <c r="C1100" s="85" t="s">
        <v>405</v>
      </c>
      <c r="D1100" s="85"/>
      <c r="E1100" s="84">
        <f t="shared" si="0"/>
        <v>1</v>
      </c>
      <c r="F1100" s="84"/>
      <c r="G1100" s="86" t="s">
        <v>35</v>
      </c>
      <c r="H1100" s="86"/>
      <c r="I1100" s="87">
        <v>42094</v>
      </c>
      <c r="J1100" s="87"/>
      <c r="K1100" s="87">
        <v>42094</v>
      </c>
      <c r="L1100" s="87"/>
      <c r="M1100" s="84" t="s">
        <v>18</v>
      </c>
      <c r="N1100" s="84"/>
      <c r="O1100" s="83">
        <v>398</v>
      </c>
      <c r="P1100" s="83"/>
      <c r="Q1100" s="84"/>
      <c r="R1100" s="84"/>
      <c r="S1100" s="84"/>
    </row>
    <row r="1101" spans="2:19" ht="45" customHeight="1" x14ac:dyDescent="0.25">
      <c r="B1101" s="10" t="s">
        <v>397</v>
      </c>
      <c r="C1101" s="85" t="s">
        <v>406</v>
      </c>
      <c r="D1101" s="85"/>
      <c r="E1101" s="84">
        <f t="shared" si="0"/>
        <v>1</v>
      </c>
      <c r="F1101" s="84"/>
      <c r="G1101" s="86" t="s">
        <v>35</v>
      </c>
      <c r="H1101" s="86"/>
      <c r="I1101" s="87">
        <v>42048</v>
      </c>
      <c r="J1101" s="87"/>
      <c r="K1101" s="87">
        <v>42048</v>
      </c>
      <c r="L1101" s="87"/>
      <c r="M1101" s="84" t="s">
        <v>18</v>
      </c>
      <c r="N1101" s="84"/>
      <c r="O1101" s="83">
        <v>1063.25</v>
      </c>
      <c r="P1101" s="83"/>
      <c r="Q1101" s="84"/>
      <c r="R1101" s="84"/>
      <c r="S1101" s="84"/>
    </row>
    <row r="1102" spans="2:19" ht="45" customHeight="1" x14ac:dyDescent="0.25">
      <c r="B1102" s="10" t="s">
        <v>397</v>
      </c>
      <c r="C1102" s="85" t="s">
        <v>405</v>
      </c>
      <c r="D1102" s="85"/>
      <c r="E1102" s="84">
        <f t="shared" si="0"/>
        <v>1</v>
      </c>
      <c r="F1102" s="84"/>
      <c r="G1102" s="86" t="s">
        <v>35</v>
      </c>
      <c r="H1102" s="86"/>
      <c r="I1102" s="87">
        <v>42019</v>
      </c>
      <c r="J1102" s="87"/>
      <c r="K1102" s="87">
        <v>42019</v>
      </c>
      <c r="L1102" s="87"/>
      <c r="M1102" s="84" t="s">
        <v>18</v>
      </c>
      <c r="N1102" s="84"/>
      <c r="O1102" s="83">
        <v>176</v>
      </c>
      <c r="P1102" s="83"/>
      <c r="Q1102" s="84"/>
      <c r="R1102" s="84"/>
      <c r="S1102" s="84"/>
    </row>
    <row r="1103" spans="2:19" ht="45" customHeight="1" x14ac:dyDescent="0.25">
      <c r="B1103" s="10" t="s">
        <v>397</v>
      </c>
      <c r="C1103" s="85" t="s">
        <v>19</v>
      </c>
      <c r="D1103" s="85"/>
      <c r="E1103" s="84">
        <f t="shared" si="0"/>
        <v>1</v>
      </c>
      <c r="F1103" s="84"/>
      <c r="G1103" s="86" t="s">
        <v>20</v>
      </c>
      <c r="H1103" s="86"/>
      <c r="I1103" s="87">
        <v>42019</v>
      </c>
      <c r="J1103" s="87"/>
      <c r="K1103" s="87">
        <v>42019</v>
      </c>
      <c r="L1103" s="87"/>
      <c r="M1103" s="84" t="s">
        <v>18</v>
      </c>
      <c r="N1103" s="84"/>
      <c r="O1103" s="83">
        <v>374</v>
      </c>
      <c r="P1103" s="83"/>
      <c r="Q1103" s="84"/>
      <c r="R1103" s="84"/>
      <c r="S1103" s="84"/>
    </row>
    <row r="1104" spans="2:19" ht="45" customHeight="1" x14ac:dyDescent="0.25">
      <c r="B1104" s="10" t="s">
        <v>397</v>
      </c>
      <c r="C1104" s="85" t="s">
        <v>407</v>
      </c>
      <c r="D1104" s="85"/>
      <c r="E1104" s="84">
        <f t="shared" si="0"/>
        <v>1</v>
      </c>
      <c r="F1104" s="84"/>
      <c r="G1104" s="86" t="s">
        <v>35</v>
      </c>
      <c r="H1104" s="86"/>
      <c r="I1104" s="87">
        <v>42089</v>
      </c>
      <c r="J1104" s="87"/>
      <c r="K1104" s="87">
        <v>42089</v>
      </c>
      <c r="L1104" s="87"/>
      <c r="M1104" s="84" t="s">
        <v>18</v>
      </c>
      <c r="N1104" s="84"/>
      <c r="O1104" s="83">
        <v>184</v>
      </c>
      <c r="P1104" s="83"/>
      <c r="Q1104" s="84"/>
      <c r="R1104" s="84"/>
      <c r="S1104" s="84"/>
    </row>
    <row r="1105" spans="2:19" ht="45" customHeight="1" x14ac:dyDescent="0.25">
      <c r="B1105" s="10" t="s">
        <v>397</v>
      </c>
      <c r="C1105" s="85" t="s">
        <v>408</v>
      </c>
      <c r="D1105" s="85"/>
      <c r="E1105" s="84">
        <f t="shared" si="0"/>
        <v>1</v>
      </c>
      <c r="F1105" s="84"/>
      <c r="G1105" s="86" t="s">
        <v>35</v>
      </c>
      <c r="H1105" s="86"/>
      <c r="I1105" s="87">
        <v>42060</v>
      </c>
      <c r="J1105" s="87"/>
      <c r="K1105" s="87">
        <v>42060</v>
      </c>
      <c r="L1105" s="87"/>
      <c r="M1105" s="84" t="s">
        <v>18</v>
      </c>
      <c r="N1105" s="84"/>
      <c r="O1105" s="83">
        <v>530</v>
      </c>
      <c r="P1105" s="83"/>
      <c r="Q1105" s="84"/>
      <c r="R1105" s="84"/>
      <c r="S1105" s="84"/>
    </row>
    <row r="1106" spans="2:19" ht="45" customHeight="1" x14ac:dyDescent="0.25">
      <c r="B1106" s="10" t="s">
        <v>397</v>
      </c>
      <c r="C1106" s="85" t="s">
        <v>409</v>
      </c>
      <c r="D1106" s="85"/>
      <c r="E1106" s="84">
        <f t="shared" si="0"/>
        <v>1</v>
      </c>
      <c r="F1106" s="84"/>
      <c r="G1106" s="86" t="s">
        <v>35</v>
      </c>
      <c r="H1106" s="86"/>
      <c r="I1106" s="87">
        <v>42068</v>
      </c>
      <c r="J1106" s="87"/>
      <c r="K1106" s="87">
        <v>42068</v>
      </c>
      <c r="L1106" s="87"/>
      <c r="M1106" s="84" t="s">
        <v>18</v>
      </c>
      <c r="N1106" s="84"/>
      <c r="O1106" s="83">
        <v>480</v>
      </c>
      <c r="P1106" s="83"/>
      <c r="Q1106" s="84"/>
      <c r="R1106" s="84"/>
      <c r="S1106" s="84"/>
    </row>
    <row r="1107" spans="2:19" ht="45" customHeight="1" x14ac:dyDescent="0.25">
      <c r="B1107" s="10" t="s">
        <v>397</v>
      </c>
      <c r="C1107" s="85" t="s">
        <v>408</v>
      </c>
      <c r="D1107" s="85"/>
      <c r="E1107" s="84">
        <f t="shared" si="0"/>
        <v>1</v>
      </c>
      <c r="F1107" s="84"/>
      <c r="G1107" s="86" t="s">
        <v>35</v>
      </c>
      <c r="H1107" s="86"/>
      <c r="I1107" s="87">
        <v>42060</v>
      </c>
      <c r="J1107" s="87"/>
      <c r="K1107" s="87">
        <v>42060</v>
      </c>
      <c r="L1107" s="87"/>
      <c r="M1107" s="84" t="s">
        <v>18</v>
      </c>
      <c r="N1107" s="84"/>
      <c r="O1107" s="83">
        <v>480</v>
      </c>
      <c r="P1107" s="83"/>
      <c r="Q1107" s="84"/>
      <c r="R1107" s="84"/>
      <c r="S1107" s="84"/>
    </row>
    <row r="1108" spans="2:19" ht="45" customHeight="1" x14ac:dyDescent="0.25">
      <c r="B1108" s="10" t="s">
        <v>397</v>
      </c>
      <c r="C1108" s="85" t="s">
        <v>409</v>
      </c>
      <c r="D1108" s="85"/>
      <c r="E1108" s="84">
        <f t="shared" si="0"/>
        <v>1</v>
      </c>
      <c r="F1108" s="84"/>
      <c r="G1108" s="86" t="s">
        <v>35</v>
      </c>
      <c r="H1108" s="86"/>
      <c r="I1108" s="87">
        <v>42068</v>
      </c>
      <c r="J1108" s="87"/>
      <c r="K1108" s="87">
        <v>42068</v>
      </c>
      <c r="L1108" s="87"/>
      <c r="M1108" s="84" t="s">
        <v>18</v>
      </c>
      <c r="N1108" s="84"/>
      <c r="O1108" s="83">
        <v>375</v>
      </c>
      <c r="P1108" s="83"/>
      <c r="Q1108" s="84"/>
      <c r="R1108" s="84"/>
      <c r="S1108" s="84"/>
    </row>
    <row r="1109" spans="2:19" ht="45" customHeight="1" x14ac:dyDescent="0.25">
      <c r="B1109" s="10" t="s">
        <v>397</v>
      </c>
      <c r="C1109" s="85" t="s">
        <v>19</v>
      </c>
      <c r="D1109" s="85"/>
      <c r="E1109" s="84">
        <f t="shared" si="0"/>
        <v>1</v>
      </c>
      <c r="F1109" s="84"/>
      <c r="G1109" s="86" t="s">
        <v>20</v>
      </c>
      <c r="H1109" s="86"/>
      <c r="I1109" s="87">
        <v>42068</v>
      </c>
      <c r="J1109" s="87"/>
      <c r="K1109" s="87">
        <v>42068</v>
      </c>
      <c r="L1109" s="87"/>
      <c r="M1109" s="84" t="s">
        <v>18</v>
      </c>
      <c r="N1109" s="84"/>
      <c r="O1109" s="83">
        <v>19</v>
      </c>
      <c r="P1109" s="83"/>
      <c r="Q1109" s="84"/>
      <c r="R1109" s="84"/>
      <c r="S1109" s="84"/>
    </row>
    <row r="1110" spans="2:19" ht="45" customHeight="1" x14ac:dyDescent="0.25">
      <c r="B1110" s="10" t="s">
        <v>397</v>
      </c>
      <c r="C1110" s="85" t="s">
        <v>410</v>
      </c>
      <c r="D1110" s="85"/>
      <c r="E1110" s="84">
        <f t="shared" si="0"/>
        <v>1</v>
      </c>
      <c r="F1110" s="84"/>
      <c r="G1110" s="86" t="s">
        <v>35</v>
      </c>
      <c r="H1110" s="86"/>
      <c r="I1110" s="87">
        <v>42055</v>
      </c>
      <c r="J1110" s="87"/>
      <c r="K1110" s="87">
        <v>42033</v>
      </c>
      <c r="L1110" s="87"/>
      <c r="M1110" s="84" t="s">
        <v>18</v>
      </c>
      <c r="N1110" s="84"/>
      <c r="O1110" s="83">
        <v>176</v>
      </c>
      <c r="P1110" s="83"/>
      <c r="Q1110" s="84"/>
      <c r="R1110" s="84"/>
      <c r="S1110" s="84"/>
    </row>
    <row r="1111" spans="2:19" ht="45" customHeight="1" x14ac:dyDescent="0.25">
      <c r="B1111" s="10" t="s">
        <v>397</v>
      </c>
      <c r="C1111" s="85" t="s">
        <v>411</v>
      </c>
      <c r="D1111" s="85"/>
      <c r="E1111" s="84">
        <f t="shared" si="0"/>
        <v>1</v>
      </c>
      <c r="F1111" s="84"/>
      <c r="G1111" s="86" t="s">
        <v>35</v>
      </c>
      <c r="H1111" s="86"/>
      <c r="I1111" s="87">
        <v>42034</v>
      </c>
      <c r="J1111" s="87"/>
      <c r="K1111" s="87">
        <v>42034</v>
      </c>
      <c r="L1111" s="87"/>
      <c r="M1111" s="84" t="s">
        <v>18</v>
      </c>
      <c r="N1111" s="84"/>
      <c r="O1111" s="83">
        <v>476</v>
      </c>
      <c r="P1111" s="83"/>
      <c r="Q1111" s="84"/>
      <c r="R1111" s="84"/>
      <c r="S1111" s="84"/>
    </row>
    <row r="1112" spans="2:19" ht="45" customHeight="1" x14ac:dyDescent="0.25">
      <c r="B1112" s="10" t="s">
        <v>397</v>
      </c>
      <c r="C1112" s="85" t="s">
        <v>411</v>
      </c>
      <c r="D1112" s="85"/>
      <c r="E1112" s="84">
        <f t="shared" si="0"/>
        <v>1</v>
      </c>
      <c r="F1112" s="84"/>
      <c r="G1112" s="86" t="s">
        <v>35</v>
      </c>
      <c r="H1112" s="86"/>
      <c r="I1112" s="87">
        <v>42034</v>
      </c>
      <c r="J1112" s="87"/>
      <c r="K1112" s="87">
        <v>42034</v>
      </c>
      <c r="L1112" s="87"/>
      <c r="M1112" s="84" t="s">
        <v>18</v>
      </c>
      <c r="N1112" s="84"/>
      <c r="O1112" s="83">
        <v>370</v>
      </c>
      <c r="P1112" s="83"/>
      <c r="Q1112" s="84"/>
      <c r="R1112" s="84"/>
      <c r="S1112" s="84"/>
    </row>
    <row r="1113" spans="2:19" ht="45" customHeight="1" x14ac:dyDescent="0.25">
      <c r="B1113" s="10" t="s">
        <v>397</v>
      </c>
      <c r="C1113" s="85" t="s">
        <v>19</v>
      </c>
      <c r="D1113" s="85"/>
      <c r="E1113" s="84">
        <f t="shared" si="0"/>
        <v>1</v>
      </c>
      <c r="F1113" s="84"/>
      <c r="G1113" s="86" t="s">
        <v>20</v>
      </c>
      <c r="H1113" s="86"/>
      <c r="I1113" s="87">
        <v>42034</v>
      </c>
      <c r="J1113" s="87"/>
      <c r="K1113" s="87">
        <v>42034</v>
      </c>
      <c r="L1113" s="87"/>
      <c r="M1113" s="84" t="s">
        <v>18</v>
      </c>
      <c r="N1113" s="84"/>
      <c r="O1113" s="83">
        <v>158.5</v>
      </c>
      <c r="P1113" s="83"/>
      <c r="Q1113" s="84"/>
      <c r="R1113" s="84"/>
      <c r="S1113" s="84"/>
    </row>
    <row r="1114" spans="2:19" ht="45" customHeight="1" x14ac:dyDescent="0.25">
      <c r="B1114" s="10" t="s">
        <v>397</v>
      </c>
      <c r="C1114" s="85" t="s">
        <v>412</v>
      </c>
      <c r="D1114" s="85"/>
      <c r="E1114" s="84">
        <f t="shared" si="0"/>
        <v>1</v>
      </c>
      <c r="F1114" s="84"/>
      <c r="G1114" s="86" t="s">
        <v>35</v>
      </c>
      <c r="H1114" s="86"/>
      <c r="I1114" s="87">
        <v>42088</v>
      </c>
      <c r="J1114" s="87"/>
      <c r="K1114" s="87">
        <v>42088</v>
      </c>
      <c r="L1114" s="87"/>
      <c r="M1114" s="84" t="s">
        <v>18</v>
      </c>
      <c r="N1114" s="84"/>
      <c r="O1114" s="83">
        <v>484</v>
      </c>
      <c r="P1114" s="83"/>
      <c r="Q1114" s="84"/>
      <c r="R1114" s="84"/>
      <c r="S1114" s="84"/>
    </row>
    <row r="1115" spans="2:19" ht="45" customHeight="1" x14ac:dyDescent="0.25">
      <c r="B1115" s="10" t="s">
        <v>397</v>
      </c>
      <c r="C1115" s="85" t="s">
        <v>405</v>
      </c>
      <c r="D1115" s="85"/>
      <c r="E1115" s="84">
        <f t="shared" si="0"/>
        <v>1</v>
      </c>
      <c r="F1115" s="84"/>
      <c r="G1115" s="86" t="s">
        <v>35</v>
      </c>
      <c r="H1115" s="86"/>
      <c r="I1115" s="87">
        <v>42118</v>
      </c>
      <c r="J1115" s="87"/>
      <c r="K1115" s="87">
        <v>42118</v>
      </c>
      <c r="L1115" s="87"/>
      <c r="M1115" s="84" t="s">
        <v>18</v>
      </c>
      <c r="N1115" s="84"/>
      <c r="O1115" s="83">
        <v>184</v>
      </c>
      <c r="P1115" s="83"/>
      <c r="Q1115" s="84"/>
      <c r="R1115" s="84"/>
      <c r="S1115" s="84"/>
    </row>
    <row r="1116" spans="2:19" ht="45" customHeight="1" x14ac:dyDescent="0.25">
      <c r="B1116" s="10" t="s">
        <v>397</v>
      </c>
      <c r="C1116" s="85" t="s">
        <v>413</v>
      </c>
      <c r="D1116" s="85"/>
      <c r="E1116" s="84">
        <f t="shared" si="0"/>
        <v>1</v>
      </c>
      <c r="F1116" s="84"/>
      <c r="G1116" s="86" t="s">
        <v>35</v>
      </c>
      <c r="H1116" s="86"/>
      <c r="I1116" s="87">
        <v>42116</v>
      </c>
      <c r="J1116" s="87"/>
      <c r="K1116" s="87">
        <v>42116</v>
      </c>
      <c r="L1116" s="87"/>
      <c r="M1116" s="84" t="s">
        <v>18</v>
      </c>
      <c r="N1116" s="84"/>
      <c r="O1116" s="83">
        <v>484</v>
      </c>
      <c r="P1116" s="83"/>
      <c r="Q1116" s="84"/>
      <c r="R1116" s="84"/>
      <c r="S1116" s="84"/>
    </row>
    <row r="1117" spans="2:19" ht="45" customHeight="1" x14ac:dyDescent="0.25">
      <c r="B1117" s="10" t="s">
        <v>397</v>
      </c>
      <c r="C1117" s="85" t="s">
        <v>414</v>
      </c>
      <c r="D1117" s="85"/>
      <c r="E1117" s="84">
        <f t="shared" si="0"/>
        <v>1</v>
      </c>
      <c r="F1117" s="84"/>
      <c r="G1117" s="86" t="s">
        <v>35</v>
      </c>
      <c r="H1117" s="86"/>
      <c r="I1117" s="87">
        <v>42065</v>
      </c>
      <c r="J1117" s="87"/>
      <c r="K1117" s="87">
        <v>42065</v>
      </c>
      <c r="L1117" s="87"/>
      <c r="M1117" s="84" t="s">
        <v>18</v>
      </c>
      <c r="N1117" s="84"/>
      <c r="O1117" s="83">
        <v>480</v>
      </c>
      <c r="P1117" s="83"/>
      <c r="Q1117" s="84"/>
      <c r="R1117" s="84"/>
      <c r="S1117" s="84"/>
    </row>
    <row r="1118" spans="2:19" ht="45" customHeight="1" x14ac:dyDescent="0.25">
      <c r="B1118" s="10" t="s">
        <v>397</v>
      </c>
      <c r="C1118" s="85" t="s">
        <v>415</v>
      </c>
      <c r="D1118" s="85"/>
      <c r="E1118" s="84">
        <f t="shared" si="0"/>
        <v>1</v>
      </c>
      <c r="F1118" s="84"/>
      <c r="G1118" s="86" t="s">
        <v>35</v>
      </c>
      <c r="H1118" s="86"/>
      <c r="I1118" s="87">
        <v>42114</v>
      </c>
      <c r="J1118" s="87"/>
      <c r="K1118" s="87">
        <v>42114</v>
      </c>
      <c r="L1118" s="87"/>
      <c r="M1118" s="84" t="s">
        <v>18</v>
      </c>
      <c r="N1118" s="84"/>
      <c r="O1118" s="83">
        <v>484</v>
      </c>
      <c r="P1118" s="83"/>
      <c r="Q1118" s="84"/>
      <c r="R1118" s="84"/>
      <c r="S1118" s="84"/>
    </row>
    <row r="1119" spans="2:19" ht="45" customHeight="1" x14ac:dyDescent="0.25">
      <c r="B1119" s="10" t="s">
        <v>397</v>
      </c>
      <c r="C1119" s="85" t="s">
        <v>416</v>
      </c>
      <c r="D1119" s="85"/>
      <c r="E1119" s="84">
        <f t="shared" si="0"/>
        <v>1</v>
      </c>
      <c r="F1119" s="84"/>
      <c r="G1119" s="86" t="s">
        <v>35</v>
      </c>
      <c r="H1119" s="86"/>
      <c r="I1119" s="87">
        <v>42114</v>
      </c>
      <c r="J1119" s="87"/>
      <c r="K1119" s="87">
        <v>42114</v>
      </c>
      <c r="L1119" s="87"/>
      <c r="M1119" s="84" t="s">
        <v>18</v>
      </c>
      <c r="N1119" s="84"/>
      <c r="O1119" s="83">
        <v>184</v>
      </c>
      <c r="P1119" s="83"/>
      <c r="Q1119" s="84"/>
      <c r="R1119" s="84"/>
      <c r="S1119" s="84"/>
    </row>
    <row r="1120" spans="2:19" ht="45" customHeight="1" x14ac:dyDescent="0.25">
      <c r="B1120" s="10" t="s">
        <v>397</v>
      </c>
      <c r="C1120" s="85" t="s">
        <v>417</v>
      </c>
      <c r="D1120" s="85"/>
      <c r="E1120" s="84">
        <f t="shared" si="0"/>
        <v>1</v>
      </c>
      <c r="F1120" s="84"/>
      <c r="G1120" s="86" t="s">
        <v>35</v>
      </c>
      <c r="H1120" s="86"/>
      <c r="I1120" s="87">
        <v>42112</v>
      </c>
      <c r="J1120" s="87"/>
      <c r="K1120" s="87">
        <v>42112</v>
      </c>
      <c r="L1120" s="87"/>
      <c r="M1120" s="84" t="s">
        <v>18</v>
      </c>
      <c r="N1120" s="84"/>
      <c r="O1120" s="83">
        <v>1518.7</v>
      </c>
      <c r="P1120" s="83"/>
      <c r="Q1120" s="84"/>
      <c r="R1120" s="84"/>
      <c r="S1120" s="84"/>
    </row>
    <row r="1121" spans="2:19" ht="45" customHeight="1" x14ac:dyDescent="0.25">
      <c r="B1121" s="10" t="s">
        <v>397</v>
      </c>
      <c r="C1121" s="85" t="s">
        <v>418</v>
      </c>
      <c r="D1121" s="85"/>
      <c r="E1121" s="84">
        <f t="shared" si="0"/>
        <v>1</v>
      </c>
      <c r="F1121" s="84"/>
      <c r="G1121" s="86" t="s">
        <v>35</v>
      </c>
      <c r="H1121" s="86"/>
      <c r="I1121" s="87">
        <v>42088</v>
      </c>
      <c r="J1121" s="87"/>
      <c r="K1121" s="87">
        <v>42088</v>
      </c>
      <c r="L1121" s="87"/>
      <c r="M1121" s="84" t="s">
        <v>18</v>
      </c>
      <c r="N1121" s="84"/>
      <c r="O1121" s="83">
        <v>371</v>
      </c>
      <c r="P1121" s="83"/>
      <c r="Q1121" s="84"/>
      <c r="R1121" s="84"/>
      <c r="S1121" s="84"/>
    </row>
    <row r="1122" spans="2:19" ht="45" customHeight="1" x14ac:dyDescent="0.25">
      <c r="B1122" s="10" t="s">
        <v>397</v>
      </c>
      <c r="C1122" s="85" t="s">
        <v>405</v>
      </c>
      <c r="D1122" s="85"/>
      <c r="E1122" s="84">
        <f t="shared" si="0"/>
        <v>1</v>
      </c>
      <c r="F1122" s="84"/>
      <c r="G1122" s="86" t="s">
        <v>35</v>
      </c>
      <c r="H1122" s="86"/>
      <c r="I1122" s="87">
        <v>42118</v>
      </c>
      <c r="J1122" s="87"/>
      <c r="K1122" s="87">
        <v>42118</v>
      </c>
      <c r="L1122" s="87"/>
      <c r="M1122" s="84" t="s">
        <v>18</v>
      </c>
      <c r="N1122" s="84"/>
      <c r="O1122" s="83">
        <v>301</v>
      </c>
      <c r="P1122" s="83"/>
      <c r="Q1122" s="84"/>
      <c r="R1122" s="84"/>
      <c r="S1122" s="84"/>
    </row>
    <row r="1123" spans="2:19" ht="45" customHeight="1" x14ac:dyDescent="0.25">
      <c r="B1123" s="10" t="s">
        <v>397</v>
      </c>
      <c r="C1123" s="85" t="s">
        <v>413</v>
      </c>
      <c r="D1123" s="85"/>
      <c r="E1123" s="84">
        <f t="shared" si="0"/>
        <v>1</v>
      </c>
      <c r="F1123" s="84"/>
      <c r="G1123" s="86" t="s">
        <v>35</v>
      </c>
      <c r="H1123" s="86"/>
      <c r="I1123" s="87">
        <v>42116</v>
      </c>
      <c r="J1123" s="87"/>
      <c r="K1123" s="87">
        <v>42116</v>
      </c>
      <c r="L1123" s="87"/>
      <c r="M1123" s="84" t="s">
        <v>18</v>
      </c>
      <c r="N1123" s="84"/>
      <c r="O1123" s="83">
        <v>477</v>
      </c>
      <c r="P1123" s="83"/>
      <c r="Q1123" s="84"/>
      <c r="R1123" s="84"/>
      <c r="S1123" s="84"/>
    </row>
    <row r="1124" spans="2:19" ht="45" customHeight="1" x14ac:dyDescent="0.25">
      <c r="B1124" s="10" t="s">
        <v>397</v>
      </c>
      <c r="C1124" s="85" t="s">
        <v>414</v>
      </c>
      <c r="D1124" s="85"/>
      <c r="E1124" s="84">
        <f t="shared" si="0"/>
        <v>1</v>
      </c>
      <c r="F1124" s="84"/>
      <c r="G1124" s="86" t="s">
        <v>35</v>
      </c>
      <c r="H1124" s="86"/>
      <c r="I1124" s="87">
        <v>42065</v>
      </c>
      <c r="J1124" s="87"/>
      <c r="K1124" s="87">
        <v>42065</v>
      </c>
      <c r="L1124" s="87"/>
      <c r="M1124" s="84" t="s">
        <v>18</v>
      </c>
      <c r="N1124" s="84"/>
      <c r="O1124" s="83">
        <v>540</v>
      </c>
      <c r="P1124" s="83"/>
      <c r="Q1124" s="84"/>
      <c r="R1124" s="84"/>
      <c r="S1124" s="84"/>
    </row>
    <row r="1125" spans="2:19" ht="45" customHeight="1" x14ac:dyDescent="0.25">
      <c r="B1125" s="10" t="s">
        <v>397</v>
      </c>
      <c r="C1125" s="85" t="s">
        <v>415</v>
      </c>
      <c r="D1125" s="85"/>
      <c r="E1125" s="84">
        <f t="shared" si="0"/>
        <v>1</v>
      </c>
      <c r="F1125" s="84"/>
      <c r="G1125" s="86" t="s">
        <v>35</v>
      </c>
      <c r="H1125" s="86"/>
      <c r="I1125" s="87">
        <v>42114</v>
      </c>
      <c r="J1125" s="87"/>
      <c r="K1125" s="87">
        <v>42114</v>
      </c>
      <c r="L1125" s="87"/>
      <c r="M1125" s="84" t="s">
        <v>18</v>
      </c>
      <c r="N1125" s="84"/>
      <c r="O1125" s="83">
        <v>371</v>
      </c>
      <c r="P1125" s="83"/>
      <c r="Q1125" s="84"/>
      <c r="R1125" s="84"/>
      <c r="S1125" s="84"/>
    </row>
    <row r="1126" spans="2:19" ht="45" customHeight="1" x14ac:dyDescent="0.25">
      <c r="B1126" s="10" t="s">
        <v>397</v>
      </c>
      <c r="C1126" s="85" t="s">
        <v>19</v>
      </c>
      <c r="D1126" s="85"/>
      <c r="E1126" s="84">
        <f t="shared" si="0"/>
        <v>1</v>
      </c>
      <c r="F1126" s="84"/>
      <c r="G1126" s="86" t="s">
        <v>20</v>
      </c>
      <c r="H1126" s="86"/>
      <c r="I1126" s="87">
        <v>42114</v>
      </c>
      <c r="J1126" s="87"/>
      <c r="K1126" s="87">
        <v>42114</v>
      </c>
      <c r="L1126" s="87"/>
      <c r="M1126" s="84" t="s">
        <v>18</v>
      </c>
      <c r="N1126" s="84"/>
      <c r="O1126" s="83">
        <v>206</v>
      </c>
      <c r="P1126" s="83"/>
      <c r="Q1126" s="84"/>
      <c r="R1126" s="84"/>
      <c r="S1126" s="84"/>
    </row>
    <row r="1127" spans="2:19" ht="45" customHeight="1" x14ac:dyDescent="0.25">
      <c r="B1127" s="10" t="s">
        <v>397</v>
      </c>
      <c r="C1127" s="85" t="s">
        <v>419</v>
      </c>
      <c r="D1127" s="85"/>
      <c r="E1127" s="84">
        <f t="shared" si="0"/>
        <v>1</v>
      </c>
      <c r="F1127" s="84"/>
      <c r="G1127" s="86" t="s">
        <v>17</v>
      </c>
      <c r="H1127" s="86"/>
      <c r="I1127" s="87">
        <v>42131</v>
      </c>
      <c r="J1127" s="87"/>
      <c r="K1127" s="87">
        <v>42132</v>
      </c>
      <c r="L1127" s="87"/>
      <c r="M1127" s="84" t="s">
        <v>18</v>
      </c>
      <c r="N1127" s="84"/>
      <c r="O1127" s="83">
        <v>1420.98</v>
      </c>
      <c r="P1127" s="83"/>
      <c r="Q1127" s="84"/>
      <c r="R1127" s="84"/>
      <c r="S1127" s="84"/>
    </row>
    <row r="1128" spans="2:19" ht="45" customHeight="1" x14ac:dyDescent="0.25">
      <c r="B1128" s="10" t="s">
        <v>397</v>
      </c>
      <c r="C1128" s="85" t="s">
        <v>419</v>
      </c>
      <c r="D1128" s="85"/>
      <c r="E1128" s="84">
        <f t="shared" si="0"/>
        <v>1</v>
      </c>
      <c r="F1128" s="84"/>
      <c r="G1128" s="86" t="s">
        <v>17</v>
      </c>
      <c r="H1128" s="86"/>
      <c r="I1128" s="87">
        <v>42131</v>
      </c>
      <c r="J1128" s="87"/>
      <c r="K1128" s="87">
        <v>42132</v>
      </c>
      <c r="L1128" s="87"/>
      <c r="M1128" s="84" t="s">
        <v>18</v>
      </c>
      <c r="N1128" s="84"/>
      <c r="O1128" s="83">
        <v>311</v>
      </c>
      <c r="P1128" s="83"/>
      <c r="Q1128" s="84"/>
      <c r="R1128" s="84"/>
      <c r="S1128" s="84"/>
    </row>
    <row r="1129" spans="2:19" ht="45" customHeight="1" x14ac:dyDescent="0.25">
      <c r="B1129" s="10" t="s">
        <v>397</v>
      </c>
      <c r="C1129" s="85" t="s">
        <v>420</v>
      </c>
      <c r="D1129" s="85"/>
      <c r="E1129" s="84">
        <f t="shared" si="0"/>
        <v>1</v>
      </c>
      <c r="F1129" s="84"/>
      <c r="G1129" s="86" t="s">
        <v>35</v>
      </c>
      <c r="H1129" s="86"/>
      <c r="I1129" s="87">
        <v>42144</v>
      </c>
      <c r="J1129" s="87"/>
      <c r="K1129" s="87">
        <v>42144</v>
      </c>
      <c r="L1129" s="87"/>
      <c r="M1129" s="84" t="s">
        <v>18</v>
      </c>
      <c r="N1129" s="84"/>
      <c r="O1129" s="83">
        <v>484</v>
      </c>
      <c r="P1129" s="83"/>
      <c r="Q1129" s="84"/>
      <c r="R1129" s="84"/>
      <c r="S1129" s="84"/>
    </row>
    <row r="1130" spans="2:19" ht="45" customHeight="1" x14ac:dyDescent="0.25">
      <c r="B1130" s="10" t="s">
        <v>397</v>
      </c>
      <c r="C1130" s="85" t="s">
        <v>421</v>
      </c>
      <c r="D1130" s="85"/>
      <c r="E1130" s="84">
        <f t="shared" si="0"/>
        <v>1</v>
      </c>
      <c r="F1130" s="84"/>
      <c r="G1130" s="86" t="s">
        <v>35</v>
      </c>
      <c r="H1130" s="86"/>
      <c r="I1130" s="87">
        <v>42153</v>
      </c>
      <c r="J1130" s="87"/>
      <c r="K1130" s="87">
        <v>42153</v>
      </c>
      <c r="L1130" s="87"/>
      <c r="M1130" s="84" t="s">
        <v>18</v>
      </c>
      <c r="N1130" s="84"/>
      <c r="O1130" s="83">
        <v>484</v>
      </c>
      <c r="P1130" s="83"/>
      <c r="Q1130" s="84"/>
      <c r="R1130" s="84"/>
      <c r="S1130" s="84"/>
    </row>
    <row r="1131" spans="2:19" ht="45" customHeight="1" x14ac:dyDescent="0.25">
      <c r="B1131" s="10" t="s">
        <v>397</v>
      </c>
      <c r="C1131" s="85" t="s">
        <v>422</v>
      </c>
      <c r="D1131" s="85"/>
      <c r="E1131" s="84">
        <f t="shared" si="0"/>
        <v>1</v>
      </c>
      <c r="F1131" s="84"/>
      <c r="G1131" s="86" t="s">
        <v>35</v>
      </c>
      <c r="H1131" s="86"/>
      <c r="I1131" s="87">
        <v>42136</v>
      </c>
      <c r="J1131" s="87"/>
      <c r="K1131" s="87">
        <v>42136</v>
      </c>
      <c r="L1131" s="87"/>
      <c r="M1131" s="84" t="s">
        <v>18</v>
      </c>
      <c r="N1131" s="84"/>
      <c r="O1131" s="83">
        <v>184</v>
      </c>
      <c r="P1131" s="83"/>
      <c r="Q1131" s="84"/>
      <c r="R1131" s="84"/>
      <c r="S1131" s="84"/>
    </row>
    <row r="1132" spans="2:19" ht="45" customHeight="1" x14ac:dyDescent="0.25">
      <c r="B1132" s="10" t="s">
        <v>397</v>
      </c>
      <c r="C1132" s="85" t="s">
        <v>423</v>
      </c>
      <c r="D1132" s="85"/>
      <c r="E1132" s="84">
        <f t="shared" si="0"/>
        <v>1</v>
      </c>
      <c r="F1132" s="84"/>
      <c r="G1132" s="86" t="s">
        <v>35</v>
      </c>
      <c r="H1132" s="86"/>
      <c r="I1132" s="87">
        <v>42142</v>
      </c>
      <c r="J1132" s="87"/>
      <c r="K1132" s="87">
        <v>42142</v>
      </c>
      <c r="L1132" s="87"/>
      <c r="M1132" s="84" t="s">
        <v>18</v>
      </c>
      <c r="N1132" s="84"/>
      <c r="O1132" s="83">
        <v>484</v>
      </c>
      <c r="P1132" s="83"/>
      <c r="Q1132" s="84"/>
      <c r="R1132" s="84"/>
      <c r="S1132" s="84"/>
    </row>
    <row r="1133" spans="2:19" ht="45" customHeight="1" x14ac:dyDescent="0.25">
      <c r="B1133" s="10" t="s">
        <v>397</v>
      </c>
      <c r="C1133" s="85" t="s">
        <v>424</v>
      </c>
      <c r="D1133" s="85"/>
      <c r="E1133" s="84">
        <f t="shared" si="0"/>
        <v>1</v>
      </c>
      <c r="F1133" s="84"/>
      <c r="G1133" s="86" t="s">
        <v>35</v>
      </c>
      <c r="H1133" s="86"/>
      <c r="I1133" s="87">
        <v>42123</v>
      </c>
      <c r="J1133" s="87"/>
      <c r="K1133" s="87">
        <v>42123</v>
      </c>
      <c r="L1133" s="87"/>
      <c r="M1133" s="84" t="s">
        <v>18</v>
      </c>
      <c r="N1133" s="84"/>
      <c r="O1133" s="83">
        <v>484</v>
      </c>
      <c r="P1133" s="83"/>
      <c r="Q1133" s="84"/>
      <c r="R1133" s="84"/>
      <c r="S1133" s="84"/>
    </row>
    <row r="1134" spans="2:19" ht="45" customHeight="1" x14ac:dyDescent="0.25">
      <c r="B1134" s="10" t="s">
        <v>397</v>
      </c>
      <c r="C1134" s="85" t="s">
        <v>425</v>
      </c>
      <c r="D1134" s="85"/>
      <c r="E1134" s="84">
        <f t="shared" si="0"/>
        <v>1</v>
      </c>
      <c r="F1134" s="84"/>
      <c r="G1134" s="86" t="s">
        <v>35</v>
      </c>
      <c r="H1134" s="86"/>
      <c r="I1134" s="87">
        <v>42132</v>
      </c>
      <c r="J1134" s="87"/>
      <c r="K1134" s="87">
        <v>42132</v>
      </c>
      <c r="L1134" s="87"/>
      <c r="M1134" s="84" t="s">
        <v>18</v>
      </c>
      <c r="N1134" s="84"/>
      <c r="O1134" s="83">
        <v>484</v>
      </c>
      <c r="P1134" s="83"/>
      <c r="Q1134" s="84"/>
      <c r="R1134" s="84"/>
      <c r="S1134" s="84"/>
    </row>
    <row r="1135" spans="2:19" ht="45" customHeight="1" x14ac:dyDescent="0.25">
      <c r="B1135" s="10" t="s">
        <v>397</v>
      </c>
      <c r="C1135" s="85" t="s">
        <v>420</v>
      </c>
      <c r="D1135" s="85"/>
      <c r="E1135" s="84">
        <f t="shared" si="0"/>
        <v>1</v>
      </c>
      <c r="F1135" s="84"/>
      <c r="G1135" s="86" t="s">
        <v>35</v>
      </c>
      <c r="H1135" s="86"/>
      <c r="I1135" s="87">
        <v>42144</v>
      </c>
      <c r="J1135" s="87"/>
      <c r="K1135" s="87">
        <v>42144</v>
      </c>
      <c r="L1135" s="87"/>
      <c r="M1135" s="84" t="s">
        <v>18</v>
      </c>
      <c r="N1135" s="84"/>
      <c r="O1135" s="83">
        <v>340</v>
      </c>
      <c r="P1135" s="83"/>
      <c r="Q1135" s="84"/>
      <c r="R1135" s="84"/>
      <c r="S1135" s="84"/>
    </row>
    <row r="1136" spans="2:19" ht="45" customHeight="1" x14ac:dyDescent="0.25">
      <c r="B1136" s="10" t="s">
        <v>397</v>
      </c>
      <c r="C1136" s="85" t="s">
        <v>421</v>
      </c>
      <c r="D1136" s="85"/>
      <c r="E1136" s="84">
        <f t="shared" si="0"/>
        <v>1</v>
      </c>
      <c r="F1136" s="84"/>
      <c r="G1136" s="86" t="s">
        <v>35</v>
      </c>
      <c r="H1136" s="86"/>
      <c r="I1136" s="87">
        <v>42153</v>
      </c>
      <c r="J1136" s="87"/>
      <c r="K1136" s="87">
        <v>42153</v>
      </c>
      <c r="L1136" s="87"/>
      <c r="M1136" s="84" t="s">
        <v>18</v>
      </c>
      <c r="N1136" s="84"/>
      <c r="O1136" s="83">
        <v>420</v>
      </c>
      <c r="P1136" s="83"/>
      <c r="Q1136" s="84"/>
      <c r="R1136" s="84"/>
      <c r="S1136" s="84"/>
    </row>
    <row r="1137" spans="2:19" ht="45" customHeight="1" x14ac:dyDescent="0.25">
      <c r="B1137" s="10" t="s">
        <v>397</v>
      </c>
      <c r="C1137" s="85" t="s">
        <v>422</v>
      </c>
      <c r="D1137" s="85"/>
      <c r="E1137" s="84">
        <f t="shared" si="0"/>
        <v>1</v>
      </c>
      <c r="F1137" s="84"/>
      <c r="G1137" s="86" t="s">
        <v>35</v>
      </c>
      <c r="H1137" s="86"/>
      <c r="I1137" s="87">
        <v>42136</v>
      </c>
      <c r="J1137" s="87"/>
      <c r="K1137" s="87">
        <v>42136</v>
      </c>
      <c r="L1137" s="87"/>
      <c r="M1137" s="84" t="s">
        <v>18</v>
      </c>
      <c r="N1137" s="84"/>
      <c r="O1137" s="83">
        <v>654.5</v>
      </c>
      <c r="P1137" s="83"/>
      <c r="Q1137" s="84"/>
      <c r="R1137" s="84"/>
      <c r="S1137" s="84"/>
    </row>
    <row r="1138" spans="2:19" ht="45" customHeight="1" x14ac:dyDescent="0.25">
      <c r="B1138" s="10" t="s">
        <v>397</v>
      </c>
      <c r="C1138" s="85" t="s">
        <v>423</v>
      </c>
      <c r="D1138" s="85"/>
      <c r="E1138" s="84">
        <f t="shared" si="0"/>
        <v>1</v>
      </c>
      <c r="F1138" s="84"/>
      <c r="G1138" s="86" t="s">
        <v>35</v>
      </c>
      <c r="H1138" s="86"/>
      <c r="I1138" s="87">
        <v>42142</v>
      </c>
      <c r="J1138" s="87"/>
      <c r="K1138" s="87">
        <v>42142</v>
      </c>
      <c r="L1138" s="87"/>
      <c r="M1138" s="84" t="s">
        <v>18</v>
      </c>
      <c r="N1138" s="84"/>
      <c r="O1138" s="83">
        <v>452</v>
      </c>
      <c r="P1138" s="83"/>
      <c r="Q1138" s="84"/>
      <c r="R1138" s="84"/>
      <c r="S1138" s="84"/>
    </row>
    <row r="1139" spans="2:19" ht="45" customHeight="1" x14ac:dyDescent="0.25">
      <c r="B1139" s="10" t="s">
        <v>397</v>
      </c>
      <c r="C1139" s="85" t="s">
        <v>424</v>
      </c>
      <c r="D1139" s="85"/>
      <c r="E1139" s="84">
        <f t="shared" ref="E1139:E1202" si="1">D1139+1</f>
        <v>1</v>
      </c>
      <c r="F1139" s="84"/>
      <c r="G1139" s="86" t="s">
        <v>35</v>
      </c>
      <c r="H1139" s="86"/>
      <c r="I1139" s="87">
        <v>42123</v>
      </c>
      <c r="J1139" s="87"/>
      <c r="K1139" s="87">
        <v>42123</v>
      </c>
      <c r="L1139" s="87"/>
      <c r="M1139" s="84" t="s">
        <v>18</v>
      </c>
      <c r="N1139" s="84"/>
      <c r="O1139" s="83">
        <v>308</v>
      </c>
      <c r="P1139" s="83"/>
      <c r="Q1139" s="84"/>
      <c r="R1139" s="84"/>
      <c r="S1139" s="84"/>
    </row>
    <row r="1140" spans="2:19" ht="45" customHeight="1" x14ac:dyDescent="0.25">
      <c r="B1140" s="10" t="s">
        <v>397</v>
      </c>
      <c r="C1140" s="85" t="s">
        <v>425</v>
      </c>
      <c r="D1140" s="85"/>
      <c r="E1140" s="84">
        <f t="shared" si="1"/>
        <v>1</v>
      </c>
      <c r="F1140" s="84"/>
      <c r="G1140" s="86" t="s">
        <v>35</v>
      </c>
      <c r="H1140" s="86"/>
      <c r="I1140" s="87">
        <v>42132</v>
      </c>
      <c r="J1140" s="87"/>
      <c r="K1140" s="87">
        <v>42132</v>
      </c>
      <c r="L1140" s="87"/>
      <c r="M1140" s="84" t="s">
        <v>18</v>
      </c>
      <c r="N1140" s="84"/>
      <c r="O1140" s="83">
        <v>358</v>
      </c>
      <c r="P1140" s="83"/>
      <c r="Q1140" s="84"/>
      <c r="R1140" s="84"/>
      <c r="S1140" s="84"/>
    </row>
    <row r="1141" spans="2:19" ht="45" customHeight="1" x14ac:dyDescent="0.25">
      <c r="B1141" s="10" t="s">
        <v>397</v>
      </c>
      <c r="C1141" s="85" t="s">
        <v>19</v>
      </c>
      <c r="D1141" s="85"/>
      <c r="E1141" s="84">
        <f t="shared" si="1"/>
        <v>1</v>
      </c>
      <c r="F1141" s="84"/>
      <c r="G1141" s="86" t="s">
        <v>20</v>
      </c>
      <c r="H1141" s="86"/>
      <c r="I1141" s="87">
        <v>42131</v>
      </c>
      <c r="J1141" s="87"/>
      <c r="K1141" s="87">
        <v>42132</v>
      </c>
      <c r="L1141" s="87"/>
      <c r="M1141" s="84" t="s">
        <v>18</v>
      </c>
      <c r="N1141" s="84"/>
      <c r="O1141" s="83">
        <v>289</v>
      </c>
      <c r="P1141" s="83"/>
      <c r="Q1141" s="84"/>
      <c r="R1141" s="84"/>
      <c r="S1141" s="84"/>
    </row>
    <row r="1142" spans="2:19" ht="45" customHeight="1" x14ac:dyDescent="0.25">
      <c r="B1142" s="10" t="s">
        <v>397</v>
      </c>
      <c r="C1142" s="85" t="s">
        <v>426</v>
      </c>
      <c r="D1142" s="85"/>
      <c r="E1142" s="84">
        <f t="shared" si="1"/>
        <v>1</v>
      </c>
      <c r="F1142" s="84"/>
      <c r="G1142" s="86" t="s">
        <v>427</v>
      </c>
      <c r="H1142" s="86"/>
      <c r="I1142" s="87">
        <v>42027</v>
      </c>
      <c r="J1142" s="87"/>
      <c r="K1142" s="87">
        <v>42029</v>
      </c>
      <c r="L1142" s="87"/>
      <c r="M1142" s="84" t="s">
        <v>18</v>
      </c>
      <c r="N1142" s="84"/>
      <c r="O1142" s="83">
        <v>550</v>
      </c>
      <c r="P1142" s="83"/>
      <c r="Q1142" s="84"/>
      <c r="R1142" s="84"/>
      <c r="S1142" s="84"/>
    </row>
    <row r="1143" spans="2:19" ht="45" customHeight="1" x14ac:dyDescent="0.25">
      <c r="B1143" s="10" t="s">
        <v>397</v>
      </c>
      <c r="C1143" s="85" t="s">
        <v>405</v>
      </c>
      <c r="D1143" s="85"/>
      <c r="E1143" s="84">
        <f t="shared" si="1"/>
        <v>1</v>
      </c>
      <c r="F1143" s="84"/>
      <c r="G1143" s="86" t="s">
        <v>35</v>
      </c>
      <c r="H1143" s="86"/>
      <c r="I1143" s="87">
        <v>42135</v>
      </c>
      <c r="J1143" s="87"/>
      <c r="K1143" s="87">
        <v>42135</v>
      </c>
      <c r="L1143" s="87"/>
      <c r="M1143" s="84" t="s">
        <v>18</v>
      </c>
      <c r="N1143" s="84"/>
      <c r="O1143" s="83">
        <v>184</v>
      </c>
      <c r="P1143" s="83"/>
      <c r="Q1143" s="84"/>
      <c r="R1143" s="84"/>
      <c r="S1143" s="84"/>
    </row>
    <row r="1144" spans="2:19" ht="45" customHeight="1" x14ac:dyDescent="0.25">
      <c r="B1144" s="10" t="s">
        <v>397</v>
      </c>
      <c r="C1144" s="85" t="s">
        <v>405</v>
      </c>
      <c r="D1144" s="85"/>
      <c r="E1144" s="84">
        <f t="shared" si="1"/>
        <v>1</v>
      </c>
      <c r="F1144" s="84"/>
      <c r="G1144" s="86" t="s">
        <v>35</v>
      </c>
      <c r="H1144" s="86"/>
      <c r="I1144" s="87">
        <v>42135</v>
      </c>
      <c r="J1144" s="87"/>
      <c r="K1144" s="87">
        <v>42135</v>
      </c>
      <c r="L1144" s="87"/>
      <c r="M1144" s="84" t="s">
        <v>18</v>
      </c>
      <c r="N1144" s="84"/>
      <c r="O1144" s="83">
        <v>326</v>
      </c>
      <c r="P1144" s="83"/>
      <c r="Q1144" s="84"/>
      <c r="R1144" s="84"/>
      <c r="S1144" s="84"/>
    </row>
    <row r="1145" spans="2:19" ht="45" customHeight="1" x14ac:dyDescent="0.25">
      <c r="B1145" s="10" t="s">
        <v>397</v>
      </c>
      <c r="C1145" s="85" t="s">
        <v>405</v>
      </c>
      <c r="D1145" s="85"/>
      <c r="E1145" s="84">
        <f t="shared" si="1"/>
        <v>1</v>
      </c>
      <c r="F1145" s="84"/>
      <c r="G1145" s="86" t="s">
        <v>35</v>
      </c>
      <c r="H1145" s="86"/>
      <c r="I1145" s="87">
        <v>42135</v>
      </c>
      <c r="J1145" s="87"/>
      <c r="K1145" s="87">
        <v>42135</v>
      </c>
      <c r="L1145" s="87"/>
      <c r="M1145" s="84" t="s">
        <v>18</v>
      </c>
      <c r="N1145" s="84"/>
      <c r="O1145" s="83">
        <v>42</v>
      </c>
      <c r="P1145" s="83"/>
      <c r="Q1145" s="84"/>
      <c r="R1145" s="84"/>
      <c r="S1145" s="84"/>
    </row>
    <row r="1146" spans="2:19" ht="45" customHeight="1" x14ac:dyDescent="0.25">
      <c r="B1146" s="10" t="s">
        <v>397</v>
      </c>
      <c r="C1146" s="85" t="s">
        <v>428</v>
      </c>
      <c r="D1146" s="85"/>
      <c r="E1146" s="84">
        <f t="shared" si="1"/>
        <v>1</v>
      </c>
      <c r="F1146" s="84"/>
      <c r="G1146" s="86" t="s">
        <v>35</v>
      </c>
      <c r="H1146" s="86"/>
      <c r="I1146" s="87">
        <v>42188</v>
      </c>
      <c r="J1146" s="87"/>
      <c r="K1146" s="87">
        <v>42188</v>
      </c>
      <c r="L1146" s="87"/>
      <c r="M1146" s="84" t="s">
        <v>18</v>
      </c>
      <c r="N1146" s="84"/>
      <c r="O1146" s="83">
        <v>419.6</v>
      </c>
      <c r="P1146" s="83"/>
      <c r="Q1146" s="84"/>
      <c r="R1146" s="84"/>
      <c r="S1146" s="84"/>
    </row>
    <row r="1147" spans="2:19" ht="45" customHeight="1" x14ac:dyDescent="0.25">
      <c r="B1147" s="10" t="s">
        <v>397</v>
      </c>
      <c r="C1147" s="85" t="s">
        <v>428</v>
      </c>
      <c r="D1147" s="85"/>
      <c r="E1147" s="84">
        <f t="shared" si="1"/>
        <v>1</v>
      </c>
      <c r="F1147" s="84"/>
      <c r="G1147" s="86" t="s">
        <v>35</v>
      </c>
      <c r="H1147" s="86"/>
      <c r="I1147" s="87">
        <v>42181</v>
      </c>
      <c r="J1147" s="87"/>
      <c r="K1147" s="87">
        <v>42181</v>
      </c>
      <c r="L1147" s="87"/>
      <c r="M1147" s="84" t="s">
        <v>18</v>
      </c>
      <c r="N1147" s="84"/>
      <c r="O1147" s="83">
        <v>591.1</v>
      </c>
      <c r="P1147" s="83"/>
      <c r="Q1147" s="84"/>
      <c r="R1147" s="84"/>
      <c r="S1147" s="84"/>
    </row>
    <row r="1148" spans="2:19" ht="45" customHeight="1" x14ac:dyDescent="0.25">
      <c r="B1148" s="10" t="s">
        <v>397</v>
      </c>
      <c r="C1148" s="85" t="s">
        <v>429</v>
      </c>
      <c r="D1148" s="85"/>
      <c r="E1148" s="84">
        <f t="shared" si="1"/>
        <v>1</v>
      </c>
      <c r="F1148" s="84"/>
      <c r="G1148" s="86" t="s">
        <v>35</v>
      </c>
      <c r="H1148" s="86"/>
      <c r="I1148" s="87">
        <v>42187</v>
      </c>
      <c r="J1148" s="87"/>
      <c r="K1148" s="87">
        <v>42187</v>
      </c>
      <c r="L1148" s="87"/>
      <c r="M1148" s="84" t="s">
        <v>18</v>
      </c>
      <c r="N1148" s="84"/>
      <c r="O1148" s="83">
        <v>256</v>
      </c>
      <c r="P1148" s="83"/>
      <c r="Q1148" s="84"/>
      <c r="R1148" s="84"/>
      <c r="S1148" s="84"/>
    </row>
    <row r="1149" spans="2:19" ht="45" customHeight="1" x14ac:dyDescent="0.25">
      <c r="B1149" s="10" t="s">
        <v>397</v>
      </c>
      <c r="C1149" s="85" t="s">
        <v>430</v>
      </c>
      <c r="D1149" s="85"/>
      <c r="E1149" s="84">
        <f t="shared" si="1"/>
        <v>1</v>
      </c>
      <c r="F1149" s="84"/>
      <c r="G1149" s="86" t="s">
        <v>35</v>
      </c>
      <c r="H1149" s="86"/>
      <c r="I1149" s="87">
        <v>42177</v>
      </c>
      <c r="J1149" s="87"/>
      <c r="K1149" s="87">
        <v>42177</v>
      </c>
      <c r="L1149" s="87"/>
      <c r="M1149" s="84" t="s">
        <v>18</v>
      </c>
      <c r="N1149" s="84"/>
      <c r="O1149" s="83">
        <v>444</v>
      </c>
      <c r="P1149" s="83"/>
      <c r="Q1149" s="84"/>
      <c r="R1149" s="84"/>
      <c r="S1149" s="84"/>
    </row>
    <row r="1150" spans="2:19" ht="45" customHeight="1" x14ac:dyDescent="0.25">
      <c r="B1150" s="10" t="s">
        <v>397</v>
      </c>
      <c r="C1150" s="85" t="s">
        <v>431</v>
      </c>
      <c r="D1150" s="85"/>
      <c r="E1150" s="84">
        <f t="shared" si="1"/>
        <v>1</v>
      </c>
      <c r="F1150" s="84"/>
      <c r="G1150" s="86" t="s">
        <v>35</v>
      </c>
      <c r="H1150" s="86"/>
      <c r="I1150" s="87">
        <v>42171</v>
      </c>
      <c r="J1150" s="87"/>
      <c r="K1150" s="87">
        <v>42171</v>
      </c>
      <c r="L1150" s="87"/>
      <c r="M1150" s="84" t="s">
        <v>18</v>
      </c>
      <c r="N1150" s="84"/>
      <c r="O1150" s="83">
        <v>534</v>
      </c>
      <c r="P1150" s="83"/>
      <c r="Q1150" s="84"/>
      <c r="R1150" s="84"/>
      <c r="S1150" s="84"/>
    </row>
    <row r="1151" spans="2:19" ht="45" customHeight="1" x14ac:dyDescent="0.25">
      <c r="B1151" s="10" t="s">
        <v>397</v>
      </c>
      <c r="C1151" s="85" t="s">
        <v>432</v>
      </c>
      <c r="D1151" s="85"/>
      <c r="E1151" s="84">
        <f t="shared" si="1"/>
        <v>1</v>
      </c>
      <c r="F1151" s="84"/>
      <c r="G1151" s="86" t="s">
        <v>35</v>
      </c>
      <c r="H1151" s="86"/>
      <c r="I1151" s="87">
        <v>42179</v>
      </c>
      <c r="J1151" s="87"/>
      <c r="K1151" s="87">
        <v>42179</v>
      </c>
      <c r="L1151" s="87"/>
      <c r="M1151" s="84" t="s">
        <v>18</v>
      </c>
      <c r="N1151" s="84"/>
      <c r="O1151" s="83">
        <v>444</v>
      </c>
      <c r="P1151" s="83"/>
      <c r="Q1151" s="84"/>
      <c r="R1151" s="84"/>
      <c r="S1151" s="84"/>
    </row>
    <row r="1152" spans="2:19" ht="45" customHeight="1" x14ac:dyDescent="0.25">
      <c r="B1152" s="10" t="s">
        <v>397</v>
      </c>
      <c r="C1152" s="85" t="s">
        <v>428</v>
      </c>
      <c r="D1152" s="85"/>
      <c r="E1152" s="84">
        <f t="shared" si="1"/>
        <v>1</v>
      </c>
      <c r="F1152" s="84"/>
      <c r="G1152" s="86" t="s">
        <v>35</v>
      </c>
      <c r="H1152" s="86"/>
      <c r="I1152" s="87">
        <v>42188</v>
      </c>
      <c r="J1152" s="87"/>
      <c r="K1152" s="87">
        <v>42188</v>
      </c>
      <c r="L1152" s="87"/>
      <c r="M1152" s="84" t="s">
        <v>18</v>
      </c>
      <c r="N1152" s="84"/>
      <c r="O1152" s="83">
        <v>358</v>
      </c>
      <c r="P1152" s="83"/>
      <c r="Q1152" s="84"/>
      <c r="R1152" s="84"/>
      <c r="S1152" s="84"/>
    </row>
    <row r="1153" spans="2:19" ht="45" customHeight="1" x14ac:dyDescent="0.25">
      <c r="B1153" s="10" t="s">
        <v>397</v>
      </c>
      <c r="C1153" s="85" t="s">
        <v>428</v>
      </c>
      <c r="D1153" s="85"/>
      <c r="E1153" s="84">
        <f t="shared" si="1"/>
        <v>1</v>
      </c>
      <c r="F1153" s="84"/>
      <c r="G1153" s="86" t="s">
        <v>35</v>
      </c>
      <c r="H1153" s="86"/>
      <c r="I1153" s="87">
        <v>42181</v>
      </c>
      <c r="J1153" s="87"/>
      <c r="K1153" s="87">
        <v>42181</v>
      </c>
      <c r="L1153" s="87"/>
      <c r="M1153" s="84" t="s">
        <v>18</v>
      </c>
      <c r="N1153" s="84"/>
      <c r="O1153" s="83">
        <v>170</v>
      </c>
      <c r="P1153" s="83"/>
      <c r="Q1153" s="84"/>
      <c r="R1153" s="84"/>
      <c r="S1153" s="84"/>
    </row>
    <row r="1154" spans="2:19" ht="45" customHeight="1" x14ac:dyDescent="0.25">
      <c r="B1154" s="10" t="s">
        <v>397</v>
      </c>
      <c r="C1154" s="85" t="s">
        <v>429</v>
      </c>
      <c r="D1154" s="85"/>
      <c r="E1154" s="84">
        <f t="shared" si="1"/>
        <v>1</v>
      </c>
      <c r="F1154" s="84"/>
      <c r="G1154" s="86" t="s">
        <v>35</v>
      </c>
      <c r="H1154" s="86"/>
      <c r="I1154" s="87">
        <v>42187</v>
      </c>
      <c r="J1154" s="87"/>
      <c r="K1154" s="87">
        <v>42187</v>
      </c>
      <c r="L1154" s="87"/>
      <c r="M1154" s="84" t="s">
        <v>18</v>
      </c>
      <c r="N1154" s="84"/>
      <c r="O1154" s="83">
        <v>120</v>
      </c>
      <c r="P1154" s="83"/>
      <c r="Q1154" s="84"/>
      <c r="R1154" s="84"/>
      <c r="S1154" s="84"/>
    </row>
    <row r="1155" spans="2:19" ht="45" customHeight="1" x14ac:dyDescent="0.25">
      <c r="B1155" s="10" t="s">
        <v>397</v>
      </c>
      <c r="C1155" s="85" t="s">
        <v>430</v>
      </c>
      <c r="D1155" s="85"/>
      <c r="E1155" s="84">
        <f t="shared" si="1"/>
        <v>1</v>
      </c>
      <c r="F1155" s="84"/>
      <c r="G1155" s="86" t="s">
        <v>35</v>
      </c>
      <c r="H1155" s="86"/>
      <c r="I1155" s="87">
        <v>42177</v>
      </c>
      <c r="J1155" s="87"/>
      <c r="K1155" s="87">
        <v>42177</v>
      </c>
      <c r="L1155" s="87"/>
      <c r="M1155" s="84" t="s">
        <v>18</v>
      </c>
      <c r="N1155" s="84"/>
      <c r="O1155" s="83">
        <v>352</v>
      </c>
      <c r="P1155" s="83"/>
      <c r="Q1155" s="84"/>
      <c r="R1155" s="84"/>
      <c r="S1155" s="84"/>
    </row>
    <row r="1156" spans="2:19" ht="45" customHeight="1" x14ac:dyDescent="0.25">
      <c r="B1156" s="10" t="s">
        <v>397</v>
      </c>
      <c r="C1156" s="85" t="s">
        <v>432</v>
      </c>
      <c r="D1156" s="85"/>
      <c r="E1156" s="84">
        <f t="shared" si="1"/>
        <v>1</v>
      </c>
      <c r="F1156" s="84"/>
      <c r="G1156" s="86" t="s">
        <v>35</v>
      </c>
      <c r="H1156" s="86"/>
      <c r="I1156" s="87">
        <v>42179</v>
      </c>
      <c r="J1156" s="87"/>
      <c r="K1156" s="87">
        <v>42179</v>
      </c>
      <c r="L1156" s="87"/>
      <c r="M1156" s="84" t="s">
        <v>18</v>
      </c>
      <c r="N1156" s="84"/>
      <c r="O1156" s="83">
        <v>468.98</v>
      </c>
      <c r="P1156" s="83"/>
      <c r="Q1156" s="84"/>
      <c r="R1156" s="84"/>
      <c r="S1156" s="84"/>
    </row>
    <row r="1157" spans="2:19" ht="45" customHeight="1" x14ac:dyDescent="0.25">
      <c r="B1157" s="10" t="s">
        <v>397</v>
      </c>
      <c r="C1157" s="85" t="s">
        <v>431</v>
      </c>
      <c r="D1157" s="85"/>
      <c r="E1157" s="84">
        <f t="shared" si="1"/>
        <v>1</v>
      </c>
      <c r="F1157" s="84"/>
      <c r="G1157" s="86" t="s">
        <v>35</v>
      </c>
      <c r="H1157" s="86"/>
      <c r="I1157" s="87">
        <v>42171</v>
      </c>
      <c r="J1157" s="87"/>
      <c r="K1157" s="87">
        <v>42171</v>
      </c>
      <c r="L1157" s="87"/>
      <c r="M1157" s="84" t="s">
        <v>18</v>
      </c>
      <c r="N1157" s="84"/>
      <c r="O1157" s="83">
        <v>270</v>
      </c>
      <c r="P1157" s="83"/>
      <c r="Q1157" s="84"/>
      <c r="R1157" s="84"/>
      <c r="S1157" s="84"/>
    </row>
    <row r="1158" spans="2:19" ht="45" customHeight="1" x14ac:dyDescent="0.25">
      <c r="B1158" s="10" t="s">
        <v>397</v>
      </c>
      <c r="C1158" s="85" t="s">
        <v>19</v>
      </c>
      <c r="D1158" s="85"/>
      <c r="E1158" s="84">
        <f t="shared" si="1"/>
        <v>1</v>
      </c>
      <c r="F1158" s="84"/>
      <c r="G1158" s="86" t="s">
        <v>20</v>
      </c>
      <c r="H1158" s="86"/>
      <c r="I1158" s="87">
        <v>42171</v>
      </c>
      <c r="J1158" s="87"/>
      <c r="K1158" s="87">
        <v>42171</v>
      </c>
      <c r="L1158" s="87"/>
      <c r="M1158" s="84" t="s">
        <v>18</v>
      </c>
      <c r="N1158" s="84"/>
      <c r="O1158" s="83">
        <v>42</v>
      </c>
      <c r="P1158" s="83"/>
      <c r="Q1158" s="84"/>
      <c r="R1158" s="84"/>
      <c r="S1158" s="84"/>
    </row>
    <row r="1159" spans="2:19" ht="45" customHeight="1" x14ac:dyDescent="0.25">
      <c r="B1159" s="10" t="s">
        <v>397</v>
      </c>
      <c r="C1159" s="85" t="s">
        <v>433</v>
      </c>
      <c r="D1159" s="85"/>
      <c r="E1159" s="84">
        <f t="shared" si="1"/>
        <v>1</v>
      </c>
      <c r="F1159" s="84"/>
      <c r="G1159" s="86" t="s">
        <v>35</v>
      </c>
      <c r="H1159" s="86"/>
      <c r="I1159" s="87">
        <v>42149</v>
      </c>
      <c r="J1159" s="87"/>
      <c r="K1159" s="87">
        <v>42149</v>
      </c>
      <c r="L1159" s="87"/>
      <c r="M1159" s="84" t="s">
        <v>18</v>
      </c>
      <c r="N1159" s="84"/>
      <c r="O1159" s="83">
        <v>484</v>
      </c>
      <c r="P1159" s="83"/>
      <c r="Q1159" s="84"/>
      <c r="R1159" s="84"/>
      <c r="S1159" s="84"/>
    </row>
    <row r="1160" spans="2:19" ht="45" customHeight="1" x14ac:dyDescent="0.25">
      <c r="B1160" s="10" t="s">
        <v>397</v>
      </c>
      <c r="C1160" s="85" t="s">
        <v>434</v>
      </c>
      <c r="D1160" s="85"/>
      <c r="E1160" s="84">
        <f t="shared" si="1"/>
        <v>1</v>
      </c>
      <c r="F1160" s="84"/>
      <c r="G1160" s="86" t="s">
        <v>35</v>
      </c>
      <c r="H1160" s="86"/>
      <c r="I1160" s="87">
        <v>42159</v>
      </c>
      <c r="J1160" s="87"/>
      <c r="K1160" s="87">
        <v>42159</v>
      </c>
      <c r="L1160" s="87"/>
      <c r="M1160" s="84" t="s">
        <v>18</v>
      </c>
      <c r="N1160" s="84"/>
      <c r="O1160" s="83">
        <v>591.1</v>
      </c>
      <c r="P1160" s="83"/>
      <c r="Q1160" s="84"/>
      <c r="R1160" s="84"/>
      <c r="S1160" s="84"/>
    </row>
    <row r="1161" spans="2:19" ht="45" customHeight="1" x14ac:dyDescent="0.25">
      <c r="B1161" s="10" t="s">
        <v>397</v>
      </c>
      <c r="C1161" s="85" t="s">
        <v>435</v>
      </c>
      <c r="D1161" s="85"/>
      <c r="E1161" s="84">
        <f t="shared" si="1"/>
        <v>1</v>
      </c>
      <c r="F1161" s="84"/>
      <c r="G1161" s="86" t="s">
        <v>35</v>
      </c>
      <c r="H1161" s="86"/>
      <c r="I1161" s="87">
        <v>42130</v>
      </c>
      <c r="J1161" s="87"/>
      <c r="K1161" s="87">
        <v>42130</v>
      </c>
      <c r="L1161" s="87"/>
      <c r="M1161" s="84" t="s">
        <v>18</v>
      </c>
      <c r="N1161" s="84"/>
      <c r="O1161" s="83">
        <v>132</v>
      </c>
      <c r="P1161" s="83"/>
      <c r="Q1161" s="84"/>
      <c r="R1161" s="84"/>
      <c r="S1161" s="84"/>
    </row>
    <row r="1162" spans="2:19" ht="45" customHeight="1" x14ac:dyDescent="0.25">
      <c r="B1162" s="10" t="s">
        <v>397</v>
      </c>
      <c r="C1162" s="85" t="s">
        <v>433</v>
      </c>
      <c r="D1162" s="85"/>
      <c r="E1162" s="84">
        <f t="shared" si="1"/>
        <v>1</v>
      </c>
      <c r="F1162" s="84"/>
      <c r="G1162" s="86" t="s">
        <v>35</v>
      </c>
      <c r="H1162" s="86"/>
      <c r="I1162" s="87">
        <v>42149</v>
      </c>
      <c r="J1162" s="87"/>
      <c r="K1162" s="87">
        <v>42149</v>
      </c>
      <c r="L1162" s="87"/>
      <c r="M1162" s="84" t="s">
        <v>18</v>
      </c>
      <c r="N1162" s="84"/>
      <c r="O1162" s="83">
        <v>380</v>
      </c>
      <c r="P1162" s="83"/>
      <c r="Q1162" s="84"/>
      <c r="R1162" s="84"/>
      <c r="S1162" s="84"/>
    </row>
    <row r="1163" spans="2:19" ht="45" customHeight="1" x14ac:dyDescent="0.25">
      <c r="B1163" s="10" t="s">
        <v>397</v>
      </c>
      <c r="C1163" s="85" t="s">
        <v>434</v>
      </c>
      <c r="D1163" s="85"/>
      <c r="E1163" s="84">
        <f t="shared" si="1"/>
        <v>1</v>
      </c>
      <c r="F1163" s="84"/>
      <c r="G1163" s="86" t="s">
        <v>35</v>
      </c>
      <c r="H1163" s="86"/>
      <c r="I1163" s="87">
        <v>42159</v>
      </c>
      <c r="J1163" s="87"/>
      <c r="K1163" s="87">
        <v>42159</v>
      </c>
      <c r="L1163" s="87"/>
      <c r="M1163" s="84" t="s">
        <v>18</v>
      </c>
      <c r="N1163" s="84"/>
      <c r="O1163" s="83">
        <v>359</v>
      </c>
      <c r="P1163" s="83"/>
      <c r="Q1163" s="84"/>
      <c r="R1163" s="84"/>
      <c r="S1163" s="84"/>
    </row>
    <row r="1164" spans="2:19" ht="45" customHeight="1" x14ac:dyDescent="0.25">
      <c r="B1164" s="10" t="s">
        <v>397</v>
      </c>
      <c r="C1164" s="85" t="s">
        <v>435</v>
      </c>
      <c r="D1164" s="85"/>
      <c r="E1164" s="84">
        <f t="shared" si="1"/>
        <v>1</v>
      </c>
      <c r="F1164" s="84"/>
      <c r="G1164" s="86" t="s">
        <v>35</v>
      </c>
      <c r="H1164" s="86"/>
      <c r="I1164" s="87">
        <v>42130</v>
      </c>
      <c r="J1164" s="87"/>
      <c r="K1164" s="87">
        <v>42130</v>
      </c>
      <c r="L1164" s="87"/>
      <c r="M1164" s="84" t="s">
        <v>18</v>
      </c>
      <c r="N1164" s="84"/>
      <c r="O1164" s="83">
        <v>184</v>
      </c>
      <c r="P1164" s="83"/>
      <c r="Q1164" s="84"/>
      <c r="R1164" s="84"/>
      <c r="S1164" s="84"/>
    </row>
    <row r="1165" spans="2:19" ht="45" customHeight="1" x14ac:dyDescent="0.25">
      <c r="B1165" s="10" t="s">
        <v>397</v>
      </c>
      <c r="C1165" s="85" t="s">
        <v>436</v>
      </c>
      <c r="D1165" s="85"/>
      <c r="E1165" s="84">
        <f t="shared" si="1"/>
        <v>1</v>
      </c>
      <c r="F1165" s="84"/>
      <c r="G1165" s="86" t="s">
        <v>35</v>
      </c>
      <c r="H1165" s="86"/>
      <c r="I1165" s="87">
        <v>42054</v>
      </c>
      <c r="J1165" s="87"/>
      <c r="K1165" s="87">
        <v>42054</v>
      </c>
      <c r="L1165" s="87"/>
      <c r="M1165" s="84" t="s">
        <v>18</v>
      </c>
      <c r="N1165" s="84"/>
      <c r="O1165" s="83">
        <v>476</v>
      </c>
      <c r="P1165" s="83"/>
      <c r="Q1165" s="84"/>
      <c r="R1165" s="84"/>
      <c r="S1165" s="84"/>
    </row>
    <row r="1166" spans="2:19" ht="45" customHeight="1" x14ac:dyDescent="0.25">
      <c r="B1166" s="10" t="s">
        <v>397</v>
      </c>
      <c r="C1166" s="85" t="s">
        <v>325</v>
      </c>
      <c r="D1166" s="85"/>
      <c r="E1166" s="84">
        <f t="shared" si="1"/>
        <v>1</v>
      </c>
      <c r="F1166" s="84"/>
      <c r="G1166" s="86" t="s">
        <v>35</v>
      </c>
      <c r="H1166" s="86"/>
      <c r="I1166" s="87">
        <v>42054</v>
      </c>
      <c r="J1166" s="87"/>
      <c r="K1166" s="87">
        <v>42054</v>
      </c>
      <c r="L1166" s="87"/>
      <c r="M1166" s="84" t="s">
        <v>18</v>
      </c>
      <c r="N1166" s="84"/>
      <c r="O1166" s="83">
        <v>345</v>
      </c>
      <c r="P1166" s="83"/>
      <c r="Q1166" s="84"/>
      <c r="R1166" s="84"/>
      <c r="S1166" s="84"/>
    </row>
    <row r="1167" spans="2:19" ht="45" customHeight="1" x14ac:dyDescent="0.25">
      <c r="B1167" s="10" t="s">
        <v>397</v>
      </c>
      <c r="C1167" s="85" t="s">
        <v>437</v>
      </c>
      <c r="D1167" s="85"/>
      <c r="E1167" s="84">
        <f t="shared" si="1"/>
        <v>1</v>
      </c>
      <c r="F1167" s="84"/>
      <c r="G1167" s="86" t="s">
        <v>35</v>
      </c>
      <c r="H1167" s="86"/>
      <c r="I1167" s="87">
        <v>42177</v>
      </c>
      <c r="J1167" s="87"/>
      <c r="K1167" s="87">
        <v>42177</v>
      </c>
      <c r="L1167" s="87"/>
      <c r="M1167" s="84" t="s">
        <v>18</v>
      </c>
      <c r="N1167" s="84"/>
      <c r="O1167" s="83">
        <v>184</v>
      </c>
      <c r="P1167" s="83"/>
      <c r="Q1167" s="84"/>
      <c r="R1167" s="84"/>
      <c r="S1167" s="84"/>
    </row>
    <row r="1168" spans="2:19" ht="45" customHeight="1" x14ac:dyDescent="0.25">
      <c r="B1168" s="10" t="s">
        <v>397</v>
      </c>
      <c r="C1168" s="85" t="s">
        <v>438</v>
      </c>
      <c r="D1168" s="85"/>
      <c r="E1168" s="84">
        <f t="shared" si="1"/>
        <v>1</v>
      </c>
      <c r="F1168" s="84"/>
      <c r="G1168" s="86" t="s">
        <v>35</v>
      </c>
      <c r="H1168" s="86"/>
      <c r="I1168" s="87">
        <v>42165</v>
      </c>
      <c r="J1168" s="87"/>
      <c r="K1168" s="87">
        <v>42180</v>
      </c>
      <c r="L1168" s="87"/>
      <c r="M1168" s="84" t="s">
        <v>18</v>
      </c>
      <c r="N1168" s="84"/>
      <c r="O1168" s="83">
        <v>484</v>
      </c>
      <c r="P1168" s="83"/>
      <c r="Q1168" s="84"/>
      <c r="R1168" s="84"/>
      <c r="S1168" s="84"/>
    </row>
    <row r="1169" spans="2:19" ht="45" customHeight="1" x14ac:dyDescent="0.25">
      <c r="B1169" s="10" t="s">
        <v>397</v>
      </c>
      <c r="C1169" s="85" t="s">
        <v>439</v>
      </c>
      <c r="D1169" s="85"/>
      <c r="E1169" s="84">
        <f t="shared" si="1"/>
        <v>1</v>
      </c>
      <c r="F1169" s="84"/>
      <c r="G1169" s="86" t="s">
        <v>35</v>
      </c>
      <c r="H1169" s="86"/>
      <c r="I1169" s="87">
        <v>42151</v>
      </c>
      <c r="J1169" s="87"/>
      <c r="K1169" s="87">
        <v>42151</v>
      </c>
      <c r="L1169" s="87"/>
      <c r="M1169" s="84" t="s">
        <v>18</v>
      </c>
      <c r="N1169" s="84"/>
      <c r="O1169" s="83">
        <v>193</v>
      </c>
      <c r="P1169" s="83"/>
      <c r="Q1169" s="84"/>
      <c r="R1169" s="84"/>
      <c r="S1169" s="84"/>
    </row>
    <row r="1170" spans="2:19" ht="45" customHeight="1" x14ac:dyDescent="0.25">
      <c r="B1170" s="10" t="s">
        <v>397</v>
      </c>
      <c r="C1170" s="85" t="s">
        <v>438</v>
      </c>
      <c r="D1170" s="85"/>
      <c r="E1170" s="84">
        <f t="shared" si="1"/>
        <v>1</v>
      </c>
      <c r="F1170" s="84"/>
      <c r="G1170" s="86" t="s">
        <v>35</v>
      </c>
      <c r="H1170" s="86"/>
      <c r="I1170" s="87">
        <v>42165</v>
      </c>
      <c r="J1170" s="87"/>
      <c r="K1170" s="87">
        <v>42180</v>
      </c>
      <c r="L1170" s="87"/>
      <c r="M1170" s="84" t="s">
        <v>18</v>
      </c>
      <c r="N1170" s="84"/>
      <c r="O1170" s="83">
        <v>400</v>
      </c>
      <c r="P1170" s="83"/>
      <c r="Q1170" s="84"/>
      <c r="R1170" s="84"/>
      <c r="S1170" s="84"/>
    </row>
    <row r="1171" spans="2:19" ht="45" customHeight="1" x14ac:dyDescent="0.25">
      <c r="B1171" s="10" t="s">
        <v>397</v>
      </c>
      <c r="C1171" s="85" t="s">
        <v>440</v>
      </c>
      <c r="D1171" s="85"/>
      <c r="E1171" s="84">
        <f t="shared" si="1"/>
        <v>1</v>
      </c>
      <c r="F1171" s="84"/>
      <c r="G1171" s="86" t="s">
        <v>17</v>
      </c>
      <c r="H1171" s="86"/>
      <c r="I1171" s="87">
        <v>42068</v>
      </c>
      <c r="J1171" s="87"/>
      <c r="K1171" s="87">
        <v>42069</v>
      </c>
      <c r="L1171" s="87"/>
      <c r="M1171" s="84" t="s">
        <v>18</v>
      </c>
      <c r="N1171" s="84"/>
      <c r="O1171" s="83">
        <v>1576</v>
      </c>
      <c r="P1171" s="83"/>
      <c r="Q1171" s="84"/>
      <c r="R1171" s="84"/>
      <c r="S1171" s="84"/>
    </row>
    <row r="1172" spans="2:19" ht="45" customHeight="1" x14ac:dyDescent="0.25">
      <c r="B1172" s="10" t="s">
        <v>397</v>
      </c>
      <c r="C1172" s="85" t="s">
        <v>441</v>
      </c>
      <c r="D1172" s="85"/>
      <c r="E1172" s="84">
        <f t="shared" si="1"/>
        <v>1</v>
      </c>
      <c r="F1172" s="84"/>
      <c r="G1172" s="86" t="s">
        <v>35</v>
      </c>
      <c r="H1172" s="86"/>
      <c r="I1172" s="87">
        <v>42219</v>
      </c>
      <c r="J1172" s="87"/>
      <c r="K1172" s="87">
        <v>42221</v>
      </c>
      <c r="L1172" s="87"/>
      <c r="M1172" s="84" t="s">
        <v>18</v>
      </c>
      <c r="N1172" s="84"/>
      <c r="O1172" s="83">
        <v>184</v>
      </c>
      <c r="P1172" s="83"/>
      <c r="Q1172" s="84"/>
      <c r="R1172" s="84"/>
      <c r="S1172" s="84"/>
    </row>
    <row r="1173" spans="2:19" ht="45" customHeight="1" x14ac:dyDescent="0.25">
      <c r="B1173" s="10" t="s">
        <v>397</v>
      </c>
      <c r="C1173" s="85" t="s">
        <v>442</v>
      </c>
      <c r="D1173" s="85"/>
      <c r="E1173" s="84">
        <f t="shared" si="1"/>
        <v>1</v>
      </c>
      <c r="F1173" s="84"/>
      <c r="G1173" s="86" t="s">
        <v>35</v>
      </c>
      <c r="H1173" s="86"/>
      <c r="I1173" s="87">
        <v>42181</v>
      </c>
      <c r="J1173" s="87"/>
      <c r="K1173" s="87">
        <v>42187</v>
      </c>
      <c r="L1173" s="87"/>
      <c r="M1173" s="84" t="s">
        <v>18</v>
      </c>
      <c r="N1173" s="84"/>
      <c r="O1173" s="83">
        <v>220</v>
      </c>
      <c r="P1173" s="83"/>
      <c r="Q1173" s="84"/>
      <c r="R1173" s="84"/>
      <c r="S1173" s="84"/>
    </row>
    <row r="1174" spans="2:19" ht="45" customHeight="1" x14ac:dyDescent="0.25">
      <c r="B1174" s="10" t="s">
        <v>397</v>
      </c>
      <c r="C1174" s="85" t="s">
        <v>443</v>
      </c>
      <c r="D1174" s="85"/>
      <c r="E1174" s="84">
        <f t="shared" si="1"/>
        <v>1</v>
      </c>
      <c r="F1174" s="84"/>
      <c r="G1174" s="86" t="s">
        <v>35</v>
      </c>
      <c r="H1174" s="86"/>
      <c r="I1174" s="87">
        <v>42214</v>
      </c>
      <c r="J1174" s="87"/>
      <c r="K1174" s="87">
        <v>42221</v>
      </c>
      <c r="L1174" s="87"/>
      <c r="M1174" s="84" t="s">
        <v>18</v>
      </c>
      <c r="N1174" s="84"/>
      <c r="O1174" s="83">
        <v>384</v>
      </c>
      <c r="P1174" s="83"/>
      <c r="Q1174" s="84"/>
      <c r="R1174" s="84"/>
      <c r="S1174" s="84"/>
    </row>
    <row r="1175" spans="2:19" ht="45" customHeight="1" x14ac:dyDescent="0.25">
      <c r="B1175" s="10" t="s">
        <v>397</v>
      </c>
      <c r="C1175" s="85" t="s">
        <v>441</v>
      </c>
      <c r="D1175" s="85"/>
      <c r="E1175" s="84">
        <f t="shared" si="1"/>
        <v>1</v>
      </c>
      <c r="F1175" s="84"/>
      <c r="G1175" s="86" t="s">
        <v>35</v>
      </c>
      <c r="H1175" s="86"/>
      <c r="I1175" s="87">
        <v>42219</v>
      </c>
      <c r="J1175" s="87"/>
      <c r="K1175" s="87">
        <v>42221</v>
      </c>
      <c r="L1175" s="87"/>
      <c r="M1175" s="84" t="s">
        <v>18</v>
      </c>
      <c r="N1175" s="84"/>
      <c r="O1175" s="83">
        <v>160</v>
      </c>
      <c r="P1175" s="83"/>
      <c r="Q1175" s="84"/>
      <c r="R1175" s="84"/>
      <c r="S1175" s="84"/>
    </row>
    <row r="1176" spans="2:19" ht="45" customHeight="1" x14ac:dyDescent="0.25">
      <c r="B1176" s="10" t="s">
        <v>397</v>
      </c>
      <c r="C1176" s="85" t="s">
        <v>444</v>
      </c>
      <c r="D1176" s="85"/>
      <c r="E1176" s="84">
        <f t="shared" si="1"/>
        <v>1</v>
      </c>
      <c r="F1176" s="84"/>
      <c r="G1176" s="86" t="s">
        <v>35</v>
      </c>
      <c r="H1176" s="86"/>
      <c r="I1176" s="87">
        <v>42181</v>
      </c>
      <c r="J1176" s="87"/>
      <c r="K1176" s="87">
        <v>42187</v>
      </c>
      <c r="L1176" s="87"/>
      <c r="M1176" s="84" t="s">
        <v>18</v>
      </c>
      <c r="N1176" s="84"/>
      <c r="O1176" s="83">
        <v>200</v>
      </c>
      <c r="P1176" s="83"/>
      <c r="Q1176" s="84"/>
      <c r="R1176" s="84"/>
      <c r="S1176" s="84"/>
    </row>
    <row r="1177" spans="2:19" ht="45" customHeight="1" x14ac:dyDescent="0.25">
      <c r="B1177" s="10" t="s">
        <v>397</v>
      </c>
      <c r="C1177" s="85" t="s">
        <v>445</v>
      </c>
      <c r="D1177" s="85"/>
      <c r="E1177" s="84">
        <f t="shared" si="1"/>
        <v>1</v>
      </c>
      <c r="F1177" s="84"/>
      <c r="G1177" s="86" t="s">
        <v>35</v>
      </c>
      <c r="H1177" s="86"/>
      <c r="I1177" s="87">
        <v>42163</v>
      </c>
      <c r="J1177" s="87"/>
      <c r="K1177" s="87">
        <v>42163</v>
      </c>
      <c r="L1177" s="87"/>
      <c r="M1177" s="84" t="s">
        <v>18</v>
      </c>
      <c r="N1177" s="84"/>
      <c r="O1177" s="83">
        <v>484</v>
      </c>
      <c r="P1177" s="83"/>
      <c r="Q1177" s="84"/>
      <c r="R1177" s="84"/>
      <c r="S1177" s="84"/>
    </row>
    <row r="1178" spans="2:19" ht="45" customHeight="1" x14ac:dyDescent="0.25">
      <c r="B1178" s="10" t="s">
        <v>397</v>
      </c>
      <c r="C1178" s="85" t="s">
        <v>405</v>
      </c>
      <c r="D1178" s="85"/>
      <c r="E1178" s="84">
        <f t="shared" si="1"/>
        <v>1</v>
      </c>
      <c r="F1178" s="84"/>
      <c r="G1178" s="86" t="s">
        <v>35</v>
      </c>
      <c r="H1178" s="86"/>
      <c r="I1178" s="87">
        <v>42146</v>
      </c>
      <c r="J1178" s="87"/>
      <c r="K1178" s="87">
        <v>42146</v>
      </c>
      <c r="L1178" s="87"/>
      <c r="M1178" s="84" t="s">
        <v>18</v>
      </c>
      <c r="N1178" s="84"/>
      <c r="O1178" s="83">
        <v>184</v>
      </c>
      <c r="P1178" s="83"/>
      <c r="Q1178" s="84"/>
      <c r="R1178" s="84"/>
      <c r="S1178" s="84"/>
    </row>
    <row r="1179" spans="2:19" ht="45" customHeight="1" x14ac:dyDescent="0.25">
      <c r="B1179" s="10" t="s">
        <v>397</v>
      </c>
      <c r="C1179" s="85" t="s">
        <v>445</v>
      </c>
      <c r="D1179" s="85"/>
      <c r="E1179" s="84">
        <f t="shared" si="1"/>
        <v>1</v>
      </c>
      <c r="F1179" s="84"/>
      <c r="G1179" s="86" t="s">
        <v>35</v>
      </c>
      <c r="H1179" s="86"/>
      <c r="I1179" s="87">
        <v>42163</v>
      </c>
      <c r="J1179" s="87"/>
      <c r="K1179" s="87">
        <v>42163</v>
      </c>
      <c r="L1179" s="87"/>
      <c r="M1179" s="84" t="s">
        <v>18</v>
      </c>
      <c r="N1179" s="84"/>
      <c r="O1179" s="83">
        <v>272</v>
      </c>
      <c r="P1179" s="83"/>
      <c r="Q1179" s="84"/>
      <c r="R1179" s="84"/>
      <c r="S1179" s="84"/>
    </row>
    <row r="1180" spans="2:19" ht="45" customHeight="1" x14ac:dyDescent="0.25">
      <c r="B1180" s="10" t="s">
        <v>397</v>
      </c>
      <c r="C1180" s="85" t="s">
        <v>405</v>
      </c>
      <c r="D1180" s="85"/>
      <c r="E1180" s="84">
        <f t="shared" si="1"/>
        <v>1</v>
      </c>
      <c r="F1180" s="84"/>
      <c r="G1180" s="86" t="s">
        <v>35</v>
      </c>
      <c r="H1180" s="86"/>
      <c r="I1180" s="87">
        <v>42146</v>
      </c>
      <c r="J1180" s="87"/>
      <c r="K1180" s="87">
        <v>42146</v>
      </c>
      <c r="L1180" s="87"/>
      <c r="M1180" s="84" t="s">
        <v>18</v>
      </c>
      <c r="N1180" s="84"/>
      <c r="O1180" s="83">
        <v>323</v>
      </c>
      <c r="P1180" s="83"/>
      <c r="Q1180" s="84"/>
      <c r="R1180" s="84"/>
      <c r="S1180" s="84"/>
    </row>
    <row r="1181" spans="2:19" ht="45" customHeight="1" x14ac:dyDescent="0.25">
      <c r="B1181" s="10" t="s">
        <v>397</v>
      </c>
      <c r="C1181" s="85" t="s">
        <v>19</v>
      </c>
      <c r="D1181" s="85"/>
      <c r="E1181" s="84">
        <f t="shared" si="1"/>
        <v>1</v>
      </c>
      <c r="F1181" s="84"/>
      <c r="G1181" s="86" t="s">
        <v>20</v>
      </c>
      <c r="H1181" s="86"/>
      <c r="I1181" s="87">
        <v>42146</v>
      </c>
      <c r="J1181" s="87"/>
      <c r="K1181" s="87">
        <v>42146</v>
      </c>
      <c r="L1181" s="87"/>
      <c r="M1181" s="84" t="s">
        <v>18</v>
      </c>
      <c r="N1181" s="84"/>
      <c r="O1181" s="83">
        <v>42</v>
      </c>
      <c r="P1181" s="83"/>
      <c r="Q1181" s="84"/>
      <c r="R1181" s="84"/>
      <c r="S1181" s="84"/>
    </row>
    <row r="1182" spans="2:19" ht="45" customHeight="1" x14ac:dyDescent="0.25">
      <c r="B1182" s="10" t="s">
        <v>397</v>
      </c>
      <c r="C1182" s="85" t="s">
        <v>22</v>
      </c>
      <c r="D1182" s="85"/>
      <c r="E1182" s="84">
        <f t="shared" si="1"/>
        <v>1</v>
      </c>
      <c r="F1182" s="84"/>
      <c r="G1182" s="86" t="s">
        <v>17</v>
      </c>
      <c r="H1182" s="86"/>
      <c r="I1182" s="87">
        <v>42142</v>
      </c>
      <c r="J1182" s="87"/>
      <c r="K1182" s="87">
        <v>42142</v>
      </c>
      <c r="L1182" s="87"/>
      <c r="M1182" s="84" t="s">
        <v>18</v>
      </c>
      <c r="N1182" s="84"/>
      <c r="O1182" s="83">
        <v>3252.54</v>
      </c>
      <c r="P1182" s="83"/>
      <c r="Q1182" s="84"/>
      <c r="R1182" s="84"/>
      <c r="S1182" s="84"/>
    </row>
    <row r="1183" spans="2:19" ht="45" customHeight="1" x14ac:dyDescent="0.25">
      <c r="B1183" s="10" t="s">
        <v>397</v>
      </c>
      <c r="C1183" s="85" t="s">
        <v>22</v>
      </c>
      <c r="D1183" s="85"/>
      <c r="E1183" s="84">
        <f t="shared" si="1"/>
        <v>1</v>
      </c>
      <c r="F1183" s="84"/>
      <c r="G1183" s="86" t="s">
        <v>17</v>
      </c>
      <c r="H1183" s="86"/>
      <c r="I1183" s="87">
        <v>42142</v>
      </c>
      <c r="J1183" s="87"/>
      <c r="K1183" s="87">
        <v>42142</v>
      </c>
      <c r="L1183" s="87"/>
      <c r="M1183" s="84" t="s">
        <v>18</v>
      </c>
      <c r="N1183" s="84"/>
      <c r="O1183" s="83">
        <v>2049</v>
      </c>
      <c r="P1183" s="83"/>
      <c r="Q1183" s="84"/>
      <c r="R1183" s="84"/>
      <c r="S1183" s="84"/>
    </row>
    <row r="1184" spans="2:19" ht="45" customHeight="1" x14ac:dyDescent="0.25">
      <c r="B1184" s="10" t="s">
        <v>397</v>
      </c>
      <c r="C1184" s="85" t="s">
        <v>446</v>
      </c>
      <c r="D1184" s="85"/>
      <c r="E1184" s="84">
        <f t="shared" si="1"/>
        <v>1</v>
      </c>
      <c r="F1184" s="84"/>
      <c r="G1184" s="86" t="s">
        <v>17</v>
      </c>
      <c r="H1184" s="86"/>
      <c r="I1184" s="87">
        <v>42243</v>
      </c>
      <c r="J1184" s="87"/>
      <c r="K1184" s="87">
        <v>42244</v>
      </c>
      <c r="L1184" s="87"/>
      <c r="M1184" s="84" t="s">
        <v>18</v>
      </c>
      <c r="N1184" s="84"/>
      <c r="O1184" s="83">
        <v>1400</v>
      </c>
      <c r="P1184" s="83"/>
      <c r="Q1184" s="84"/>
      <c r="R1184" s="84"/>
      <c r="S1184" s="84"/>
    </row>
    <row r="1185" spans="2:19" ht="45" customHeight="1" x14ac:dyDescent="0.25">
      <c r="B1185" s="10" t="s">
        <v>397</v>
      </c>
      <c r="C1185" s="85" t="s">
        <v>446</v>
      </c>
      <c r="D1185" s="85"/>
      <c r="E1185" s="84">
        <f t="shared" si="1"/>
        <v>1</v>
      </c>
      <c r="F1185" s="84"/>
      <c r="G1185" s="86" t="s">
        <v>17</v>
      </c>
      <c r="H1185" s="86"/>
      <c r="I1185" s="87">
        <v>42243</v>
      </c>
      <c r="J1185" s="87"/>
      <c r="K1185" s="87">
        <v>42244</v>
      </c>
      <c r="L1185" s="87"/>
      <c r="M1185" s="84" t="s">
        <v>18</v>
      </c>
      <c r="N1185" s="84"/>
      <c r="O1185" s="83">
        <v>300</v>
      </c>
      <c r="P1185" s="83"/>
      <c r="Q1185" s="84"/>
      <c r="R1185" s="84"/>
      <c r="S1185" s="84"/>
    </row>
    <row r="1186" spans="2:19" ht="45" customHeight="1" x14ac:dyDescent="0.25">
      <c r="B1186" s="10" t="s">
        <v>397</v>
      </c>
      <c r="C1186" s="85" t="s">
        <v>447</v>
      </c>
      <c r="D1186" s="85"/>
      <c r="E1186" s="84">
        <f t="shared" si="1"/>
        <v>1</v>
      </c>
      <c r="F1186" s="84"/>
      <c r="G1186" s="86" t="s">
        <v>35</v>
      </c>
      <c r="H1186" s="86"/>
      <c r="I1186" s="87">
        <v>42243</v>
      </c>
      <c r="J1186" s="87"/>
      <c r="K1186" s="87">
        <v>42243</v>
      </c>
      <c r="L1186" s="87"/>
      <c r="M1186" s="84" t="s">
        <v>18</v>
      </c>
      <c r="N1186" s="84"/>
      <c r="O1186" s="83">
        <v>484.01</v>
      </c>
      <c r="P1186" s="83"/>
      <c r="Q1186" s="84"/>
      <c r="R1186" s="84"/>
      <c r="S1186" s="84"/>
    </row>
    <row r="1187" spans="2:19" ht="45" customHeight="1" x14ac:dyDescent="0.25">
      <c r="B1187" s="10" t="s">
        <v>397</v>
      </c>
      <c r="C1187" s="85" t="s">
        <v>448</v>
      </c>
      <c r="D1187" s="85"/>
      <c r="E1187" s="84">
        <f t="shared" si="1"/>
        <v>1</v>
      </c>
      <c r="F1187" s="84"/>
      <c r="G1187" s="86" t="s">
        <v>35</v>
      </c>
      <c r="H1187" s="86"/>
      <c r="I1187" s="87">
        <v>42243</v>
      </c>
      <c r="J1187" s="87"/>
      <c r="K1187" s="87">
        <v>42243</v>
      </c>
      <c r="L1187" s="87"/>
      <c r="M1187" s="84" t="s">
        <v>18</v>
      </c>
      <c r="N1187" s="84"/>
      <c r="O1187" s="83">
        <v>345</v>
      </c>
      <c r="P1187" s="83"/>
      <c r="Q1187" s="84"/>
      <c r="R1187" s="84"/>
      <c r="S1187" s="84"/>
    </row>
    <row r="1188" spans="2:19" ht="45" customHeight="1" x14ac:dyDescent="0.25">
      <c r="B1188" s="10" t="s">
        <v>397</v>
      </c>
      <c r="C1188" s="85" t="s">
        <v>449</v>
      </c>
      <c r="D1188" s="85"/>
      <c r="E1188" s="84">
        <f t="shared" si="1"/>
        <v>1</v>
      </c>
      <c r="F1188" s="84"/>
      <c r="G1188" s="86" t="s">
        <v>35</v>
      </c>
      <c r="H1188" s="86"/>
      <c r="I1188" s="87">
        <v>42272</v>
      </c>
      <c r="J1188" s="87"/>
      <c r="K1188" s="87">
        <v>42272</v>
      </c>
      <c r="L1188" s="87"/>
      <c r="M1188" s="84" t="s">
        <v>18</v>
      </c>
      <c r="N1188" s="84"/>
      <c r="O1188" s="83">
        <v>484</v>
      </c>
      <c r="P1188" s="83"/>
      <c r="Q1188" s="84"/>
      <c r="R1188" s="84"/>
      <c r="S1188" s="84"/>
    </row>
    <row r="1189" spans="2:19" ht="45" customHeight="1" x14ac:dyDescent="0.25">
      <c r="B1189" s="10" t="s">
        <v>397</v>
      </c>
      <c r="C1189" s="85" t="s">
        <v>450</v>
      </c>
      <c r="D1189" s="85"/>
      <c r="E1189" s="84">
        <f t="shared" si="1"/>
        <v>1</v>
      </c>
      <c r="F1189" s="84"/>
      <c r="G1189" s="86" t="s">
        <v>35</v>
      </c>
      <c r="H1189" s="86"/>
      <c r="I1189" s="87">
        <v>42285</v>
      </c>
      <c r="J1189" s="87"/>
      <c r="K1189" s="87">
        <v>42226</v>
      </c>
      <c r="L1189" s="87"/>
      <c r="M1189" s="84" t="s">
        <v>18</v>
      </c>
      <c r="N1189" s="84"/>
      <c r="O1189" s="83">
        <v>484</v>
      </c>
      <c r="P1189" s="83"/>
      <c r="Q1189" s="84"/>
      <c r="R1189" s="84"/>
      <c r="S1189" s="84"/>
    </row>
    <row r="1190" spans="2:19" ht="45" customHeight="1" x14ac:dyDescent="0.25">
      <c r="B1190" s="10" t="s">
        <v>397</v>
      </c>
      <c r="C1190" s="85" t="s">
        <v>450</v>
      </c>
      <c r="D1190" s="85"/>
      <c r="E1190" s="84">
        <f t="shared" si="1"/>
        <v>1</v>
      </c>
      <c r="F1190" s="84"/>
      <c r="G1190" s="86" t="s">
        <v>35</v>
      </c>
      <c r="H1190" s="86"/>
      <c r="I1190" s="87">
        <v>42221</v>
      </c>
      <c r="J1190" s="87"/>
      <c r="K1190" s="87">
        <v>42221</v>
      </c>
      <c r="L1190" s="87"/>
      <c r="M1190" s="84" t="s">
        <v>18</v>
      </c>
      <c r="N1190" s="84"/>
      <c r="O1190" s="83">
        <v>384</v>
      </c>
      <c r="P1190" s="83"/>
      <c r="Q1190" s="84"/>
      <c r="R1190" s="84"/>
      <c r="S1190" s="84"/>
    </row>
    <row r="1191" spans="2:19" ht="45" customHeight="1" x14ac:dyDescent="0.25">
      <c r="B1191" s="10" t="s">
        <v>397</v>
      </c>
      <c r="C1191" s="85" t="s">
        <v>449</v>
      </c>
      <c r="D1191" s="85"/>
      <c r="E1191" s="84">
        <f t="shared" si="1"/>
        <v>1</v>
      </c>
      <c r="F1191" s="84"/>
      <c r="G1191" s="86" t="s">
        <v>35</v>
      </c>
      <c r="H1191" s="86"/>
      <c r="I1191" s="87">
        <v>42272</v>
      </c>
      <c r="J1191" s="87"/>
      <c r="K1191" s="87">
        <v>42272</v>
      </c>
      <c r="L1191" s="87"/>
      <c r="M1191" s="84" t="s">
        <v>18</v>
      </c>
      <c r="N1191" s="84"/>
      <c r="O1191" s="83">
        <v>280</v>
      </c>
      <c r="P1191" s="83"/>
      <c r="Q1191" s="84"/>
      <c r="R1191" s="84"/>
      <c r="S1191" s="84"/>
    </row>
    <row r="1192" spans="2:19" ht="45" customHeight="1" x14ac:dyDescent="0.25">
      <c r="B1192" s="10" t="s">
        <v>397</v>
      </c>
      <c r="C1192" s="85" t="s">
        <v>19</v>
      </c>
      <c r="D1192" s="85"/>
      <c r="E1192" s="84">
        <f t="shared" si="1"/>
        <v>1</v>
      </c>
      <c r="F1192" s="84"/>
      <c r="G1192" s="86" t="s">
        <v>20</v>
      </c>
      <c r="H1192" s="86"/>
      <c r="I1192" s="87">
        <v>42272</v>
      </c>
      <c r="J1192" s="87"/>
      <c r="K1192" s="87">
        <v>42272</v>
      </c>
      <c r="L1192" s="87"/>
      <c r="M1192" s="84" t="s">
        <v>18</v>
      </c>
      <c r="N1192" s="84"/>
      <c r="O1192" s="83">
        <v>28</v>
      </c>
      <c r="P1192" s="83"/>
      <c r="Q1192" s="84"/>
      <c r="R1192" s="84"/>
      <c r="S1192" s="84"/>
    </row>
    <row r="1193" spans="2:19" ht="45" customHeight="1" x14ac:dyDescent="0.25">
      <c r="B1193" s="10" t="s">
        <v>397</v>
      </c>
      <c r="C1193" s="85" t="s">
        <v>451</v>
      </c>
      <c r="D1193" s="85"/>
      <c r="E1193" s="84">
        <f t="shared" si="1"/>
        <v>1</v>
      </c>
      <c r="F1193" s="84"/>
      <c r="G1193" s="86" t="s">
        <v>35</v>
      </c>
      <c r="H1193" s="86"/>
      <c r="I1193" s="87">
        <v>42212</v>
      </c>
      <c r="J1193" s="87"/>
      <c r="K1193" s="87">
        <v>42212</v>
      </c>
      <c r="L1193" s="87"/>
      <c r="M1193" s="84" t="s">
        <v>18</v>
      </c>
      <c r="N1193" s="84"/>
      <c r="O1193" s="83">
        <v>484</v>
      </c>
      <c r="P1193" s="83"/>
      <c r="Q1193" s="84"/>
      <c r="R1193" s="84"/>
      <c r="S1193" s="84"/>
    </row>
    <row r="1194" spans="2:19" ht="45" customHeight="1" x14ac:dyDescent="0.25">
      <c r="B1194" s="10" t="s">
        <v>397</v>
      </c>
      <c r="C1194" s="85" t="s">
        <v>451</v>
      </c>
      <c r="D1194" s="85"/>
      <c r="E1194" s="84">
        <f t="shared" si="1"/>
        <v>1</v>
      </c>
      <c r="F1194" s="84"/>
      <c r="G1194" s="86" t="s">
        <v>35</v>
      </c>
      <c r="H1194" s="86"/>
      <c r="I1194" s="87">
        <v>42212</v>
      </c>
      <c r="J1194" s="87"/>
      <c r="K1194" s="87">
        <v>42212</v>
      </c>
      <c r="L1194" s="87"/>
      <c r="M1194" s="84" t="s">
        <v>18</v>
      </c>
      <c r="N1194" s="84"/>
      <c r="O1194" s="83">
        <v>280</v>
      </c>
      <c r="P1194" s="83"/>
      <c r="Q1194" s="84"/>
      <c r="R1194" s="84"/>
      <c r="S1194" s="84"/>
    </row>
    <row r="1195" spans="2:19" ht="45" customHeight="1" x14ac:dyDescent="0.25">
      <c r="B1195" s="10" t="s">
        <v>397</v>
      </c>
      <c r="C1195" s="85" t="s">
        <v>19</v>
      </c>
      <c r="D1195" s="85"/>
      <c r="E1195" s="84">
        <f t="shared" si="1"/>
        <v>1</v>
      </c>
      <c r="F1195" s="84"/>
      <c r="G1195" s="86" t="s">
        <v>20</v>
      </c>
      <c r="H1195" s="86"/>
      <c r="I1195" s="87">
        <v>42212</v>
      </c>
      <c r="J1195" s="87"/>
      <c r="K1195" s="87">
        <v>42212</v>
      </c>
      <c r="L1195" s="87"/>
      <c r="M1195" s="84" t="s">
        <v>18</v>
      </c>
      <c r="N1195" s="84"/>
      <c r="O1195" s="83">
        <v>19</v>
      </c>
      <c r="P1195" s="83"/>
      <c r="Q1195" s="84"/>
      <c r="R1195" s="84"/>
      <c r="S1195" s="84"/>
    </row>
    <row r="1196" spans="2:19" ht="45" customHeight="1" x14ac:dyDescent="0.25">
      <c r="B1196" s="10" t="s">
        <v>397</v>
      </c>
      <c r="C1196" s="85" t="s">
        <v>19</v>
      </c>
      <c r="D1196" s="85"/>
      <c r="E1196" s="84">
        <f t="shared" si="1"/>
        <v>1</v>
      </c>
      <c r="F1196" s="84"/>
      <c r="G1196" s="86" t="s">
        <v>20</v>
      </c>
      <c r="H1196" s="86"/>
      <c r="I1196" s="87">
        <v>42222</v>
      </c>
      <c r="J1196" s="87"/>
      <c r="K1196" s="87">
        <v>42222</v>
      </c>
      <c r="L1196" s="87"/>
      <c r="M1196" s="84" t="s">
        <v>18</v>
      </c>
      <c r="N1196" s="84"/>
      <c r="O1196" s="83">
        <v>1323.69</v>
      </c>
      <c r="P1196" s="83"/>
      <c r="Q1196" s="84"/>
      <c r="R1196" s="84"/>
      <c r="S1196" s="84"/>
    </row>
    <row r="1197" spans="2:19" ht="45" customHeight="1" x14ac:dyDescent="0.25">
      <c r="B1197" s="10" t="s">
        <v>397</v>
      </c>
      <c r="C1197" s="85" t="s">
        <v>452</v>
      </c>
      <c r="D1197" s="85"/>
      <c r="E1197" s="84">
        <f t="shared" si="1"/>
        <v>1</v>
      </c>
      <c r="F1197" s="84"/>
      <c r="G1197" s="86" t="s">
        <v>35</v>
      </c>
      <c r="H1197" s="86"/>
      <c r="I1197" s="87">
        <v>42241</v>
      </c>
      <c r="J1197" s="87"/>
      <c r="K1197" s="87">
        <v>42247</v>
      </c>
      <c r="L1197" s="87"/>
      <c r="M1197" s="84" t="s">
        <v>18</v>
      </c>
      <c r="N1197" s="84"/>
      <c r="O1197" s="83">
        <v>484</v>
      </c>
      <c r="P1197" s="83"/>
      <c r="Q1197" s="84"/>
      <c r="R1197" s="84"/>
      <c r="S1197" s="84"/>
    </row>
    <row r="1198" spans="2:19" ht="45" customHeight="1" x14ac:dyDescent="0.25">
      <c r="B1198" s="10" t="s">
        <v>397</v>
      </c>
      <c r="C1198" s="85" t="s">
        <v>452</v>
      </c>
      <c r="D1198" s="85"/>
      <c r="E1198" s="84">
        <f t="shared" si="1"/>
        <v>1</v>
      </c>
      <c r="F1198" s="84"/>
      <c r="G1198" s="86" t="s">
        <v>35</v>
      </c>
      <c r="H1198" s="86"/>
      <c r="I1198" s="87">
        <v>42241</v>
      </c>
      <c r="J1198" s="87"/>
      <c r="K1198" s="87">
        <v>42247</v>
      </c>
      <c r="L1198" s="87"/>
      <c r="M1198" s="84" t="s">
        <v>18</v>
      </c>
      <c r="N1198" s="84"/>
      <c r="O1198" s="83">
        <v>379</v>
      </c>
      <c r="P1198" s="83"/>
      <c r="Q1198" s="84"/>
      <c r="R1198" s="84"/>
      <c r="S1198" s="84"/>
    </row>
    <row r="1199" spans="2:19" ht="45" customHeight="1" x14ac:dyDescent="0.25">
      <c r="B1199" s="10" t="s">
        <v>397</v>
      </c>
      <c r="C1199" s="85" t="s">
        <v>19</v>
      </c>
      <c r="D1199" s="85"/>
      <c r="E1199" s="84">
        <f t="shared" si="1"/>
        <v>1</v>
      </c>
      <c r="F1199" s="84"/>
      <c r="G1199" s="86" t="s">
        <v>20</v>
      </c>
      <c r="H1199" s="86"/>
      <c r="I1199" s="87">
        <v>42241</v>
      </c>
      <c r="J1199" s="87"/>
      <c r="K1199" s="87">
        <v>42241</v>
      </c>
      <c r="L1199" s="87"/>
      <c r="M1199" s="84" t="s">
        <v>18</v>
      </c>
      <c r="N1199" s="84"/>
      <c r="O1199" s="83">
        <v>19</v>
      </c>
      <c r="P1199" s="83"/>
      <c r="Q1199" s="84"/>
      <c r="R1199" s="84"/>
      <c r="S1199" s="84"/>
    </row>
    <row r="1200" spans="2:19" ht="45" customHeight="1" x14ac:dyDescent="0.25">
      <c r="B1200" s="10" t="s">
        <v>397</v>
      </c>
      <c r="C1200" s="85" t="s">
        <v>453</v>
      </c>
      <c r="D1200" s="85"/>
      <c r="E1200" s="84">
        <f t="shared" si="1"/>
        <v>1</v>
      </c>
      <c r="F1200" s="84"/>
      <c r="G1200" s="86" t="s">
        <v>17</v>
      </c>
      <c r="H1200" s="86"/>
      <c r="I1200" s="87">
        <v>42296</v>
      </c>
      <c r="J1200" s="87"/>
      <c r="K1200" s="87">
        <v>42298</v>
      </c>
      <c r="L1200" s="87"/>
      <c r="M1200" s="84" t="s">
        <v>18</v>
      </c>
      <c r="N1200" s="84"/>
      <c r="O1200" s="83">
        <v>5055</v>
      </c>
      <c r="P1200" s="83"/>
      <c r="Q1200" s="84"/>
      <c r="R1200" s="84"/>
      <c r="S1200" s="84"/>
    </row>
    <row r="1201" spans="2:19" ht="45" customHeight="1" x14ac:dyDescent="0.25">
      <c r="B1201" s="10" t="s">
        <v>397</v>
      </c>
      <c r="C1201" s="85" t="s">
        <v>453</v>
      </c>
      <c r="D1201" s="85"/>
      <c r="E1201" s="84">
        <f t="shared" si="1"/>
        <v>1</v>
      </c>
      <c r="F1201" s="84"/>
      <c r="G1201" s="86" t="s">
        <v>17</v>
      </c>
      <c r="H1201" s="86"/>
      <c r="I1201" s="87">
        <v>42296</v>
      </c>
      <c r="J1201" s="87"/>
      <c r="K1201" s="87">
        <v>42298</v>
      </c>
      <c r="L1201" s="87"/>
      <c r="M1201" s="84" t="s">
        <v>18</v>
      </c>
      <c r="N1201" s="84"/>
      <c r="O1201" s="83">
        <v>4424</v>
      </c>
      <c r="P1201" s="83"/>
      <c r="Q1201" s="84"/>
      <c r="R1201" s="84"/>
      <c r="S1201" s="84"/>
    </row>
    <row r="1202" spans="2:19" ht="45" customHeight="1" x14ac:dyDescent="0.25">
      <c r="B1202" s="10" t="s">
        <v>397</v>
      </c>
      <c r="C1202" s="85" t="s">
        <v>454</v>
      </c>
      <c r="D1202" s="85"/>
      <c r="E1202" s="84">
        <f t="shared" si="1"/>
        <v>1</v>
      </c>
      <c r="F1202" s="84"/>
      <c r="G1202" s="86" t="s">
        <v>35</v>
      </c>
      <c r="H1202" s="86"/>
      <c r="I1202" s="87">
        <v>42264</v>
      </c>
      <c r="J1202" s="87"/>
      <c r="K1202" s="87">
        <v>42270</v>
      </c>
      <c r="L1202" s="87"/>
      <c r="M1202" s="84" t="s">
        <v>18</v>
      </c>
      <c r="N1202" s="84"/>
      <c r="O1202" s="83">
        <v>384</v>
      </c>
      <c r="P1202" s="83"/>
      <c r="Q1202" s="84"/>
      <c r="R1202" s="84"/>
      <c r="S1202" s="84"/>
    </row>
    <row r="1203" spans="2:19" ht="45" customHeight="1" x14ac:dyDescent="0.25">
      <c r="B1203" s="10" t="s">
        <v>397</v>
      </c>
      <c r="C1203" s="85" t="s">
        <v>19</v>
      </c>
      <c r="D1203" s="85"/>
      <c r="E1203" s="84">
        <f t="shared" ref="E1203:E1266" si="2">D1203+1</f>
        <v>1</v>
      </c>
      <c r="F1203" s="84"/>
      <c r="G1203" s="86" t="s">
        <v>20</v>
      </c>
      <c r="H1203" s="86"/>
      <c r="I1203" s="87">
        <v>42264</v>
      </c>
      <c r="J1203" s="87"/>
      <c r="K1203" s="87">
        <v>42264</v>
      </c>
      <c r="L1203" s="87"/>
      <c r="M1203" s="84" t="s">
        <v>18</v>
      </c>
      <c r="N1203" s="84"/>
      <c r="O1203" s="83">
        <v>788.48</v>
      </c>
      <c r="P1203" s="83"/>
      <c r="Q1203" s="84"/>
      <c r="R1203" s="84"/>
      <c r="S1203" s="84"/>
    </row>
    <row r="1204" spans="2:19" ht="45" customHeight="1" x14ac:dyDescent="0.25">
      <c r="B1204" s="10" t="s">
        <v>397</v>
      </c>
      <c r="C1204" s="85" t="s">
        <v>455</v>
      </c>
      <c r="D1204" s="85"/>
      <c r="E1204" s="84">
        <f t="shared" si="2"/>
        <v>1</v>
      </c>
      <c r="F1204" s="84"/>
      <c r="G1204" s="86" t="s">
        <v>35</v>
      </c>
      <c r="H1204" s="86"/>
      <c r="I1204" s="87">
        <v>42265</v>
      </c>
      <c r="J1204" s="87"/>
      <c r="K1204" s="87">
        <v>42275</v>
      </c>
      <c r="L1204" s="87"/>
      <c r="M1204" s="84" t="s">
        <v>18</v>
      </c>
      <c r="N1204" s="84"/>
      <c r="O1204" s="83">
        <v>484</v>
      </c>
      <c r="P1204" s="83"/>
      <c r="Q1204" s="84"/>
      <c r="R1204" s="84"/>
      <c r="S1204" s="84"/>
    </row>
    <row r="1205" spans="2:19" ht="45" customHeight="1" x14ac:dyDescent="0.25">
      <c r="B1205" s="10" t="s">
        <v>397</v>
      </c>
      <c r="C1205" s="85" t="s">
        <v>456</v>
      </c>
      <c r="D1205" s="85"/>
      <c r="E1205" s="84">
        <f t="shared" si="2"/>
        <v>1</v>
      </c>
      <c r="F1205" s="84"/>
      <c r="G1205" s="86" t="s">
        <v>35</v>
      </c>
      <c r="H1205" s="86"/>
      <c r="I1205" s="87">
        <v>42269</v>
      </c>
      <c r="J1205" s="87"/>
      <c r="K1205" s="87">
        <v>42275</v>
      </c>
      <c r="L1205" s="87"/>
      <c r="M1205" s="84" t="s">
        <v>18</v>
      </c>
      <c r="N1205" s="84"/>
      <c r="O1205" s="83">
        <v>384</v>
      </c>
      <c r="P1205" s="83"/>
      <c r="Q1205" s="84"/>
      <c r="R1205" s="84"/>
      <c r="S1205" s="84"/>
    </row>
    <row r="1206" spans="2:19" ht="45" customHeight="1" x14ac:dyDescent="0.25">
      <c r="B1206" s="10" t="s">
        <v>397</v>
      </c>
      <c r="C1206" s="85" t="s">
        <v>455</v>
      </c>
      <c r="D1206" s="85"/>
      <c r="E1206" s="84">
        <f t="shared" si="2"/>
        <v>1</v>
      </c>
      <c r="F1206" s="84"/>
      <c r="G1206" s="86" t="s">
        <v>35</v>
      </c>
      <c r="H1206" s="86"/>
      <c r="I1206" s="87">
        <v>42265</v>
      </c>
      <c r="J1206" s="87"/>
      <c r="K1206" s="87">
        <v>42275</v>
      </c>
      <c r="L1206" s="87"/>
      <c r="M1206" s="84" t="s">
        <v>18</v>
      </c>
      <c r="N1206" s="84"/>
      <c r="O1206" s="83">
        <v>404</v>
      </c>
      <c r="P1206" s="83"/>
      <c r="Q1206" s="84"/>
      <c r="R1206" s="84"/>
      <c r="S1206" s="84"/>
    </row>
    <row r="1207" spans="2:19" ht="45" customHeight="1" x14ac:dyDescent="0.25">
      <c r="B1207" s="10" t="s">
        <v>397</v>
      </c>
      <c r="C1207" s="85" t="s">
        <v>457</v>
      </c>
      <c r="D1207" s="85"/>
      <c r="E1207" s="84">
        <f t="shared" si="2"/>
        <v>1</v>
      </c>
      <c r="F1207" s="84"/>
      <c r="G1207" s="86" t="s">
        <v>35</v>
      </c>
      <c r="H1207" s="86"/>
      <c r="I1207" s="87">
        <v>42269</v>
      </c>
      <c r="J1207" s="87"/>
      <c r="K1207" s="87">
        <v>42275</v>
      </c>
      <c r="L1207" s="87"/>
      <c r="M1207" s="84" t="s">
        <v>18</v>
      </c>
      <c r="N1207" s="84"/>
      <c r="O1207" s="83">
        <v>138</v>
      </c>
      <c r="P1207" s="83"/>
      <c r="Q1207" s="84"/>
      <c r="R1207" s="84"/>
      <c r="S1207" s="84"/>
    </row>
    <row r="1208" spans="2:19" ht="45" customHeight="1" x14ac:dyDescent="0.25">
      <c r="B1208" s="10" t="s">
        <v>397</v>
      </c>
      <c r="C1208" s="85" t="s">
        <v>458</v>
      </c>
      <c r="D1208" s="85"/>
      <c r="E1208" s="84">
        <f t="shared" si="2"/>
        <v>1</v>
      </c>
      <c r="F1208" s="84"/>
      <c r="G1208" s="86" t="s">
        <v>35</v>
      </c>
      <c r="H1208" s="86"/>
      <c r="I1208" s="87">
        <v>42286</v>
      </c>
      <c r="J1208" s="87"/>
      <c r="K1208" s="87">
        <v>42299</v>
      </c>
      <c r="L1208" s="87"/>
      <c r="M1208" s="84" t="s">
        <v>18</v>
      </c>
      <c r="N1208" s="84"/>
      <c r="O1208" s="83">
        <v>484</v>
      </c>
      <c r="P1208" s="83"/>
      <c r="Q1208" s="84"/>
      <c r="R1208" s="84"/>
      <c r="S1208" s="84"/>
    </row>
    <row r="1209" spans="2:19" ht="45" customHeight="1" x14ac:dyDescent="0.25">
      <c r="B1209" s="10" t="s">
        <v>397</v>
      </c>
      <c r="C1209" s="85" t="s">
        <v>459</v>
      </c>
      <c r="D1209" s="85"/>
      <c r="E1209" s="84">
        <f t="shared" si="2"/>
        <v>1</v>
      </c>
      <c r="F1209" s="84"/>
      <c r="G1209" s="86" t="s">
        <v>35</v>
      </c>
      <c r="H1209" s="86"/>
      <c r="I1209" s="87">
        <v>42296</v>
      </c>
      <c r="J1209" s="87"/>
      <c r="K1209" s="87">
        <v>42299</v>
      </c>
      <c r="L1209" s="87"/>
      <c r="M1209" s="84" t="s">
        <v>18</v>
      </c>
      <c r="N1209" s="84"/>
      <c r="O1209" s="83">
        <v>484</v>
      </c>
      <c r="P1209" s="83"/>
      <c r="Q1209" s="84"/>
      <c r="R1209" s="84"/>
      <c r="S1209" s="84"/>
    </row>
    <row r="1210" spans="2:19" ht="45" customHeight="1" x14ac:dyDescent="0.25">
      <c r="B1210" s="10" t="s">
        <v>397</v>
      </c>
      <c r="C1210" s="85" t="s">
        <v>458</v>
      </c>
      <c r="D1210" s="85"/>
      <c r="E1210" s="84">
        <f t="shared" si="2"/>
        <v>1</v>
      </c>
      <c r="F1210" s="84"/>
      <c r="G1210" s="86" t="s">
        <v>35</v>
      </c>
      <c r="H1210" s="86"/>
      <c r="I1210" s="87">
        <v>42286</v>
      </c>
      <c r="J1210" s="87"/>
      <c r="K1210" s="87">
        <v>42299</v>
      </c>
      <c r="L1210" s="87"/>
      <c r="M1210" s="84" t="s">
        <v>18</v>
      </c>
      <c r="N1210" s="84"/>
      <c r="O1210" s="83">
        <v>366</v>
      </c>
      <c r="P1210" s="83"/>
      <c r="Q1210" s="84"/>
      <c r="R1210" s="84"/>
      <c r="S1210" s="84"/>
    </row>
    <row r="1211" spans="2:19" ht="45" customHeight="1" x14ac:dyDescent="0.25">
      <c r="B1211" s="10" t="s">
        <v>397</v>
      </c>
      <c r="C1211" s="85" t="s">
        <v>459</v>
      </c>
      <c r="D1211" s="85"/>
      <c r="E1211" s="84">
        <f t="shared" si="2"/>
        <v>1</v>
      </c>
      <c r="F1211" s="84"/>
      <c r="G1211" s="86" t="s">
        <v>35</v>
      </c>
      <c r="H1211" s="86"/>
      <c r="I1211" s="87">
        <v>42296</v>
      </c>
      <c r="J1211" s="87"/>
      <c r="K1211" s="87">
        <v>42299</v>
      </c>
      <c r="L1211" s="87"/>
      <c r="M1211" s="84" t="s">
        <v>18</v>
      </c>
      <c r="N1211" s="84"/>
      <c r="O1211" s="83">
        <v>458</v>
      </c>
      <c r="P1211" s="83"/>
      <c r="Q1211" s="84"/>
      <c r="R1211" s="84"/>
      <c r="S1211" s="84"/>
    </row>
    <row r="1212" spans="2:19" ht="45" customHeight="1" x14ac:dyDescent="0.25">
      <c r="B1212" s="10" t="s">
        <v>397</v>
      </c>
      <c r="C1212" s="85" t="s">
        <v>460</v>
      </c>
      <c r="D1212" s="85"/>
      <c r="E1212" s="84">
        <f t="shared" si="2"/>
        <v>1</v>
      </c>
      <c r="F1212" s="84"/>
      <c r="G1212" s="86" t="s">
        <v>20</v>
      </c>
      <c r="H1212" s="86"/>
      <c r="I1212" s="87">
        <v>42312</v>
      </c>
      <c r="J1212" s="87"/>
      <c r="K1212" s="87">
        <v>42313</v>
      </c>
      <c r="L1212" s="87"/>
      <c r="M1212" s="84" t="s">
        <v>18</v>
      </c>
      <c r="N1212" s="84"/>
      <c r="O1212" s="83">
        <v>4693</v>
      </c>
      <c r="P1212" s="83"/>
      <c r="Q1212" s="84"/>
      <c r="R1212" s="84"/>
      <c r="S1212" s="84"/>
    </row>
    <row r="1213" spans="2:19" ht="45" customHeight="1" x14ac:dyDescent="0.25">
      <c r="B1213" s="10" t="s">
        <v>397</v>
      </c>
      <c r="C1213" s="85" t="s">
        <v>22</v>
      </c>
      <c r="D1213" s="85"/>
      <c r="E1213" s="84">
        <f t="shared" si="2"/>
        <v>1</v>
      </c>
      <c r="F1213" s="84"/>
      <c r="G1213" s="86" t="s">
        <v>17</v>
      </c>
      <c r="H1213" s="86"/>
      <c r="I1213" s="87">
        <v>42303</v>
      </c>
      <c r="J1213" s="87"/>
      <c r="K1213" s="87">
        <v>42306</v>
      </c>
      <c r="L1213" s="87"/>
      <c r="M1213" s="84" t="s">
        <v>18</v>
      </c>
      <c r="N1213" s="84"/>
      <c r="O1213" s="83">
        <v>12515</v>
      </c>
      <c r="P1213" s="83"/>
      <c r="Q1213" s="84"/>
      <c r="R1213" s="84"/>
      <c r="S1213" s="84"/>
    </row>
    <row r="1214" spans="2:19" ht="45" customHeight="1" x14ac:dyDescent="0.25">
      <c r="B1214" s="10" t="s">
        <v>397</v>
      </c>
      <c r="C1214" s="85" t="s">
        <v>461</v>
      </c>
      <c r="D1214" s="85"/>
      <c r="E1214" s="84">
        <f t="shared" si="2"/>
        <v>1</v>
      </c>
      <c r="F1214" s="84"/>
      <c r="G1214" s="86" t="s">
        <v>17</v>
      </c>
      <c r="H1214" s="86"/>
      <c r="I1214" s="87">
        <v>42290</v>
      </c>
      <c r="J1214" s="87"/>
      <c r="K1214" s="87">
        <v>42292</v>
      </c>
      <c r="L1214" s="87"/>
      <c r="M1214" s="84" t="s">
        <v>18</v>
      </c>
      <c r="N1214" s="84"/>
      <c r="O1214" s="83">
        <v>3383.18</v>
      </c>
      <c r="P1214" s="83"/>
      <c r="Q1214" s="84"/>
      <c r="R1214" s="84"/>
      <c r="S1214" s="84"/>
    </row>
    <row r="1215" spans="2:19" ht="45" customHeight="1" x14ac:dyDescent="0.25">
      <c r="B1215" s="10" t="s">
        <v>397</v>
      </c>
      <c r="C1215" s="85" t="s">
        <v>462</v>
      </c>
      <c r="D1215" s="85"/>
      <c r="E1215" s="84">
        <f t="shared" si="2"/>
        <v>1</v>
      </c>
      <c r="F1215" s="84"/>
      <c r="G1215" s="86" t="s">
        <v>463</v>
      </c>
      <c r="H1215" s="86"/>
      <c r="I1215" s="87">
        <v>42296</v>
      </c>
      <c r="J1215" s="87"/>
      <c r="K1215" s="87">
        <v>42298</v>
      </c>
      <c r="L1215" s="87"/>
      <c r="M1215" s="84" t="s">
        <v>18</v>
      </c>
      <c r="N1215" s="84"/>
      <c r="O1215" s="83">
        <v>3383.18</v>
      </c>
      <c r="P1215" s="83"/>
      <c r="Q1215" s="84"/>
      <c r="R1215" s="84"/>
      <c r="S1215" s="84"/>
    </row>
    <row r="1216" spans="2:19" ht="45" customHeight="1" x14ac:dyDescent="0.25">
      <c r="B1216" s="10" t="s">
        <v>397</v>
      </c>
      <c r="C1216" s="85" t="s">
        <v>464</v>
      </c>
      <c r="D1216" s="85"/>
      <c r="E1216" s="84">
        <f t="shared" si="2"/>
        <v>1</v>
      </c>
      <c r="F1216" s="84"/>
      <c r="G1216" s="86" t="s">
        <v>17</v>
      </c>
      <c r="H1216" s="86"/>
      <c r="I1216" s="87">
        <v>42283</v>
      </c>
      <c r="J1216" s="87"/>
      <c r="K1216" s="87">
        <v>42283</v>
      </c>
      <c r="L1216" s="87"/>
      <c r="M1216" s="84" t="s">
        <v>18</v>
      </c>
      <c r="N1216" s="84"/>
      <c r="O1216" s="83">
        <v>5941</v>
      </c>
      <c r="P1216" s="83"/>
      <c r="Q1216" s="84"/>
      <c r="R1216" s="84"/>
      <c r="S1216" s="84"/>
    </row>
    <row r="1217" spans="2:19" ht="45" customHeight="1" x14ac:dyDescent="0.25">
      <c r="B1217" s="10" t="s">
        <v>397</v>
      </c>
      <c r="C1217" s="85" t="s">
        <v>22</v>
      </c>
      <c r="D1217" s="85"/>
      <c r="E1217" s="84">
        <f t="shared" si="2"/>
        <v>1</v>
      </c>
      <c r="F1217" s="84"/>
      <c r="G1217" s="86" t="s">
        <v>17</v>
      </c>
      <c r="H1217" s="86"/>
      <c r="I1217" s="87">
        <v>42304</v>
      </c>
      <c r="J1217" s="87"/>
      <c r="K1217" s="87">
        <v>42306</v>
      </c>
      <c r="L1217" s="87"/>
      <c r="M1217" s="84" t="s">
        <v>18</v>
      </c>
      <c r="N1217" s="84"/>
      <c r="O1217" s="83">
        <v>5941</v>
      </c>
      <c r="P1217" s="83"/>
      <c r="Q1217" s="84"/>
      <c r="R1217" s="84"/>
      <c r="S1217" s="84"/>
    </row>
    <row r="1218" spans="2:19" ht="45" customHeight="1" x14ac:dyDescent="0.25">
      <c r="B1218" s="10" t="s">
        <v>397</v>
      </c>
      <c r="C1218" s="85" t="s">
        <v>465</v>
      </c>
      <c r="D1218" s="85"/>
      <c r="E1218" s="84">
        <f t="shared" si="2"/>
        <v>1</v>
      </c>
      <c r="F1218" s="84"/>
      <c r="G1218" s="86" t="s">
        <v>35</v>
      </c>
      <c r="H1218" s="86"/>
      <c r="I1218" s="87">
        <v>42359</v>
      </c>
      <c r="J1218" s="87"/>
      <c r="K1218" s="87">
        <v>42359</v>
      </c>
      <c r="L1218" s="87"/>
      <c r="M1218" s="84" t="s">
        <v>18</v>
      </c>
      <c r="N1218" s="84"/>
      <c r="O1218" s="83">
        <v>684</v>
      </c>
      <c r="P1218" s="83"/>
      <c r="Q1218" s="84"/>
      <c r="R1218" s="84"/>
      <c r="S1218" s="84"/>
    </row>
    <row r="1219" spans="2:19" ht="45" customHeight="1" x14ac:dyDescent="0.25">
      <c r="B1219" s="10" t="s">
        <v>397</v>
      </c>
      <c r="C1219" s="85" t="s">
        <v>466</v>
      </c>
      <c r="D1219" s="85"/>
      <c r="E1219" s="84">
        <f t="shared" si="2"/>
        <v>1</v>
      </c>
      <c r="F1219" s="84"/>
      <c r="G1219" s="86" t="s">
        <v>35</v>
      </c>
      <c r="H1219" s="86"/>
      <c r="I1219" s="87">
        <v>42353</v>
      </c>
      <c r="J1219" s="87"/>
      <c r="K1219" s="87">
        <v>42353</v>
      </c>
      <c r="L1219" s="87"/>
      <c r="M1219" s="84" t="s">
        <v>18</v>
      </c>
      <c r="N1219" s="84"/>
      <c r="O1219" s="83">
        <v>484</v>
      </c>
      <c r="P1219" s="83"/>
      <c r="Q1219" s="84"/>
      <c r="R1219" s="84"/>
      <c r="S1219" s="84"/>
    </row>
    <row r="1220" spans="2:19" ht="45" customHeight="1" x14ac:dyDescent="0.25">
      <c r="B1220" s="10" t="s">
        <v>397</v>
      </c>
      <c r="C1220" s="85" t="s">
        <v>465</v>
      </c>
      <c r="D1220" s="85"/>
      <c r="E1220" s="84">
        <f t="shared" si="2"/>
        <v>1</v>
      </c>
      <c r="F1220" s="84"/>
      <c r="G1220" s="86" t="s">
        <v>35</v>
      </c>
      <c r="H1220" s="86"/>
      <c r="I1220" s="87">
        <v>42359</v>
      </c>
      <c r="J1220" s="87"/>
      <c r="K1220" s="87">
        <v>42359</v>
      </c>
      <c r="L1220" s="87"/>
      <c r="M1220" s="84" t="s">
        <v>18</v>
      </c>
      <c r="N1220" s="84"/>
      <c r="O1220" s="83">
        <v>415</v>
      </c>
      <c r="P1220" s="83"/>
      <c r="Q1220" s="84"/>
      <c r="R1220" s="84"/>
      <c r="S1220" s="84"/>
    </row>
    <row r="1221" spans="2:19" ht="45" customHeight="1" x14ac:dyDescent="0.25">
      <c r="B1221" s="10" t="s">
        <v>397</v>
      </c>
      <c r="C1221" s="85" t="s">
        <v>466</v>
      </c>
      <c r="D1221" s="85"/>
      <c r="E1221" s="84">
        <f t="shared" si="2"/>
        <v>1</v>
      </c>
      <c r="F1221" s="84"/>
      <c r="G1221" s="86" t="s">
        <v>35</v>
      </c>
      <c r="H1221" s="86"/>
      <c r="I1221" s="87">
        <v>42353</v>
      </c>
      <c r="J1221" s="87"/>
      <c r="K1221" s="87">
        <v>42353</v>
      </c>
      <c r="L1221" s="87"/>
      <c r="M1221" s="84" t="s">
        <v>18</v>
      </c>
      <c r="N1221" s="84"/>
      <c r="O1221" s="83">
        <v>400</v>
      </c>
      <c r="P1221" s="83"/>
      <c r="Q1221" s="84"/>
      <c r="R1221" s="84"/>
      <c r="S1221" s="84"/>
    </row>
    <row r="1222" spans="2:19" ht="45" customHeight="1" x14ac:dyDescent="0.25">
      <c r="B1222" s="10" t="s">
        <v>397</v>
      </c>
      <c r="C1222" s="85" t="s">
        <v>19</v>
      </c>
      <c r="D1222" s="85"/>
      <c r="E1222" s="84">
        <f t="shared" si="2"/>
        <v>1</v>
      </c>
      <c r="F1222" s="84"/>
      <c r="G1222" s="86" t="s">
        <v>20</v>
      </c>
      <c r="H1222" s="86"/>
      <c r="I1222" s="87">
        <v>42353</v>
      </c>
      <c r="J1222" s="87"/>
      <c r="K1222" s="87">
        <v>42353</v>
      </c>
      <c r="L1222" s="87"/>
      <c r="M1222" s="84" t="s">
        <v>18</v>
      </c>
      <c r="N1222" s="84"/>
      <c r="O1222" s="83">
        <v>47</v>
      </c>
      <c r="P1222" s="83"/>
      <c r="Q1222" s="84"/>
      <c r="R1222" s="84"/>
      <c r="S1222" s="84"/>
    </row>
    <row r="1223" spans="2:19" ht="45" customHeight="1" x14ac:dyDescent="0.25">
      <c r="B1223" s="10" t="s">
        <v>397</v>
      </c>
      <c r="C1223" s="85" t="s">
        <v>467</v>
      </c>
      <c r="D1223" s="85"/>
      <c r="E1223" s="84">
        <f t="shared" si="2"/>
        <v>1</v>
      </c>
      <c r="F1223" s="84"/>
      <c r="G1223" s="86" t="s">
        <v>35</v>
      </c>
      <c r="H1223" s="86"/>
      <c r="I1223" s="87">
        <v>42332</v>
      </c>
      <c r="J1223" s="87"/>
      <c r="K1223" s="87">
        <v>42332</v>
      </c>
      <c r="L1223" s="87"/>
      <c r="M1223" s="84" t="s">
        <v>18</v>
      </c>
      <c r="N1223" s="84"/>
      <c r="O1223" s="83">
        <v>184</v>
      </c>
      <c r="P1223" s="83"/>
      <c r="Q1223" s="84"/>
      <c r="R1223" s="84"/>
      <c r="S1223" s="84"/>
    </row>
    <row r="1224" spans="2:19" ht="45" customHeight="1" x14ac:dyDescent="0.25">
      <c r="B1224" s="10" t="s">
        <v>397</v>
      </c>
      <c r="C1224" s="85" t="s">
        <v>467</v>
      </c>
      <c r="D1224" s="85"/>
      <c r="E1224" s="84">
        <f t="shared" si="2"/>
        <v>1</v>
      </c>
      <c r="F1224" s="84"/>
      <c r="G1224" s="86" t="s">
        <v>35</v>
      </c>
      <c r="H1224" s="86"/>
      <c r="I1224" s="87">
        <v>42332</v>
      </c>
      <c r="J1224" s="87"/>
      <c r="K1224" s="87">
        <v>42332</v>
      </c>
      <c r="L1224" s="87"/>
      <c r="M1224" s="84" t="s">
        <v>18</v>
      </c>
      <c r="N1224" s="84"/>
      <c r="O1224" s="83">
        <v>232</v>
      </c>
      <c r="P1224" s="83"/>
      <c r="Q1224" s="84"/>
      <c r="R1224" s="84"/>
      <c r="S1224" s="84"/>
    </row>
    <row r="1225" spans="2:19" ht="45" customHeight="1" x14ac:dyDescent="0.25">
      <c r="B1225" s="10" t="s">
        <v>397</v>
      </c>
      <c r="C1225" s="85" t="s">
        <v>19</v>
      </c>
      <c r="D1225" s="85"/>
      <c r="E1225" s="84">
        <f t="shared" si="2"/>
        <v>1</v>
      </c>
      <c r="F1225" s="84"/>
      <c r="G1225" s="86" t="s">
        <v>20</v>
      </c>
      <c r="H1225" s="86"/>
      <c r="I1225" s="87">
        <v>42332</v>
      </c>
      <c r="J1225" s="87"/>
      <c r="K1225" s="87">
        <v>42332</v>
      </c>
      <c r="L1225" s="87"/>
      <c r="M1225" s="84" t="s">
        <v>18</v>
      </c>
      <c r="N1225" s="84"/>
      <c r="O1225" s="83">
        <v>45</v>
      </c>
      <c r="P1225" s="83"/>
      <c r="Q1225" s="84"/>
      <c r="R1225" s="84"/>
      <c r="S1225" s="84"/>
    </row>
    <row r="1226" spans="2:19" ht="45" customHeight="1" x14ac:dyDescent="0.25">
      <c r="B1226" s="10" t="s">
        <v>397</v>
      </c>
      <c r="C1226" s="85" t="s">
        <v>468</v>
      </c>
      <c r="D1226" s="85"/>
      <c r="E1226" s="84">
        <f t="shared" si="2"/>
        <v>1</v>
      </c>
      <c r="F1226" s="84"/>
      <c r="G1226" s="86" t="s">
        <v>35</v>
      </c>
      <c r="H1226" s="86"/>
      <c r="I1226" s="87">
        <v>42312</v>
      </c>
      <c r="J1226" s="87"/>
      <c r="K1226" s="87">
        <v>42312</v>
      </c>
      <c r="L1226" s="87"/>
      <c r="M1226" s="84" t="s">
        <v>18</v>
      </c>
      <c r="N1226" s="84"/>
      <c r="O1226" s="83">
        <v>512</v>
      </c>
      <c r="P1226" s="83"/>
      <c r="Q1226" s="84"/>
      <c r="R1226" s="84"/>
      <c r="S1226" s="84"/>
    </row>
    <row r="1227" spans="2:19" ht="45" customHeight="1" x14ac:dyDescent="0.25">
      <c r="B1227" s="10" t="s">
        <v>397</v>
      </c>
      <c r="C1227" s="85" t="s">
        <v>469</v>
      </c>
      <c r="D1227" s="85"/>
      <c r="E1227" s="84">
        <f t="shared" si="2"/>
        <v>1</v>
      </c>
      <c r="F1227" s="84"/>
      <c r="G1227" s="86" t="s">
        <v>35</v>
      </c>
      <c r="H1227" s="86"/>
      <c r="I1227" s="87">
        <v>42312</v>
      </c>
      <c r="J1227" s="87"/>
      <c r="K1227" s="87">
        <v>42312</v>
      </c>
      <c r="L1227" s="87"/>
      <c r="M1227" s="84" t="s">
        <v>18</v>
      </c>
      <c r="N1227" s="84"/>
      <c r="O1227" s="83">
        <v>512</v>
      </c>
      <c r="P1227" s="83"/>
      <c r="Q1227" s="84"/>
      <c r="R1227" s="84"/>
      <c r="S1227" s="84"/>
    </row>
    <row r="1228" spans="2:19" ht="45" customHeight="1" x14ac:dyDescent="0.25">
      <c r="B1228" s="10" t="s">
        <v>397</v>
      </c>
      <c r="C1228" s="85" t="s">
        <v>468</v>
      </c>
      <c r="D1228" s="85"/>
      <c r="E1228" s="84">
        <f t="shared" si="2"/>
        <v>1</v>
      </c>
      <c r="F1228" s="84"/>
      <c r="G1228" s="86" t="s">
        <v>35</v>
      </c>
      <c r="H1228" s="86"/>
      <c r="I1228" s="87">
        <v>42312</v>
      </c>
      <c r="J1228" s="87"/>
      <c r="K1228" s="87">
        <v>42312</v>
      </c>
      <c r="L1228" s="87"/>
      <c r="M1228" s="84" t="s">
        <v>18</v>
      </c>
      <c r="N1228" s="84"/>
      <c r="O1228" s="83">
        <v>1056.5</v>
      </c>
      <c r="P1228" s="83"/>
      <c r="Q1228" s="84"/>
      <c r="R1228" s="84"/>
      <c r="S1228" s="84"/>
    </row>
    <row r="1229" spans="2:19" ht="45" customHeight="1" x14ac:dyDescent="0.25">
      <c r="B1229" s="10" t="s">
        <v>397</v>
      </c>
      <c r="C1229" s="85" t="s">
        <v>469</v>
      </c>
      <c r="D1229" s="85"/>
      <c r="E1229" s="84">
        <f t="shared" si="2"/>
        <v>1</v>
      </c>
      <c r="F1229" s="84"/>
      <c r="G1229" s="86" t="s">
        <v>35</v>
      </c>
      <c r="H1229" s="86"/>
      <c r="I1229" s="87">
        <v>42312</v>
      </c>
      <c r="J1229" s="87"/>
      <c r="K1229" s="87">
        <v>42312</v>
      </c>
      <c r="L1229" s="87"/>
      <c r="M1229" s="84" t="s">
        <v>18</v>
      </c>
      <c r="N1229" s="84"/>
      <c r="O1229" s="83">
        <v>1269.5</v>
      </c>
      <c r="P1229" s="83"/>
      <c r="Q1229" s="84"/>
      <c r="R1229" s="84"/>
      <c r="S1229" s="84"/>
    </row>
    <row r="1230" spans="2:19" ht="45" customHeight="1" x14ac:dyDescent="0.25">
      <c r="B1230" s="10" t="s">
        <v>397</v>
      </c>
      <c r="C1230" s="85" t="s">
        <v>19</v>
      </c>
      <c r="D1230" s="85"/>
      <c r="E1230" s="84">
        <f t="shared" si="2"/>
        <v>1</v>
      </c>
      <c r="F1230" s="84"/>
      <c r="G1230" s="86" t="s">
        <v>20</v>
      </c>
      <c r="H1230" s="86"/>
      <c r="I1230" s="87">
        <v>42312</v>
      </c>
      <c r="J1230" s="87"/>
      <c r="K1230" s="87">
        <v>42312</v>
      </c>
      <c r="L1230" s="87"/>
      <c r="M1230" s="84" t="s">
        <v>18</v>
      </c>
      <c r="N1230" s="84"/>
      <c r="O1230" s="83">
        <v>561</v>
      </c>
      <c r="P1230" s="83"/>
      <c r="Q1230" s="84"/>
      <c r="R1230" s="84"/>
      <c r="S1230" s="84"/>
    </row>
    <row r="1231" spans="2:19" ht="45" customHeight="1" x14ac:dyDescent="0.25">
      <c r="B1231" s="10" t="s">
        <v>397</v>
      </c>
      <c r="C1231" s="85" t="s">
        <v>470</v>
      </c>
      <c r="D1231" s="85"/>
      <c r="E1231" s="84">
        <f t="shared" si="2"/>
        <v>1</v>
      </c>
      <c r="F1231" s="84"/>
      <c r="G1231" s="86" t="s">
        <v>35</v>
      </c>
      <c r="H1231" s="86"/>
      <c r="I1231" s="87">
        <v>42317</v>
      </c>
      <c r="J1231" s="87"/>
      <c r="K1231" s="87">
        <v>42318</v>
      </c>
      <c r="L1231" s="87"/>
      <c r="M1231" s="84" t="s">
        <v>18</v>
      </c>
      <c r="N1231" s="84"/>
      <c r="O1231" s="83">
        <v>484</v>
      </c>
      <c r="P1231" s="83"/>
      <c r="Q1231" s="84"/>
      <c r="R1231" s="84"/>
      <c r="S1231" s="84"/>
    </row>
    <row r="1232" spans="2:19" ht="45" customHeight="1" x14ac:dyDescent="0.25">
      <c r="B1232" s="10" t="s">
        <v>397</v>
      </c>
      <c r="C1232" s="85" t="s">
        <v>470</v>
      </c>
      <c r="D1232" s="85"/>
      <c r="E1232" s="84">
        <f t="shared" si="2"/>
        <v>1</v>
      </c>
      <c r="F1232" s="84"/>
      <c r="G1232" s="86" t="s">
        <v>35</v>
      </c>
      <c r="H1232" s="86"/>
      <c r="I1232" s="87">
        <v>42317</v>
      </c>
      <c r="J1232" s="87"/>
      <c r="K1232" s="87">
        <v>42318</v>
      </c>
      <c r="L1232" s="87"/>
      <c r="M1232" s="84" t="s">
        <v>18</v>
      </c>
      <c r="N1232" s="84"/>
      <c r="O1232" s="83">
        <v>349</v>
      </c>
      <c r="P1232" s="83"/>
      <c r="Q1232" s="84"/>
      <c r="R1232" s="84"/>
      <c r="S1232" s="84"/>
    </row>
    <row r="1233" spans="2:20" ht="45" customHeight="1" x14ac:dyDescent="0.25">
      <c r="B1233" s="10" t="s">
        <v>397</v>
      </c>
      <c r="C1233" s="85" t="s">
        <v>19</v>
      </c>
      <c r="D1233" s="85"/>
      <c r="E1233" s="84">
        <f t="shared" si="2"/>
        <v>1</v>
      </c>
      <c r="F1233" s="84"/>
      <c r="G1233" s="86" t="s">
        <v>20</v>
      </c>
      <c r="H1233" s="86"/>
      <c r="I1233" s="87">
        <v>42317</v>
      </c>
      <c r="J1233" s="87"/>
      <c r="K1233" s="87">
        <v>42317</v>
      </c>
      <c r="L1233" s="87"/>
      <c r="M1233" s="84" t="s">
        <v>18</v>
      </c>
      <c r="N1233" s="84"/>
      <c r="O1233" s="83">
        <v>37</v>
      </c>
      <c r="P1233" s="83"/>
      <c r="Q1233" s="84"/>
      <c r="R1233" s="84"/>
      <c r="S1233" s="84"/>
    </row>
    <row r="1234" spans="2:20" ht="45" customHeight="1" x14ac:dyDescent="0.25">
      <c r="B1234" s="10" t="s">
        <v>397</v>
      </c>
      <c r="C1234" s="85" t="s">
        <v>471</v>
      </c>
      <c r="D1234" s="85"/>
      <c r="E1234" s="84">
        <f t="shared" si="2"/>
        <v>1</v>
      </c>
      <c r="F1234" s="84"/>
      <c r="G1234" s="86" t="s">
        <v>35</v>
      </c>
      <c r="H1234" s="86"/>
      <c r="I1234" s="87">
        <v>42331</v>
      </c>
      <c r="J1234" s="87"/>
      <c r="K1234" s="87">
        <v>42347</v>
      </c>
      <c r="L1234" s="87"/>
      <c r="M1234" s="84" t="s">
        <v>18</v>
      </c>
      <c r="N1234" s="84"/>
      <c r="O1234" s="83">
        <v>484</v>
      </c>
      <c r="P1234" s="83"/>
      <c r="Q1234" s="84"/>
      <c r="R1234" s="84"/>
      <c r="S1234" s="84"/>
    </row>
    <row r="1235" spans="2:20" ht="45" customHeight="1" x14ac:dyDescent="0.25">
      <c r="B1235" s="10" t="s">
        <v>397</v>
      </c>
      <c r="C1235" s="85" t="s">
        <v>472</v>
      </c>
      <c r="D1235" s="85"/>
      <c r="E1235" s="84">
        <f t="shared" si="2"/>
        <v>1</v>
      </c>
      <c r="F1235" s="84"/>
      <c r="G1235" s="86" t="s">
        <v>35</v>
      </c>
      <c r="H1235" s="86"/>
      <c r="I1235" s="87">
        <v>42333</v>
      </c>
      <c r="J1235" s="87"/>
      <c r="K1235" s="87">
        <v>42339</v>
      </c>
      <c r="L1235" s="87"/>
      <c r="M1235" s="84" t="s">
        <v>18</v>
      </c>
      <c r="N1235" s="84"/>
      <c r="O1235" s="83">
        <v>484</v>
      </c>
      <c r="P1235" s="83"/>
      <c r="Q1235" s="84"/>
      <c r="R1235" s="84"/>
      <c r="S1235" s="84"/>
    </row>
    <row r="1236" spans="2:20" ht="45" customHeight="1" x14ac:dyDescent="0.25">
      <c r="B1236" s="10" t="s">
        <v>397</v>
      </c>
      <c r="C1236" s="85" t="s">
        <v>471</v>
      </c>
      <c r="D1236" s="85"/>
      <c r="E1236" s="84">
        <f t="shared" si="2"/>
        <v>1</v>
      </c>
      <c r="F1236" s="84"/>
      <c r="G1236" s="86" t="s">
        <v>35</v>
      </c>
      <c r="H1236" s="86"/>
      <c r="I1236" s="87">
        <v>42331</v>
      </c>
      <c r="J1236" s="87"/>
      <c r="K1236" s="87">
        <v>42347</v>
      </c>
      <c r="L1236" s="87"/>
      <c r="M1236" s="84" t="s">
        <v>18</v>
      </c>
      <c r="N1236" s="84"/>
      <c r="O1236" s="83">
        <v>323</v>
      </c>
      <c r="P1236" s="83"/>
      <c r="Q1236" s="84"/>
      <c r="R1236" s="84"/>
      <c r="S1236" s="84"/>
    </row>
    <row r="1237" spans="2:20" ht="45" customHeight="1" x14ac:dyDescent="0.25">
      <c r="B1237" s="10" t="s">
        <v>397</v>
      </c>
      <c r="C1237" s="85" t="s">
        <v>472</v>
      </c>
      <c r="D1237" s="85"/>
      <c r="E1237" s="84">
        <f t="shared" si="2"/>
        <v>1</v>
      </c>
      <c r="F1237" s="84"/>
      <c r="G1237" s="86" t="s">
        <v>35</v>
      </c>
      <c r="H1237" s="86"/>
      <c r="I1237" s="87">
        <v>42333</v>
      </c>
      <c r="J1237" s="87"/>
      <c r="K1237" s="87">
        <v>42339</v>
      </c>
      <c r="L1237" s="87"/>
      <c r="M1237" s="84" t="s">
        <v>18</v>
      </c>
      <c r="N1237" s="84"/>
      <c r="O1237" s="83">
        <v>480.99</v>
      </c>
      <c r="P1237" s="83"/>
      <c r="Q1237" s="84"/>
      <c r="R1237" s="84"/>
      <c r="S1237" s="84"/>
    </row>
    <row r="1238" spans="2:20" ht="45" customHeight="1" x14ac:dyDescent="0.25">
      <c r="B1238" s="10" t="s">
        <v>397</v>
      </c>
      <c r="C1238" s="85" t="s">
        <v>473</v>
      </c>
      <c r="D1238" s="85"/>
      <c r="E1238" s="84">
        <f t="shared" si="2"/>
        <v>1</v>
      </c>
      <c r="F1238" s="84"/>
      <c r="G1238" s="86" t="s">
        <v>35</v>
      </c>
      <c r="H1238" s="86"/>
      <c r="I1238" s="87">
        <v>42314</v>
      </c>
      <c r="J1238" s="87"/>
      <c r="K1238" s="87">
        <v>42318</v>
      </c>
      <c r="L1238" s="87"/>
      <c r="M1238" s="84" t="s">
        <v>18</v>
      </c>
      <c r="N1238" s="84"/>
      <c r="O1238" s="83">
        <v>484</v>
      </c>
      <c r="P1238" s="83"/>
      <c r="Q1238" s="84"/>
      <c r="R1238" s="84"/>
      <c r="S1238" s="84"/>
    </row>
    <row r="1239" spans="2:20" ht="45" customHeight="1" x14ac:dyDescent="0.25">
      <c r="B1239" s="10" t="s">
        <v>397</v>
      </c>
      <c r="C1239" s="85" t="s">
        <v>473</v>
      </c>
      <c r="D1239" s="85"/>
      <c r="E1239" s="84">
        <f t="shared" si="2"/>
        <v>1</v>
      </c>
      <c r="F1239" s="84"/>
      <c r="G1239" s="86" t="s">
        <v>35</v>
      </c>
      <c r="H1239" s="86"/>
      <c r="I1239" s="87">
        <v>42314</v>
      </c>
      <c r="J1239" s="87"/>
      <c r="K1239" s="87">
        <v>42318</v>
      </c>
      <c r="L1239" s="87"/>
      <c r="M1239" s="84" t="s">
        <v>18</v>
      </c>
      <c r="N1239" s="84"/>
      <c r="O1239" s="83">
        <v>340</v>
      </c>
      <c r="P1239" s="83"/>
      <c r="Q1239" s="84"/>
      <c r="R1239" s="84"/>
      <c r="S1239" s="84"/>
    </row>
    <row r="1240" spans="2:20" ht="45" customHeight="1" x14ac:dyDescent="0.25">
      <c r="B1240" s="10" t="s">
        <v>397</v>
      </c>
      <c r="C1240" s="85" t="s">
        <v>19</v>
      </c>
      <c r="D1240" s="85"/>
      <c r="E1240" s="84">
        <f t="shared" si="2"/>
        <v>1</v>
      </c>
      <c r="F1240" s="84"/>
      <c r="G1240" s="86" t="s">
        <v>20</v>
      </c>
      <c r="H1240" s="86"/>
      <c r="I1240" s="87">
        <v>42314</v>
      </c>
      <c r="J1240" s="87"/>
      <c r="K1240" s="87">
        <v>42314</v>
      </c>
      <c r="L1240" s="87"/>
      <c r="M1240" s="84" t="s">
        <v>18</v>
      </c>
      <c r="N1240" s="84"/>
      <c r="O1240" s="83">
        <v>12</v>
      </c>
      <c r="P1240" s="83"/>
      <c r="Q1240" s="84"/>
      <c r="R1240" s="84"/>
      <c r="S1240" s="84"/>
      <c r="T1240" s="5">
        <f>SUM(O1087:O1240)</f>
        <v>113665.81</v>
      </c>
    </row>
    <row r="1241" spans="2:20" ht="45" customHeight="1" x14ac:dyDescent="0.25">
      <c r="B1241" s="10" t="s">
        <v>474</v>
      </c>
      <c r="C1241" s="85" t="s">
        <v>475</v>
      </c>
      <c r="D1241" s="85"/>
      <c r="E1241" s="84">
        <f t="shared" si="2"/>
        <v>1</v>
      </c>
      <c r="F1241" s="84"/>
      <c r="G1241" s="86" t="s">
        <v>17</v>
      </c>
      <c r="H1241" s="86"/>
      <c r="I1241" s="87">
        <v>42313</v>
      </c>
      <c r="J1241" s="87"/>
      <c r="K1241" s="87">
        <v>42316</v>
      </c>
      <c r="L1241" s="87"/>
      <c r="M1241" s="84" t="s">
        <v>18</v>
      </c>
      <c r="N1241" s="84"/>
      <c r="O1241" s="83">
        <v>24961.39</v>
      </c>
      <c r="P1241" s="83"/>
      <c r="Q1241" s="84"/>
      <c r="R1241" s="84"/>
      <c r="S1241" s="84"/>
    </row>
    <row r="1242" spans="2:20" ht="45" customHeight="1" x14ac:dyDescent="0.25">
      <c r="B1242" s="10" t="s">
        <v>474</v>
      </c>
      <c r="C1242" s="85" t="s">
        <v>19</v>
      </c>
      <c r="D1242" s="85"/>
      <c r="E1242" s="84">
        <f t="shared" si="2"/>
        <v>1</v>
      </c>
      <c r="F1242" s="84"/>
      <c r="G1242" s="86" t="s">
        <v>20</v>
      </c>
      <c r="H1242" s="86"/>
      <c r="I1242" s="87">
        <v>42047</v>
      </c>
      <c r="J1242" s="87"/>
      <c r="K1242" s="87">
        <v>42047</v>
      </c>
      <c r="L1242" s="87"/>
      <c r="M1242" s="84" t="s">
        <v>18</v>
      </c>
      <c r="N1242" s="84"/>
      <c r="O1242" s="83">
        <v>675</v>
      </c>
      <c r="P1242" s="83"/>
      <c r="Q1242" s="84"/>
      <c r="R1242" s="84"/>
      <c r="S1242" s="84"/>
    </row>
    <row r="1243" spans="2:20" ht="45" customHeight="1" x14ac:dyDescent="0.25">
      <c r="B1243" s="10" t="s">
        <v>474</v>
      </c>
      <c r="C1243" s="85" t="s">
        <v>476</v>
      </c>
      <c r="D1243" s="85"/>
      <c r="E1243" s="84">
        <f t="shared" si="2"/>
        <v>1</v>
      </c>
      <c r="F1243" s="84"/>
      <c r="G1243" s="86" t="s">
        <v>477</v>
      </c>
      <c r="H1243" s="86"/>
      <c r="I1243" s="87">
        <v>42085</v>
      </c>
      <c r="J1243" s="87"/>
      <c r="K1243" s="87">
        <v>42089</v>
      </c>
      <c r="L1243" s="87"/>
      <c r="M1243" s="84" t="s">
        <v>18</v>
      </c>
      <c r="N1243" s="84"/>
      <c r="O1243" s="83">
        <v>3080</v>
      </c>
      <c r="P1243" s="83"/>
      <c r="Q1243" s="84"/>
      <c r="R1243" s="84"/>
      <c r="S1243" s="84"/>
    </row>
    <row r="1244" spans="2:20" ht="45" customHeight="1" x14ac:dyDescent="0.25">
      <c r="B1244" s="10" t="s">
        <v>474</v>
      </c>
      <c r="C1244" s="85" t="s">
        <v>476</v>
      </c>
      <c r="D1244" s="85"/>
      <c r="E1244" s="84">
        <f t="shared" si="2"/>
        <v>1</v>
      </c>
      <c r="F1244" s="84"/>
      <c r="G1244" s="86" t="s">
        <v>477</v>
      </c>
      <c r="H1244" s="86"/>
      <c r="I1244" s="87">
        <v>42085</v>
      </c>
      <c r="J1244" s="87"/>
      <c r="K1244" s="87">
        <v>42089</v>
      </c>
      <c r="L1244" s="87"/>
      <c r="M1244" s="84" t="s">
        <v>18</v>
      </c>
      <c r="N1244" s="84"/>
      <c r="O1244" s="83">
        <v>12435.08</v>
      </c>
      <c r="P1244" s="83"/>
      <c r="Q1244" s="84"/>
      <c r="R1244" s="84"/>
      <c r="S1244" s="84"/>
    </row>
    <row r="1245" spans="2:20" ht="45" customHeight="1" x14ac:dyDescent="0.25">
      <c r="B1245" s="10" t="s">
        <v>474</v>
      </c>
      <c r="C1245" s="85" t="s">
        <v>19</v>
      </c>
      <c r="D1245" s="85"/>
      <c r="E1245" s="84">
        <f t="shared" si="2"/>
        <v>1</v>
      </c>
      <c r="F1245" s="84"/>
      <c r="G1245" s="86" t="s">
        <v>20</v>
      </c>
      <c r="H1245" s="86"/>
      <c r="I1245" s="87">
        <v>42085</v>
      </c>
      <c r="J1245" s="87"/>
      <c r="K1245" s="87">
        <v>42085</v>
      </c>
      <c r="L1245" s="87"/>
      <c r="M1245" s="84" t="s">
        <v>18</v>
      </c>
      <c r="N1245" s="84"/>
      <c r="O1245" s="83">
        <v>2610</v>
      </c>
      <c r="P1245" s="83"/>
      <c r="Q1245" s="84"/>
      <c r="R1245" s="84"/>
      <c r="S1245" s="84"/>
    </row>
    <row r="1246" spans="2:20" ht="45" customHeight="1" x14ac:dyDescent="0.25">
      <c r="B1246" s="10" t="s">
        <v>474</v>
      </c>
      <c r="C1246" s="85" t="s">
        <v>19</v>
      </c>
      <c r="D1246" s="85"/>
      <c r="E1246" s="84">
        <f t="shared" si="2"/>
        <v>1</v>
      </c>
      <c r="F1246" s="84"/>
      <c r="G1246" s="86" t="s">
        <v>20</v>
      </c>
      <c r="H1246" s="86"/>
      <c r="I1246" s="87">
        <v>42114</v>
      </c>
      <c r="J1246" s="87"/>
      <c r="K1246" s="87">
        <v>42114</v>
      </c>
      <c r="L1246" s="87"/>
      <c r="M1246" s="84" t="s">
        <v>18</v>
      </c>
      <c r="N1246" s="84"/>
      <c r="O1246" s="83">
        <v>660</v>
      </c>
      <c r="P1246" s="83"/>
      <c r="Q1246" s="84"/>
      <c r="R1246" s="84"/>
      <c r="S1246" s="84"/>
    </row>
    <row r="1247" spans="2:20" ht="45" customHeight="1" x14ac:dyDescent="0.25">
      <c r="B1247" s="10" t="s">
        <v>474</v>
      </c>
      <c r="C1247" s="85" t="s">
        <v>19</v>
      </c>
      <c r="D1247" s="85"/>
      <c r="E1247" s="84">
        <f t="shared" si="2"/>
        <v>1</v>
      </c>
      <c r="F1247" s="84"/>
      <c r="G1247" s="86" t="s">
        <v>20</v>
      </c>
      <c r="H1247" s="86"/>
      <c r="I1247" s="87">
        <v>42166</v>
      </c>
      <c r="J1247" s="87"/>
      <c r="K1247" s="87">
        <v>42166</v>
      </c>
      <c r="L1247" s="87"/>
      <c r="M1247" s="84" t="s">
        <v>18</v>
      </c>
      <c r="N1247" s="84"/>
      <c r="O1247" s="83">
        <v>720</v>
      </c>
      <c r="P1247" s="83"/>
      <c r="Q1247" s="84"/>
      <c r="R1247" s="84"/>
      <c r="S1247" s="84"/>
    </row>
    <row r="1248" spans="2:20" ht="45" customHeight="1" x14ac:dyDescent="0.25">
      <c r="B1248" s="10" t="s">
        <v>474</v>
      </c>
      <c r="C1248" s="85" t="s">
        <v>478</v>
      </c>
      <c r="D1248" s="85"/>
      <c r="E1248" s="84">
        <f t="shared" si="2"/>
        <v>1</v>
      </c>
      <c r="F1248" s="84"/>
      <c r="G1248" s="86" t="s">
        <v>477</v>
      </c>
      <c r="H1248" s="86"/>
      <c r="I1248" s="87">
        <v>42085</v>
      </c>
      <c r="J1248" s="87"/>
      <c r="K1248" s="87">
        <v>42089</v>
      </c>
      <c r="L1248" s="87"/>
      <c r="M1248" s="84" t="s">
        <v>18</v>
      </c>
      <c r="N1248" s="84"/>
      <c r="O1248" s="83">
        <v>6881</v>
      </c>
      <c r="P1248" s="83"/>
      <c r="Q1248" s="84"/>
      <c r="R1248" s="84"/>
      <c r="S1248" s="84"/>
    </row>
    <row r="1249" spans="2:20" ht="45" customHeight="1" x14ac:dyDescent="0.25">
      <c r="B1249" s="10" t="s">
        <v>474</v>
      </c>
      <c r="C1249" s="85" t="s">
        <v>19</v>
      </c>
      <c r="D1249" s="85"/>
      <c r="E1249" s="84">
        <f t="shared" si="2"/>
        <v>1</v>
      </c>
      <c r="F1249" s="84"/>
      <c r="G1249" s="86" t="s">
        <v>20</v>
      </c>
      <c r="H1249" s="86"/>
      <c r="I1249" s="87">
        <v>42293</v>
      </c>
      <c r="J1249" s="87"/>
      <c r="K1249" s="87">
        <v>42293</v>
      </c>
      <c r="L1249" s="87"/>
      <c r="M1249" s="84" t="s">
        <v>18</v>
      </c>
      <c r="N1249" s="84"/>
      <c r="O1249" s="83">
        <v>1440</v>
      </c>
      <c r="P1249" s="83"/>
      <c r="Q1249" s="84"/>
      <c r="R1249" s="84"/>
      <c r="S1249" s="84"/>
    </row>
    <row r="1250" spans="2:20" ht="45" customHeight="1" x14ac:dyDescent="0.25">
      <c r="B1250" s="10" t="s">
        <v>479</v>
      </c>
      <c r="C1250" s="85" t="s">
        <v>84</v>
      </c>
      <c r="D1250" s="85"/>
      <c r="E1250" s="84">
        <f t="shared" si="2"/>
        <v>1</v>
      </c>
      <c r="F1250" s="84"/>
      <c r="G1250" s="86" t="s">
        <v>20</v>
      </c>
      <c r="H1250" s="86"/>
      <c r="I1250" s="87">
        <v>42010</v>
      </c>
      <c r="J1250" s="87"/>
      <c r="K1250" s="87">
        <v>42010</v>
      </c>
      <c r="L1250" s="87"/>
      <c r="M1250" s="84" t="s">
        <v>18</v>
      </c>
      <c r="N1250" s="84"/>
      <c r="O1250" s="83">
        <v>207</v>
      </c>
      <c r="P1250" s="83"/>
      <c r="Q1250" s="84"/>
      <c r="R1250" s="84"/>
      <c r="S1250" s="84"/>
    </row>
    <row r="1251" spans="2:20" ht="45" customHeight="1" x14ac:dyDescent="0.25">
      <c r="B1251" s="10" t="s">
        <v>479</v>
      </c>
      <c r="C1251" s="85" t="s">
        <v>84</v>
      </c>
      <c r="D1251" s="85"/>
      <c r="E1251" s="84">
        <f t="shared" si="2"/>
        <v>1</v>
      </c>
      <c r="F1251" s="84"/>
      <c r="G1251" s="86" t="s">
        <v>20</v>
      </c>
      <c r="H1251" s="86"/>
      <c r="I1251" s="87">
        <v>42068</v>
      </c>
      <c r="J1251" s="87"/>
      <c r="K1251" s="87">
        <v>42068</v>
      </c>
      <c r="L1251" s="87"/>
      <c r="M1251" s="84" t="s">
        <v>18</v>
      </c>
      <c r="N1251" s="84"/>
      <c r="O1251" s="83">
        <v>81</v>
      </c>
      <c r="P1251" s="83"/>
      <c r="Q1251" s="84"/>
      <c r="R1251" s="84"/>
      <c r="S1251" s="84"/>
    </row>
    <row r="1252" spans="2:20" ht="45" customHeight="1" x14ac:dyDescent="0.25">
      <c r="B1252" s="10" t="s">
        <v>479</v>
      </c>
      <c r="C1252" s="85" t="s">
        <v>19</v>
      </c>
      <c r="D1252" s="85"/>
      <c r="E1252" s="84">
        <f t="shared" si="2"/>
        <v>1</v>
      </c>
      <c r="F1252" s="84"/>
      <c r="G1252" s="86" t="s">
        <v>20</v>
      </c>
      <c r="H1252" s="86"/>
      <c r="I1252" s="87">
        <v>42018</v>
      </c>
      <c r="J1252" s="87"/>
      <c r="K1252" s="87">
        <v>42018</v>
      </c>
      <c r="L1252" s="87"/>
      <c r="M1252" s="84" t="s">
        <v>18</v>
      </c>
      <c r="N1252" s="84"/>
      <c r="O1252" s="83">
        <v>126</v>
      </c>
      <c r="P1252" s="83"/>
      <c r="Q1252" s="84"/>
      <c r="R1252" s="84"/>
      <c r="S1252" s="84"/>
    </row>
    <row r="1253" spans="2:20" ht="45" customHeight="1" x14ac:dyDescent="0.25">
      <c r="B1253" s="10" t="s">
        <v>479</v>
      </c>
      <c r="C1253" s="85" t="s">
        <v>19</v>
      </c>
      <c r="D1253" s="85"/>
      <c r="E1253" s="84">
        <f t="shared" si="2"/>
        <v>1</v>
      </c>
      <c r="F1253" s="84"/>
      <c r="G1253" s="86" t="s">
        <v>20</v>
      </c>
      <c r="H1253" s="86"/>
      <c r="I1253" s="87">
        <v>42101</v>
      </c>
      <c r="J1253" s="87"/>
      <c r="K1253" s="87">
        <v>42101</v>
      </c>
      <c r="L1253" s="87"/>
      <c r="M1253" s="84" t="s">
        <v>18</v>
      </c>
      <c r="N1253" s="84"/>
      <c r="O1253" s="83">
        <v>207</v>
      </c>
      <c r="P1253" s="83"/>
      <c r="Q1253" s="84"/>
      <c r="R1253" s="84"/>
      <c r="S1253" s="84"/>
    </row>
    <row r="1254" spans="2:20" ht="45" customHeight="1" x14ac:dyDescent="0.25">
      <c r="B1254" s="10" t="s">
        <v>479</v>
      </c>
      <c r="C1254" s="85" t="s">
        <v>19</v>
      </c>
      <c r="D1254" s="85"/>
      <c r="E1254" s="84">
        <f t="shared" si="2"/>
        <v>1</v>
      </c>
      <c r="F1254" s="84"/>
      <c r="G1254" s="86" t="s">
        <v>20</v>
      </c>
      <c r="H1254" s="86"/>
      <c r="I1254" s="87">
        <v>42121</v>
      </c>
      <c r="J1254" s="87"/>
      <c r="K1254" s="87">
        <v>42121</v>
      </c>
      <c r="L1254" s="87"/>
      <c r="M1254" s="84" t="s">
        <v>18</v>
      </c>
      <c r="N1254" s="84"/>
      <c r="O1254" s="83">
        <v>216</v>
      </c>
      <c r="P1254" s="83"/>
      <c r="Q1254" s="84"/>
      <c r="R1254" s="84"/>
      <c r="S1254" s="84"/>
    </row>
    <row r="1255" spans="2:20" ht="45" customHeight="1" x14ac:dyDescent="0.25">
      <c r="B1255" s="10" t="s">
        <v>479</v>
      </c>
      <c r="C1255" s="85" t="s">
        <v>19</v>
      </c>
      <c r="D1255" s="85"/>
      <c r="E1255" s="84">
        <f t="shared" si="2"/>
        <v>1</v>
      </c>
      <c r="F1255" s="84"/>
      <c r="G1255" s="86" t="s">
        <v>20</v>
      </c>
      <c r="H1255" s="86"/>
      <c r="I1255" s="87">
        <v>42131</v>
      </c>
      <c r="J1255" s="87"/>
      <c r="K1255" s="87">
        <v>42132</v>
      </c>
      <c r="L1255" s="87"/>
      <c r="M1255" s="84" t="s">
        <v>18</v>
      </c>
      <c r="N1255" s="84"/>
      <c r="O1255" s="83">
        <v>108</v>
      </c>
      <c r="P1255" s="83"/>
      <c r="Q1255" s="84"/>
      <c r="R1255" s="84"/>
      <c r="S1255" s="84"/>
    </row>
    <row r="1256" spans="2:20" ht="45" customHeight="1" x14ac:dyDescent="0.25">
      <c r="B1256" s="10" t="s">
        <v>479</v>
      </c>
      <c r="C1256" s="85" t="s">
        <v>480</v>
      </c>
      <c r="D1256" s="85"/>
      <c r="E1256" s="84">
        <f t="shared" si="2"/>
        <v>1</v>
      </c>
      <c r="F1256" s="84"/>
      <c r="G1256" s="86" t="s">
        <v>35</v>
      </c>
      <c r="H1256" s="86"/>
      <c r="I1256" s="87">
        <v>42046</v>
      </c>
      <c r="J1256" s="87"/>
      <c r="K1256" s="87">
        <v>42046</v>
      </c>
      <c r="L1256" s="87"/>
      <c r="M1256" s="84" t="s">
        <v>18</v>
      </c>
      <c r="N1256" s="84"/>
      <c r="O1256" s="83">
        <v>336</v>
      </c>
      <c r="P1256" s="83"/>
      <c r="Q1256" s="84"/>
      <c r="R1256" s="84"/>
      <c r="S1256" s="84"/>
    </row>
    <row r="1257" spans="2:20" ht="45" customHeight="1" x14ac:dyDescent="0.25">
      <c r="B1257" s="10" t="s">
        <v>479</v>
      </c>
      <c r="C1257" s="85" t="s">
        <v>19</v>
      </c>
      <c r="D1257" s="85"/>
      <c r="E1257" s="84">
        <f t="shared" si="2"/>
        <v>1</v>
      </c>
      <c r="F1257" s="84"/>
      <c r="G1257" s="86" t="s">
        <v>20</v>
      </c>
      <c r="H1257" s="86"/>
      <c r="I1257" s="87">
        <v>42166</v>
      </c>
      <c r="J1257" s="87"/>
      <c r="K1257" s="87">
        <v>42166</v>
      </c>
      <c r="L1257" s="87"/>
      <c r="M1257" s="84" t="s">
        <v>18</v>
      </c>
      <c r="N1257" s="84"/>
      <c r="O1257" s="83">
        <v>198</v>
      </c>
      <c r="P1257" s="83"/>
      <c r="Q1257" s="84"/>
      <c r="R1257" s="84"/>
      <c r="S1257" s="84"/>
    </row>
    <row r="1258" spans="2:20" ht="45" customHeight="1" x14ac:dyDescent="0.25">
      <c r="B1258" s="10" t="s">
        <v>479</v>
      </c>
      <c r="C1258" s="85" t="s">
        <v>19</v>
      </c>
      <c r="D1258" s="85"/>
      <c r="E1258" s="84">
        <f t="shared" si="2"/>
        <v>1</v>
      </c>
      <c r="F1258" s="84"/>
      <c r="G1258" s="86" t="s">
        <v>20</v>
      </c>
      <c r="H1258" s="86"/>
      <c r="I1258" s="87">
        <v>42222</v>
      </c>
      <c r="J1258" s="87"/>
      <c r="K1258" s="87">
        <v>42222</v>
      </c>
      <c r="L1258" s="87"/>
      <c r="M1258" s="84" t="s">
        <v>18</v>
      </c>
      <c r="N1258" s="84"/>
      <c r="O1258" s="83">
        <v>252</v>
      </c>
      <c r="P1258" s="83"/>
      <c r="Q1258" s="84"/>
      <c r="R1258" s="84"/>
      <c r="S1258" s="84"/>
    </row>
    <row r="1259" spans="2:20" ht="45" customHeight="1" x14ac:dyDescent="0.25">
      <c r="B1259" s="10" t="s">
        <v>479</v>
      </c>
      <c r="C1259" s="85" t="s">
        <v>19</v>
      </c>
      <c r="D1259" s="85"/>
      <c r="E1259" s="84">
        <f t="shared" si="2"/>
        <v>1</v>
      </c>
      <c r="F1259" s="84"/>
      <c r="G1259" s="86" t="s">
        <v>20</v>
      </c>
      <c r="H1259" s="86"/>
      <c r="I1259" s="87">
        <v>42188</v>
      </c>
      <c r="J1259" s="87"/>
      <c r="K1259" s="87">
        <v>42188</v>
      </c>
      <c r="L1259" s="87"/>
      <c r="M1259" s="84" t="s">
        <v>18</v>
      </c>
      <c r="N1259" s="84"/>
      <c r="O1259" s="83">
        <v>198</v>
      </c>
      <c r="P1259" s="83"/>
      <c r="Q1259" s="84"/>
      <c r="R1259" s="84"/>
      <c r="S1259" s="84"/>
    </row>
    <row r="1260" spans="2:20" ht="45" customHeight="1" x14ac:dyDescent="0.25">
      <c r="B1260" s="10" t="s">
        <v>479</v>
      </c>
      <c r="C1260" s="85" t="s">
        <v>481</v>
      </c>
      <c r="D1260" s="85"/>
      <c r="E1260" s="84">
        <f t="shared" si="2"/>
        <v>1</v>
      </c>
      <c r="F1260" s="84"/>
      <c r="G1260" s="86" t="s">
        <v>35</v>
      </c>
      <c r="H1260" s="86"/>
      <c r="I1260" s="87">
        <v>42254</v>
      </c>
      <c r="J1260" s="87"/>
      <c r="K1260" s="87">
        <v>42256</v>
      </c>
      <c r="L1260" s="87"/>
      <c r="M1260" s="84" t="s">
        <v>18</v>
      </c>
      <c r="N1260" s="84"/>
      <c r="O1260" s="83">
        <v>684</v>
      </c>
      <c r="P1260" s="83"/>
      <c r="Q1260" s="84"/>
      <c r="R1260" s="84"/>
      <c r="S1260" s="84"/>
      <c r="T1260" s="5">
        <f>SUM(O1241:O1260)</f>
        <v>56075.47</v>
      </c>
    </row>
    <row r="1261" spans="2:20" ht="45" customHeight="1" x14ac:dyDescent="0.25">
      <c r="B1261" s="10" t="s">
        <v>482</v>
      </c>
      <c r="C1261" s="85" t="s">
        <v>483</v>
      </c>
      <c r="D1261" s="85"/>
      <c r="E1261" s="84">
        <f t="shared" si="2"/>
        <v>1</v>
      </c>
      <c r="F1261" s="84"/>
      <c r="G1261" s="86" t="s">
        <v>66</v>
      </c>
      <c r="H1261" s="86"/>
      <c r="I1261" s="87">
        <v>42259</v>
      </c>
      <c r="J1261" s="87"/>
      <c r="K1261" s="87">
        <v>42261</v>
      </c>
      <c r="L1261" s="87"/>
      <c r="M1261" s="84" t="s">
        <v>18</v>
      </c>
      <c r="N1261" s="84"/>
      <c r="O1261" s="83">
        <v>1478</v>
      </c>
      <c r="P1261" s="83"/>
      <c r="Q1261" s="84"/>
      <c r="R1261" s="84"/>
      <c r="S1261" s="84"/>
      <c r="T1261" s="5">
        <f>O1261</f>
        <v>1478</v>
      </c>
    </row>
    <row r="1262" spans="2:20" ht="45" customHeight="1" x14ac:dyDescent="0.25">
      <c r="B1262" s="10" t="s">
        <v>484</v>
      </c>
      <c r="C1262" s="85" t="s">
        <v>485</v>
      </c>
      <c r="D1262" s="85"/>
      <c r="E1262" s="84">
        <f t="shared" si="2"/>
        <v>1</v>
      </c>
      <c r="F1262" s="84"/>
      <c r="G1262" s="86" t="s">
        <v>17</v>
      </c>
      <c r="H1262" s="86"/>
      <c r="I1262" s="87">
        <v>42025</v>
      </c>
      <c r="J1262" s="87"/>
      <c r="K1262" s="87">
        <v>42025</v>
      </c>
      <c r="L1262" s="87"/>
      <c r="M1262" s="84" t="s">
        <v>18</v>
      </c>
      <c r="N1262" s="84"/>
      <c r="O1262" s="83">
        <v>2781</v>
      </c>
      <c r="P1262" s="83"/>
      <c r="Q1262" s="84"/>
      <c r="R1262" s="84"/>
      <c r="S1262" s="84"/>
    </row>
    <row r="1263" spans="2:20" ht="45" customHeight="1" x14ac:dyDescent="0.25">
      <c r="B1263" s="10" t="s">
        <v>484</v>
      </c>
      <c r="C1263" s="85" t="s">
        <v>486</v>
      </c>
      <c r="D1263" s="85"/>
      <c r="E1263" s="84">
        <f t="shared" si="2"/>
        <v>1</v>
      </c>
      <c r="F1263" s="84"/>
      <c r="G1263" s="86" t="s">
        <v>30</v>
      </c>
      <c r="H1263" s="86"/>
      <c r="I1263" s="87">
        <v>42033</v>
      </c>
      <c r="J1263" s="87"/>
      <c r="K1263" s="87">
        <v>42010</v>
      </c>
      <c r="L1263" s="87"/>
      <c r="M1263" s="84" t="s">
        <v>18</v>
      </c>
      <c r="N1263" s="84"/>
      <c r="O1263" s="83">
        <v>500</v>
      </c>
      <c r="P1263" s="83"/>
      <c r="Q1263" s="84"/>
      <c r="R1263" s="84"/>
      <c r="S1263" s="84"/>
    </row>
    <row r="1264" spans="2:20" ht="45" customHeight="1" x14ac:dyDescent="0.25">
      <c r="B1264" s="10" t="s">
        <v>484</v>
      </c>
      <c r="C1264" s="85" t="s">
        <v>487</v>
      </c>
      <c r="D1264" s="85"/>
      <c r="E1264" s="84">
        <f t="shared" si="2"/>
        <v>1</v>
      </c>
      <c r="F1264" s="84"/>
      <c r="G1264" s="86" t="s">
        <v>389</v>
      </c>
      <c r="H1264" s="86"/>
      <c r="I1264" s="87">
        <v>42030</v>
      </c>
      <c r="J1264" s="87"/>
      <c r="K1264" s="87">
        <v>42010</v>
      </c>
      <c r="L1264" s="87"/>
      <c r="M1264" s="84" t="s">
        <v>18</v>
      </c>
      <c r="N1264" s="84"/>
      <c r="O1264" s="83">
        <v>256</v>
      </c>
      <c r="P1264" s="83"/>
      <c r="Q1264" s="84"/>
      <c r="R1264" s="84"/>
      <c r="S1264" s="84"/>
    </row>
    <row r="1265" spans="2:20" ht="45" customHeight="1" x14ac:dyDescent="0.25">
      <c r="B1265" s="10" t="s">
        <v>484</v>
      </c>
      <c r="C1265" s="85" t="s">
        <v>488</v>
      </c>
      <c r="D1265" s="85"/>
      <c r="E1265" s="84">
        <f t="shared" si="2"/>
        <v>1</v>
      </c>
      <c r="F1265" s="84"/>
      <c r="G1265" s="86" t="s">
        <v>35</v>
      </c>
      <c r="H1265" s="86"/>
      <c r="I1265" s="87">
        <v>42101</v>
      </c>
      <c r="J1265" s="87"/>
      <c r="K1265" s="87">
        <v>42101</v>
      </c>
      <c r="L1265" s="87"/>
      <c r="M1265" s="84" t="s">
        <v>18</v>
      </c>
      <c r="N1265" s="84"/>
      <c r="O1265" s="83">
        <v>684</v>
      </c>
      <c r="P1265" s="83"/>
      <c r="Q1265" s="84"/>
      <c r="R1265" s="84"/>
      <c r="S1265" s="84"/>
    </row>
    <row r="1266" spans="2:20" ht="45" customHeight="1" x14ac:dyDescent="0.25">
      <c r="B1266" s="10" t="s">
        <v>484</v>
      </c>
      <c r="C1266" s="85" t="s">
        <v>19</v>
      </c>
      <c r="D1266" s="85"/>
      <c r="E1266" s="84">
        <f t="shared" si="2"/>
        <v>1</v>
      </c>
      <c r="F1266" s="84"/>
      <c r="G1266" s="86" t="s">
        <v>20</v>
      </c>
      <c r="H1266" s="86"/>
      <c r="I1266" s="87">
        <v>42118</v>
      </c>
      <c r="J1266" s="87"/>
      <c r="K1266" s="87">
        <v>42118</v>
      </c>
      <c r="L1266" s="87"/>
      <c r="M1266" s="84" t="s">
        <v>18</v>
      </c>
      <c r="N1266" s="84"/>
      <c r="O1266" s="83">
        <v>2079</v>
      </c>
      <c r="P1266" s="83"/>
      <c r="Q1266" s="84"/>
      <c r="R1266" s="84"/>
      <c r="S1266" s="84"/>
    </row>
    <row r="1267" spans="2:20" ht="45" customHeight="1" x14ac:dyDescent="0.25">
      <c r="B1267" s="10" t="s">
        <v>484</v>
      </c>
      <c r="C1267" s="85" t="s">
        <v>489</v>
      </c>
      <c r="D1267" s="85"/>
      <c r="E1267" s="84">
        <f t="shared" ref="E1267:E1330" si="3">D1267+1</f>
        <v>1</v>
      </c>
      <c r="F1267" s="84"/>
      <c r="G1267" s="86" t="s">
        <v>35</v>
      </c>
      <c r="H1267" s="86"/>
      <c r="I1267" s="87">
        <v>42068</v>
      </c>
      <c r="J1267" s="87"/>
      <c r="K1267" s="87">
        <v>42068</v>
      </c>
      <c r="L1267" s="87"/>
      <c r="M1267" s="84" t="s">
        <v>18</v>
      </c>
      <c r="N1267" s="84"/>
      <c r="O1267" s="83">
        <v>680</v>
      </c>
      <c r="P1267" s="83"/>
      <c r="Q1267" s="84"/>
      <c r="R1267" s="84"/>
      <c r="S1267" s="84"/>
    </row>
    <row r="1268" spans="2:20" ht="45" customHeight="1" x14ac:dyDescent="0.25">
      <c r="B1268" s="10" t="s">
        <v>484</v>
      </c>
      <c r="C1268" s="85" t="s">
        <v>489</v>
      </c>
      <c r="D1268" s="85"/>
      <c r="E1268" s="84">
        <f t="shared" si="3"/>
        <v>1</v>
      </c>
      <c r="F1268" s="84"/>
      <c r="G1268" s="86" t="s">
        <v>35</v>
      </c>
      <c r="H1268" s="86"/>
      <c r="I1268" s="87">
        <v>42068</v>
      </c>
      <c r="J1268" s="87"/>
      <c r="K1268" s="87">
        <v>42068</v>
      </c>
      <c r="L1268" s="87"/>
      <c r="M1268" s="84" t="s">
        <v>18</v>
      </c>
      <c r="N1268" s="84"/>
      <c r="O1268" s="83">
        <v>643</v>
      </c>
      <c r="P1268" s="83"/>
      <c r="Q1268" s="84"/>
      <c r="R1268" s="84"/>
      <c r="S1268" s="84"/>
    </row>
    <row r="1269" spans="2:20" ht="45" customHeight="1" x14ac:dyDescent="0.25">
      <c r="B1269" s="10" t="s">
        <v>484</v>
      </c>
      <c r="C1269" s="85" t="s">
        <v>490</v>
      </c>
      <c r="D1269" s="85"/>
      <c r="E1269" s="84">
        <f t="shared" si="3"/>
        <v>1</v>
      </c>
      <c r="F1269" s="84"/>
      <c r="G1269" s="86" t="s">
        <v>35</v>
      </c>
      <c r="H1269" s="86"/>
      <c r="I1269" s="87">
        <v>42157</v>
      </c>
      <c r="J1269" s="87"/>
      <c r="K1269" s="87">
        <v>42157</v>
      </c>
      <c r="L1269" s="87"/>
      <c r="M1269" s="84" t="s">
        <v>18</v>
      </c>
      <c r="N1269" s="84"/>
      <c r="O1269" s="83">
        <v>534</v>
      </c>
      <c r="P1269" s="83"/>
      <c r="Q1269" s="84"/>
      <c r="R1269" s="84"/>
      <c r="S1269" s="84"/>
    </row>
    <row r="1270" spans="2:20" ht="45" customHeight="1" x14ac:dyDescent="0.25">
      <c r="B1270" s="10" t="s">
        <v>484</v>
      </c>
      <c r="C1270" s="85" t="s">
        <v>491</v>
      </c>
      <c r="D1270" s="85"/>
      <c r="E1270" s="84">
        <f t="shared" si="3"/>
        <v>1</v>
      </c>
      <c r="F1270" s="84"/>
      <c r="G1270" s="86" t="s">
        <v>35</v>
      </c>
      <c r="H1270" s="86"/>
      <c r="I1270" s="87">
        <v>42186</v>
      </c>
      <c r="J1270" s="87"/>
      <c r="K1270" s="87">
        <v>42186</v>
      </c>
      <c r="L1270" s="87"/>
      <c r="M1270" s="84" t="s">
        <v>18</v>
      </c>
      <c r="N1270" s="84"/>
      <c r="O1270" s="83">
        <v>684</v>
      </c>
      <c r="P1270" s="83"/>
      <c r="Q1270" s="84"/>
      <c r="R1270" s="84"/>
      <c r="S1270" s="84"/>
    </row>
    <row r="1271" spans="2:20" ht="45" customHeight="1" x14ac:dyDescent="0.25">
      <c r="B1271" s="10" t="s">
        <v>484</v>
      </c>
      <c r="C1271" s="85" t="s">
        <v>492</v>
      </c>
      <c r="D1271" s="85"/>
      <c r="E1271" s="84">
        <f t="shared" si="3"/>
        <v>1</v>
      </c>
      <c r="F1271" s="84"/>
      <c r="G1271" s="86" t="s">
        <v>35</v>
      </c>
      <c r="H1271" s="86"/>
      <c r="I1271" s="87">
        <v>42185</v>
      </c>
      <c r="J1271" s="87"/>
      <c r="K1271" s="87">
        <v>42185</v>
      </c>
      <c r="L1271" s="87"/>
      <c r="M1271" s="84" t="s">
        <v>18</v>
      </c>
      <c r="N1271" s="84"/>
      <c r="O1271" s="83">
        <v>184</v>
      </c>
      <c r="P1271" s="83"/>
      <c r="Q1271" s="84"/>
      <c r="R1271" s="84"/>
      <c r="S1271" s="84"/>
    </row>
    <row r="1272" spans="2:20" ht="45" customHeight="1" x14ac:dyDescent="0.25">
      <c r="B1272" s="10" t="s">
        <v>484</v>
      </c>
      <c r="C1272" s="85" t="s">
        <v>491</v>
      </c>
      <c r="D1272" s="85"/>
      <c r="E1272" s="84">
        <f t="shared" si="3"/>
        <v>1</v>
      </c>
      <c r="F1272" s="84"/>
      <c r="G1272" s="86" t="s">
        <v>35</v>
      </c>
      <c r="H1272" s="86"/>
      <c r="I1272" s="87">
        <v>42186</v>
      </c>
      <c r="J1272" s="87"/>
      <c r="K1272" s="87">
        <v>42186</v>
      </c>
      <c r="L1272" s="87"/>
      <c r="M1272" s="84" t="s">
        <v>18</v>
      </c>
      <c r="N1272" s="84"/>
      <c r="O1272" s="83">
        <v>175</v>
      </c>
      <c r="P1272" s="83"/>
      <c r="Q1272" s="84"/>
      <c r="R1272" s="84"/>
      <c r="S1272" s="84"/>
    </row>
    <row r="1273" spans="2:20" ht="45" customHeight="1" x14ac:dyDescent="0.25">
      <c r="B1273" s="10" t="s">
        <v>484</v>
      </c>
      <c r="C1273" s="85" t="s">
        <v>493</v>
      </c>
      <c r="D1273" s="85"/>
      <c r="E1273" s="84">
        <f t="shared" si="3"/>
        <v>1</v>
      </c>
      <c r="F1273" s="84"/>
      <c r="G1273" s="86" t="s">
        <v>35</v>
      </c>
      <c r="H1273" s="86"/>
      <c r="I1273" s="87">
        <v>42277</v>
      </c>
      <c r="J1273" s="87"/>
      <c r="K1273" s="87">
        <v>42277</v>
      </c>
      <c r="L1273" s="87"/>
      <c r="M1273" s="84" t="s">
        <v>18</v>
      </c>
      <c r="N1273" s="84"/>
      <c r="O1273" s="83">
        <v>184</v>
      </c>
      <c r="P1273" s="83"/>
      <c r="Q1273" s="84"/>
      <c r="R1273" s="84"/>
      <c r="S1273" s="84"/>
    </row>
    <row r="1274" spans="2:20" ht="45" customHeight="1" x14ac:dyDescent="0.25">
      <c r="B1274" s="10" t="s">
        <v>484</v>
      </c>
      <c r="C1274" s="85" t="s">
        <v>494</v>
      </c>
      <c r="D1274" s="85"/>
      <c r="E1274" s="84">
        <f t="shared" si="3"/>
        <v>1</v>
      </c>
      <c r="F1274" s="84"/>
      <c r="G1274" s="86" t="s">
        <v>35</v>
      </c>
      <c r="H1274" s="86"/>
      <c r="I1274" s="87">
        <v>42234</v>
      </c>
      <c r="J1274" s="87"/>
      <c r="K1274" s="87">
        <v>42236</v>
      </c>
      <c r="L1274" s="87"/>
      <c r="M1274" s="84" t="s">
        <v>18</v>
      </c>
      <c r="N1274" s="84"/>
      <c r="O1274" s="83">
        <v>128</v>
      </c>
      <c r="P1274" s="83"/>
      <c r="Q1274" s="84"/>
      <c r="R1274" s="84"/>
      <c r="S1274" s="84"/>
    </row>
    <row r="1275" spans="2:20" ht="45" customHeight="1" x14ac:dyDescent="0.25">
      <c r="B1275" s="10" t="s">
        <v>484</v>
      </c>
      <c r="C1275" s="85" t="s">
        <v>495</v>
      </c>
      <c r="D1275" s="85"/>
      <c r="E1275" s="84">
        <f t="shared" si="3"/>
        <v>1</v>
      </c>
      <c r="F1275" s="84"/>
      <c r="G1275" s="86" t="s">
        <v>17</v>
      </c>
      <c r="H1275" s="86"/>
      <c r="I1275" s="87">
        <v>42192</v>
      </c>
      <c r="J1275" s="87"/>
      <c r="K1275" s="87">
        <v>42194</v>
      </c>
      <c r="L1275" s="87"/>
      <c r="M1275" s="84" t="s">
        <v>18</v>
      </c>
      <c r="N1275" s="84"/>
      <c r="O1275" s="83">
        <v>590</v>
      </c>
      <c r="P1275" s="83"/>
      <c r="Q1275" s="84"/>
      <c r="R1275" s="84"/>
      <c r="S1275" s="84"/>
    </row>
    <row r="1276" spans="2:20" ht="45" customHeight="1" x14ac:dyDescent="0.25">
      <c r="B1276" s="10" t="s">
        <v>484</v>
      </c>
      <c r="C1276" s="85" t="s">
        <v>495</v>
      </c>
      <c r="D1276" s="85"/>
      <c r="E1276" s="84">
        <f t="shared" si="3"/>
        <v>1</v>
      </c>
      <c r="F1276" s="84"/>
      <c r="G1276" s="86" t="s">
        <v>17</v>
      </c>
      <c r="H1276" s="86"/>
      <c r="I1276" s="87">
        <v>42192</v>
      </c>
      <c r="J1276" s="87"/>
      <c r="K1276" s="87">
        <v>42194</v>
      </c>
      <c r="L1276" s="87"/>
      <c r="M1276" s="84" t="s">
        <v>18</v>
      </c>
      <c r="N1276" s="84"/>
      <c r="O1276" s="83">
        <v>2973.38</v>
      </c>
      <c r="P1276" s="83"/>
      <c r="Q1276" s="84"/>
      <c r="R1276" s="84"/>
      <c r="S1276" s="84"/>
    </row>
    <row r="1277" spans="2:20" ht="45" customHeight="1" x14ac:dyDescent="0.25">
      <c r="B1277" s="10" t="s">
        <v>484</v>
      </c>
      <c r="C1277" s="85" t="s">
        <v>115</v>
      </c>
      <c r="D1277" s="85"/>
      <c r="E1277" s="84">
        <f t="shared" si="3"/>
        <v>1</v>
      </c>
      <c r="F1277" s="84"/>
      <c r="G1277" s="86" t="s">
        <v>35</v>
      </c>
      <c r="H1277" s="86"/>
      <c r="I1277" s="87">
        <v>42326</v>
      </c>
      <c r="J1277" s="87"/>
      <c r="K1277" s="87">
        <v>42331</v>
      </c>
      <c r="L1277" s="87"/>
      <c r="M1277" s="84" t="s">
        <v>18</v>
      </c>
      <c r="N1277" s="84"/>
      <c r="O1277" s="83">
        <v>92</v>
      </c>
      <c r="P1277" s="83"/>
      <c r="Q1277" s="84"/>
      <c r="R1277" s="84"/>
      <c r="S1277" s="84"/>
    </row>
    <row r="1278" spans="2:20" ht="45" customHeight="1" x14ac:dyDescent="0.25">
      <c r="B1278" s="10" t="s">
        <v>484</v>
      </c>
      <c r="C1278" s="85" t="s">
        <v>496</v>
      </c>
      <c r="D1278" s="85"/>
      <c r="E1278" s="84">
        <f t="shared" si="3"/>
        <v>1</v>
      </c>
      <c r="F1278" s="84"/>
      <c r="G1278" s="86" t="s">
        <v>35</v>
      </c>
      <c r="H1278" s="86"/>
      <c r="I1278" s="87">
        <v>42334</v>
      </c>
      <c r="J1278" s="87"/>
      <c r="K1278" s="87">
        <v>42338</v>
      </c>
      <c r="L1278" s="87"/>
      <c r="M1278" s="84" t="s">
        <v>18</v>
      </c>
      <c r="N1278" s="84"/>
      <c r="O1278" s="83">
        <v>92</v>
      </c>
      <c r="P1278" s="83"/>
      <c r="Q1278" s="84"/>
      <c r="R1278" s="84"/>
      <c r="S1278" s="84"/>
      <c r="T1278" s="5">
        <f>SUM(O1262:O1278)</f>
        <v>13259.380000000001</v>
      </c>
    </row>
    <row r="1279" spans="2:20" ht="45" customHeight="1" x14ac:dyDescent="0.25">
      <c r="B1279" s="10" t="s">
        <v>497</v>
      </c>
      <c r="C1279" s="85" t="s">
        <v>498</v>
      </c>
      <c r="D1279" s="85"/>
      <c r="E1279" s="84">
        <f t="shared" si="3"/>
        <v>1</v>
      </c>
      <c r="F1279" s="84"/>
      <c r="G1279" s="86" t="s">
        <v>17</v>
      </c>
      <c r="H1279" s="86"/>
      <c r="I1279" s="87">
        <v>42183</v>
      </c>
      <c r="J1279" s="87"/>
      <c r="K1279" s="87">
        <v>42183</v>
      </c>
      <c r="L1279" s="87"/>
      <c r="M1279" s="84" t="s">
        <v>18</v>
      </c>
      <c r="N1279" s="84"/>
      <c r="O1279" s="83">
        <v>5378</v>
      </c>
      <c r="P1279" s="83"/>
      <c r="Q1279" s="84"/>
      <c r="R1279" s="84"/>
      <c r="S1279" s="84"/>
    </row>
    <row r="1280" spans="2:20" ht="45" customHeight="1" x14ac:dyDescent="0.25">
      <c r="B1280" s="10" t="s">
        <v>497</v>
      </c>
      <c r="C1280" s="85" t="s">
        <v>498</v>
      </c>
      <c r="D1280" s="85"/>
      <c r="E1280" s="84">
        <f t="shared" si="3"/>
        <v>1</v>
      </c>
      <c r="F1280" s="84"/>
      <c r="G1280" s="86" t="s">
        <v>17</v>
      </c>
      <c r="H1280" s="86"/>
      <c r="I1280" s="87">
        <v>42183</v>
      </c>
      <c r="J1280" s="87"/>
      <c r="K1280" s="87">
        <v>42183</v>
      </c>
      <c r="L1280" s="87"/>
      <c r="M1280" s="84" t="s">
        <v>18</v>
      </c>
      <c r="N1280" s="84"/>
      <c r="O1280" s="83">
        <v>4040</v>
      </c>
      <c r="P1280" s="83"/>
      <c r="Q1280" s="84"/>
      <c r="R1280" s="84"/>
      <c r="S1280" s="84"/>
      <c r="T1280" s="5">
        <f>SUM(O1279:O1280)</f>
        <v>9418</v>
      </c>
    </row>
    <row r="1281" spans="2:20" ht="45" customHeight="1" x14ac:dyDescent="0.25">
      <c r="B1281" s="10" t="s">
        <v>499</v>
      </c>
      <c r="C1281" s="85" t="s">
        <v>500</v>
      </c>
      <c r="D1281" s="85"/>
      <c r="E1281" s="84">
        <f t="shared" si="3"/>
        <v>1</v>
      </c>
      <c r="F1281" s="84"/>
      <c r="G1281" s="86" t="s">
        <v>35</v>
      </c>
      <c r="H1281" s="86"/>
      <c r="I1281" s="87">
        <v>42090</v>
      </c>
      <c r="J1281" s="87"/>
      <c r="K1281" s="87">
        <v>42090</v>
      </c>
      <c r="L1281" s="87"/>
      <c r="M1281" s="84" t="s">
        <v>18</v>
      </c>
      <c r="N1281" s="84"/>
      <c r="O1281" s="83">
        <v>184</v>
      </c>
      <c r="P1281" s="83"/>
      <c r="Q1281" s="84"/>
      <c r="R1281" s="84"/>
      <c r="S1281" s="84"/>
    </row>
    <row r="1282" spans="2:20" ht="45" customHeight="1" x14ac:dyDescent="0.25">
      <c r="B1282" s="10" t="s">
        <v>499</v>
      </c>
      <c r="C1282" s="85" t="s">
        <v>500</v>
      </c>
      <c r="D1282" s="85"/>
      <c r="E1282" s="84">
        <f t="shared" si="3"/>
        <v>1</v>
      </c>
      <c r="F1282" s="84"/>
      <c r="G1282" s="86" t="s">
        <v>35</v>
      </c>
      <c r="H1282" s="86"/>
      <c r="I1282" s="87">
        <v>42090</v>
      </c>
      <c r="J1282" s="87"/>
      <c r="K1282" s="87">
        <v>42090</v>
      </c>
      <c r="L1282" s="87"/>
      <c r="M1282" s="84" t="s">
        <v>18</v>
      </c>
      <c r="N1282" s="84"/>
      <c r="O1282" s="83">
        <v>260</v>
      </c>
      <c r="P1282" s="83"/>
      <c r="Q1282" s="84"/>
      <c r="R1282" s="84"/>
      <c r="S1282" s="84"/>
    </row>
    <row r="1283" spans="2:20" ht="45" customHeight="1" x14ac:dyDescent="0.25">
      <c r="B1283" s="10" t="s">
        <v>499</v>
      </c>
      <c r="C1283" s="85" t="s">
        <v>500</v>
      </c>
      <c r="D1283" s="85"/>
      <c r="E1283" s="84">
        <f t="shared" si="3"/>
        <v>1</v>
      </c>
      <c r="F1283" s="84"/>
      <c r="G1283" s="86" t="s">
        <v>35</v>
      </c>
      <c r="H1283" s="86"/>
      <c r="I1283" s="87">
        <v>42090</v>
      </c>
      <c r="J1283" s="87"/>
      <c r="K1283" s="87">
        <v>42090</v>
      </c>
      <c r="L1283" s="87"/>
      <c r="M1283" s="84" t="s">
        <v>18</v>
      </c>
      <c r="N1283" s="84"/>
      <c r="O1283" s="83">
        <v>260</v>
      </c>
      <c r="P1283" s="83"/>
      <c r="Q1283" s="84"/>
      <c r="R1283" s="84"/>
      <c r="S1283" s="84"/>
      <c r="T1283" s="5">
        <f>SUM(O1281:O1283)</f>
        <v>704</v>
      </c>
    </row>
    <row r="1284" spans="2:20" ht="45" customHeight="1" x14ac:dyDescent="0.25">
      <c r="B1284" s="10" t="s">
        <v>501</v>
      </c>
      <c r="C1284" s="85" t="s">
        <v>22</v>
      </c>
      <c r="D1284" s="85"/>
      <c r="E1284" s="84">
        <f t="shared" si="3"/>
        <v>1</v>
      </c>
      <c r="F1284" s="84"/>
      <c r="G1284" s="86" t="s">
        <v>17</v>
      </c>
      <c r="H1284" s="86"/>
      <c r="I1284" s="87">
        <v>42312</v>
      </c>
      <c r="J1284" s="87"/>
      <c r="K1284" s="87">
        <v>42313</v>
      </c>
      <c r="L1284" s="87"/>
      <c r="M1284" s="84" t="s">
        <v>18</v>
      </c>
      <c r="N1284" s="84"/>
      <c r="O1284" s="83">
        <v>4734.66</v>
      </c>
      <c r="P1284" s="83"/>
      <c r="Q1284" s="84"/>
      <c r="R1284" s="84"/>
      <c r="S1284" s="84"/>
    </row>
    <row r="1285" spans="2:20" ht="45" customHeight="1" x14ac:dyDescent="0.25">
      <c r="B1285" s="10" t="s">
        <v>501</v>
      </c>
      <c r="C1285" s="85" t="s">
        <v>22</v>
      </c>
      <c r="D1285" s="85"/>
      <c r="E1285" s="84">
        <f t="shared" si="3"/>
        <v>1</v>
      </c>
      <c r="F1285" s="84"/>
      <c r="G1285" s="86" t="s">
        <v>17</v>
      </c>
      <c r="H1285" s="86"/>
      <c r="I1285" s="87">
        <v>42319</v>
      </c>
      <c r="J1285" s="87"/>
      <c r="K1285" s="87">
        <v>42319</v>
      </c>
      <c r="L1285" s="87"/>
      <c r="M1285" s="84" t="s">
        <v>18</v>
      </c>
      <c r="N1285" s="84"/>
      <c r="O1285" s="83">
        <v>4734.66</v>
      </c>
      <c r="P1285" s="83"/>
      <c r="Q1285" s="84"/>
      <c r="R1285" s="84"/>
      <c r="S1285" s="84"/>
    </row>
    <row r="1286" spans="2:20" ht="45" customHeight="1" x14ac:dyDescent="0.25">
      <c r="B1286" s="10" t="s">
        <v>501</v>
      </c>
      <c r="C1286" s="85" t="s">
        <v>22</v>
      </c>
      <c r="D1286" s="85"/>
      <c r="E1286" s="84">
        <f t="shared" si="3"/>
        <v>1</v>
      </c>
      <c r="F1286" s="84"/>
      <c r="G1286" s="86" t="s">
        <v>17</v>
      </c>
      <c r="H1286" s="86"/>
      <c r="I1286" s="87">
        <v>42319</v>
      </c>
      <c r="J1286" s="87"/>
      <c r="K1286" s="87">
        <v>42038</v>
      </c>
      <c r="L1286" s="87"/>
      <c r="M1286" s="84" t="s">
        <v>18</v>
      </c>
      <c r="N1286" s="84"/>
      <c r="O1286" s="83">
        <v>4734.66</v>
      </c>
      <c r="P1286" s="83"/>
      <c r="Q1286" s="84"/>
      <c r="R1286" s="84"/>
      <c r="S1286" s="84"/>
    </row>
    <row r="1287" spans="2:20" ht="45" customHeight="1" x14ac:dyDescent="0.25">
      <c r="B1287" s="10" t="s">
        <v>501</v>
      </c>
      <c r="C1287" s="85" t="s">
        <v>22</v>
      </c>
      <c r="D1287" s="85"/>
      <c r="E1287" s="84">
        <f t="shared" si="3"/>
        <v>1</v>
      </c>
      <c r="F1287" s="84"/>
      <c r="G1287" s="86" t="s">
        <v>17</v>
      </c>
      <c r="H1287" s="86"/>
      <c r="I1287" s="87">
        <v>42354</v>
      </c>
      <c r="J1287" s="87"/>
      <c r="K1287" s="87">
        <v>42354</v>
      </c>
      <c r="L1287" s="87"/>
      <c r="M1287" s="84" t="s">
        <v>18</v>
      </c>
      <c r="N1287" s="84"/>
      <c r="O1287" s="83">
        <v>4734.66</v>
      </c>
      <c r="P1287" s="83"/>
      <c r="Q1287" s="84"/>
      <c r="R1287" s="84"/>
      <c r="S1287" s="84"/>
    </row>
    <row r="1288" spans="2:20" ht="45" customHeight="1" x14ac:dyDescent="0.25">
      <c r="B1288" s="10" t="s">
        <v>501</v>
      </c>
      <c r="C1288" s="85" t="s">
        <v>22</v>
      </c>
      <c r="D1288" s="85"/>
      <c r="E1288" s="84">
        <f t="shared" si="3"/>
        <v>1</v>
      </c>
      <c r="F1288" s="84"/>
      <c r="G1288" s="86" t="s">
        <v>17</v>
      </c>
      <c r="H1288" s="86"/>
      <c r="I1288" s="87">
        <v>42354</v>
      </c>
      <c r="J1288" s="87"/>
      <c r="K1288" s="87">
        <v>42355</v>
      </c>
      <c r="L1288" s="87"/>
      <c r="M1288" s="84" t="s">
        <v>18</v>
      </c>
      <c r="N1288" s="84"/>
      <c r="O1288" s="83">
        <v>4734.66</v>
      </c>
      <c r="P1288" s="83"/>
      <c r="Q1288" s="84"/>
      <c r="R1288" s="84"/>
      <c r="S1288" s="84"/>
    </row>
    <row r="1289" spans="2:20" ht="45" customHeight="1" x14ac:dyDescent="0.25">
      <c r="B1289" s="10" t="s">
        <v>501</v>
      </c>
      <c r="C1289" s="85" t="s">
        <v>22</v>
      </c>
      <c r="D1289" s="85"/>
      <c r="E1289" s="84">
        <f t="shared" si="3"/>
        <v>1</v>
      </c>
      <c r="F1289" s="84"/>
      <c r="G1289" s="86" t="s">
        <v>396</v>
      </c>
      <c r="H1289" s="86"/>
      <c r="I1289" s="87">
        <v>42329</v>
      </c>
      <c r="J1289" s="87"/>
      <c r="K1289" s="87">
        <v>42330</v>
      </c>
      <c r="L1289" s="87"/>
      <c r="M1289" s="84" t="s">
        <v>18</v>
      </c>
      <c r="N1289" s="84"/>
      <c r="O1289" s="83">
        <v>4734.66</v>
      </c>
      <c r="P1289" s="83"/>
      <c r="Q1289" s="84"/>
      <c r="R1289" s="84"/>
      <c r="S1289" s="84"/>
    </row>
    <row r="1290" spans="2:20" ht="45" customHeight="1" x14ac:dyDescent="0.25">
      <c r="B1290" s="10" t="s">
        <v>501</v>
      </c>
      <c r="C1290" s="85" t="s">
        <v>22</v>
      </c>
      <c r="D1290" s="85"/>
      <c r="E1290" s="84">
        <f t="shared" si="3"/>
        <v>1</v>
      </c>
      <c r="F1290" s="84"/>
      <c r="G1290" s="86" t="s">
        <v>17</v>
      </c>
      <c r="H1290" s="86"/>
      <c r="I1290" s="87">
        <v>42312</v>
      </c>
      <c r="J1290" s="87"/>
      <c r="K1290" s="87">
        <v>42313</v>
      </c>
      <c r="L1290" s="87"/>
      <c r="M1290" s="84" t="s">
        <v>18</v>
      </c>
      <c r="N1290" s="84"/>
      <c r="O1290" s="83">
        <v>12471.47</v>
      </c>
      <c r="P1290" s="83"/>
      <c r="Q1290" s="84"/>
      <c r="R1290" s="84"/>
      <c r="S1290" s="84"/>
    </row>
    <row r="1291" spans="2:20" ht="45" customHeight="1" x14ac:dyDescent="0.25">
      <c r="B1291" s="10" t="s">
        <v>501</v>
      </c>
      <c r="C1291" s="85" t="s">
        <v>502</v>
      </c>
      <c r="D1291" s="85"/>
      <c r="E1291" s="84">
        <f t="shared" si="3"/>
        <v>1</v>
      </c>
      <c r="F1291" s="84"/>
      <c r="G1291" s="86" t="s">
        <v>20</v>
      </c>
      <c r="H1291" s="86"/>
      <c r="I1291" s="87">
        <v>42322</v>
      </c>
      <c r="J1291" s="87"/>
      <c r="K1291" s="87">
        <v>42323</v>
      </c>
      <c r="L1291" s="87"/>
      <c r="M1291" s="84" t="s">
        <v>18</v>
      </c>
      <c r="N1291" s="84"/>
      <c r="O1291" s="83">
        <v>12471.47</v>
      </c>
      <c r="P1291" s="83"/>
      <c r="Q1291" s="84"/>
      <c r="R1291" s="84"/>
      <c r="S1291" s="84"/>
    </row>
    <row r="1292" spans="2:20" ht="45" customHeight="1" x14ac:dyDescent="0.25">
      <c r="B1292" s="10" t="s">
        <v>501</v>
      </c>
      <c r="C1292" s="85" t="s">
        <v>22</v>
      </c>
      <c r="D1292" s="85"/>
      <c r="E1292" s="84">
        <f t="shared" si="3"/>
        <v>1</v>
      </c>
      <c r="F1292" s="84"/>
      <c r="G1292" s="86" t="s">
        <v>17</v>
      </c>
      <c r="H1292" s="86"/>
      <c r="I1292" s="87">
        <v>42319</v>
      </c>
      <c r="J1292" s="87"/>
      <c r="K1292" s="87">
        <v>42322</v>
      </c>
      <c r="L1292" s="87"/>
      <c r="M1292" s="84" t="s">
        <v>18</v>
      </c>
      <c r="N1292" s="84"/>
      <c r="O1292" s="83">
        <v>12471.47</v>
      </c>
      <c r="P1292" s="83"/>
      <c r="Q1292" s="84"/>
      <c r="R1292" s="84"/>
      <c r="S1292" s="84"/>
    </row>
    <row r="1293" spans="2:20" ht="45" customHeight="1" x14ac:dyDescent="0.25">
      <c r="B1293" s="10" t="s">
        <v>501</v>
      </c>
      <c r="C1293" s="85" t="s">
        <v>22</v>
      </c>
      <c r="D1293" s="85"/>
      <c r="E1293" s="84">
        <f t="shared" si="3"/>
        <v>1</v>
      </c>
      <c r="F1293" s="84"/>
      <c r="G1293" s="86" t="s">
        <v>396</v>
      </c>
      <c r="H1293" s="86"/>
      <c r="I1293" s="87">
        <v>42329</v>
      </c>
      <c r="J1293" s="87"/>
      <c r="K1293" s="87">
        <v>42330</v>
      </c>
      <c r="L1293" s="87"/>
      <c r="M1293" s="84" t="s">
        <v>18</v>
      </c>
      <c r="N1293" s="84"/>
      <c r="O1293" s="83">
        <v>12471.47</v>
      </c>
      <c r="P1293" s="83"/>
      <c r="Q1293" s="84"/>
      <c r="R1293" s="84"/>
      <c r="S1293" s="84"/>
    </row>
    <row r="1294" spans="2:20" ht="45" customHeight="1" x14ac:dyDescent="0.25">
      <c r="B1294" s="10" t="s">
        <v>501</v>
      </c>
      <c r="C1294" s="85" t="s">
        <v>22</v>
      </c>
      <c r="D1294" s="85"/>
      <c r="E1294" s="84">
        <f t="shared" si="3"/>
        <v>1</v>
      </c>
      <c r="F1294" s="84"/>
      <c r="G1294" s="86" t="s">
        <v>17</v>
      </c>
      <c r="H1294" s="86"/>
      <c r="I1294" s="87">
        <v>42354</v>
      </c>
      <c r="J1294" s="87"/>
      <c r="K1294" s="87">
        <v>42355</v>
      </c>
      <c r="L1294" s="87"/>
      <c r="M1294" s="84" t="s">
        <v>18</v>
      </c>
      <c r="N1294" s="84"/>
      <c r="O1294" s="83">
        <v>12471.47</v>
      </c>
      <c r="P1294" s="83"/>
      <c r="Q1294" s="84"/>
      <c r="R1294" s="84"/>
      <c r="S1294" s="84"/>
    </row>
    <row r="1295" spans="2:20" ht="45" customHeight="1" x14ac:dyDescent="0.25">
      <c r="B1295" s="10" t="s">
        <v>501</v>
      </c>
      <c r="C1295" s="85" t="s">
        <v>84</v>
      </c>
      <c r="D1295" s="85"/>
      <c r="E1295" s="84">
        <f t="shared" si="3"/>
        <v>1</v>
      </c>
      <c r="F1295" s="84"/>
      <c r="G1295" s="86" t="s">
        <v>20</v>
      </c>
      <c r="H1295" s="86"/>
      <c r="I1295" s="87">
        <v>42010</v>
      </c>
      <c r="J1295" s="87"/>
      <c r="K1295" s="87">
        <v>42010</v>
      </c>
      <c r="L1295" s="87"/>
      <c r="M1295" s="84" t="s">
        <v>18</v>
      </c>
      <c r="N1295" s="84"/>
      <c r="O1295" s="83">
        <v>2048.1</v>
      </c>
      <c r="P1295" s="83"/>
      <c r="Q1295" s="84"/>
      <c r="R1295" s="84"/>
      <c r="S1295" s="84"/>
    </row>
    <row r="1296" spans="2:20" ht="45" customHeight="1" x14ac:dyDescent="0.25">
      <c r="B1296" s="10" t="s">
        <v>501</v>
      </c>
      <c r="C1296" s="85" t="s">
        <v>503</v>
      </c>
      <c r="D1296" s="85"/>
      <c r="E1296" s="84">
        <f t="shared" si="3"/>
        <v>1</v>
      </c>
      <c r="F1296" s="84"/>
      <c r="G1296" s="86" t="s">
        <v>17</v>
      </c>
      <c r="H1296" s="86"/>
      <c r="I1296" s="87">
        <v>42071</v>
      </c>
      <c r="J1296" s="87"/>
      <c r="K1296" s="87">
        <v>42074</v>
      </c>
      <c r="L1296" s="87"/>
      <c r="M1296" s="84" t="s">
        <v>18</v>
      </c>
      <c r="N1296" s="84"/>
      <c r="O1296" s="83">
        <v>1123</v>
      </c>
      <c r="P1296" s="83"/>
      <c r="Q1296" s="84"/>
      <c r="R1296" s="84"/>
      <c r="S1296" s="84"/>
    </row>
    <row r="1297" spans="2:19" ht="45" customHeight="1" x14ac:dyDescent="0.25">
      <c r="B1297" s="10" t="s">
        <v>501</v>
      </c>
      <c r="C1297" s="85" t="s">
        <v>503</v>
      </c>
      <c r="D1297" s="85"/>
      <c r="E1297" s="84">
        <f t="shared" si="3"/>
        <v>1</v>
      </c>
      <c r="F1297" s="84"/>
      <c r="G1297" s="86" t="s">
        <v>17</v>
      </c>
      <c r="H1297" s="86"/>
      <c r="I1297" s="87">
        <v>42071</v>
      </c>
      <c r="J1297" s="87"/>
      <c r="K1297" s="87">
        <v>42074</v>
      </c>
      <c r="L1297" s="87"/>
      <c r="M1297" s="84" t="s">
        <v>18</v>
      </c>
      <c r="N1297" s="84"/>
      <c r="O1297" s="83">
        <v>1059</v>
      </c>
      <c r="P1297" s="83"/>
      <c r="Q1297" s="84"/>
      <c r="R1297" s="84"/>
      <c r="S1297" s="84"/>
    </row>
    <row r="1298" spans="2:19" ht="45" customHeight="1" x14ac:dyDescent="0.25">
      <c r="B1298" s="10" t="s">
        <v>501</v>
      </c>
      <c r="C1298" s="85" t="s">
        <v>19</v>
      </c>
      <c r="D1298" s="85"/>
      <c r="E1298" s="84">
        <f t="shared" si="3"/>
        <v>1</v>
      </c>
      <c r="F1298" s="84"/>
      <c r="G1298" s="86" t="s">
        <v>20</v>
      </c>
      <c r="H1298" s="86"/>
      <c r="I1298" s="87">
        <v>42071</v>
      </c>
      <c r="J1298" s="87"/>
      <c r="K1298" s="87">
        <v>42071</v>
      </c>
      <c r="L1298" s="87"/>
      <c r="M1298" s="84" t="s">
        <v>18</v>
      </c>
      <c r="N1298" s="84"/>
      <c r="O1298" s="83">
        <v>75</v>
      </c>
      <c r="P1298" s="83"/>
      <c r="Q1298" s="84"/>
      <c r="R1298" s="84"/>
      <c r="S1298" s="84"/>
    </row>
    <row r="1299" spans="2:19" ht="45" customHeight="1" x14ac:dyDescent="0.25">
      <c r="B1299" s="10" t="s">
        <v>501</v>
      </c>
      <c r="C1299" s="85" t="s">
        <v>504</v>
      </c>
      <c r="D1299" s="85"/>
      <c r="E1299" s="84">
        <f t="shared" si="3"/>
        <v>1</v>
      </c>
      <c r="F1299" s="84"/>
      <c r="G1299" s="86" t="s">
        <v>35</v>
      </c>
      <c r="H1299" s="86"/>
      <c r="I1299" s="87">
        <v>42030</v>
      </c>
      <c r="J1299" s="87"/>
      <c r="K1299" s="87">
        <v>42030</v>
      </c>
      <c r="L1299" s="87"/>
      <c r="M1299" s="84" t="s">
        <v>18</v>
      </c>
      <c r="N1299" s="84"/>
      <c r="O1299" s="83">
        <v>144.5</v>
      </c>
      <c r="P1299" s="83"/>
      <c r="Q1299" s="84"/>
      <c r="R1299" s="84"/>
      <c r="S1299" s="84"/>
    </row>
    <row r="1300" spans="2:19" ht="45" customHeight="1" x14ac:dyDescent="0.25">
      <c r="B1300" s="10" t="s">
        <v>501</v>
      </c>
      <c r="C1300" s="85" t="s">
        <v>505</v>
      </c>
      <c r="D1300" s="85"/>
      <c r="E1300" s="84">
        <f t="shared" si="3"/>
        <v>1</v>
      </c>
      <c r="F1300" s="84"/>
      <c r="G1300" s="86" t="s">
        <v>35</v>
      </c>
      <c r="H1300" s="86"/>
      <c r="I1300" s="87">
        <v>42045</v>
      </c>
      <c r="J1300" s="87"/>
      <c r="K1300" s="87">
        <v>42045</v>
      </c>
      <c r="L1300" s="87"/>
      <c r="M1300" s="84" t="s">
        <v>18</v>
      </c>
      <c r="N1300" s="84"/>
      <c r="O1300" s="83">
        <v>167</v>
      </c>
      <c r="P1300" s="83"/>
      <c r="Q1300" s="84"/>
      <c r="R1300" s="84"/>
      <c r="S1300" s="84"/>
    </row>
    <row r="1301" spans="2:19" ht="45" customHeight="1" x14ac:dyDescent="0.25">
      <c r="B1301" s="10" t="s">
        <v>501</v>
      </c>
      <c r="C1301" s="85" t="s">
        <v>506</v>
      </c>
      <c r="D1301" s="85"/>
      <c r="E1301" s="84">
        <f t="shared" si="3"/>
        <v>1</v>
      </c>
      <c r="F1301" s="84"/>
      <c r="G1301" s="86" t="s">
        <v>35</v>
      </c>
      <c r="H1301" s="86"/>
      <c r="I1301" s="87">
        <v>42056</v>
      </c>
      <c r="J1301" s="87"/>
      <c r="K1301" s="87">
        <v>42056</v>
      </c>
      <c r="L1301" s="87"/>
      <c r="M1301" s="84" t="s">
        <v>18</v>
      </c>
      <c r="N1301" s="84"/>
      <c r="O1301" s="83">
        <v>398</v>
      </c>
      <c r="P1301" s="83"/>
      <c r="Q1301" s="84"/>
      <c r="R1301" s="84"/>
      <c r="S1301" s="84"/>
    </row>
    <row r="1302" spans="2:19" ht="45" customHeight="1" x14ac:dyDescent="0.25">
      <c r="B1302" s="10" t="s">
        <v>501</v>
      </c>
      <c r="C1302" s="85" t="s">
        <v>505</v>
      </c>
      <c r="D1302" s="85"/>
      <c r="E1302" s="84">
        <f t="shared" si="3"/>
        <v>1</v>
      </c>
      <c r="F1302" s="84"/>
      <c r="G1302" s="86" t="s">
        <v>35</v>
      </c>
      <c r="H1302" s="86"/>
      <c r="I1302" s="87">
        <v>42045</v>
      </c>
      <c r="J1302" s="87"/>
      <c r="K1302" s="87">
        <v>42045</v>
      </c>
      <c r="L1302" s="87"/>
      <c r="M1302" s="84" t="s">
        <v>18</v>
      </c>
      <c r="N1302" s="84"/>
      <c r="O1302" s="83">
        <v>358</v>
      </c>
      <c r="P1302" s="83"/>
      <c r="Q1302" s="84"/>
      <c r="R1302" s="84"/>
      <c r="S1302" s="84"/>
    </row>
    <row r="1303" spans="2:19" ht="45" customHeight="1" x14ac:dyDescent="0.25">
      <c r="B1303" s="10" t="s">
        <v>501</v>
      </c>
      <c r="C1303" s="85" t="s">
        <v>507</v>
      </c>
      <c r="D1303" s="85"/>
      <c r="E1303" s="84">
        <f t="shared" si="3"/>
        <v>1</v>
      </c>
      <c r="F1303" s="84"/>
      <c r="G1303" s="86" t="s">
        <v>35</v>
      </c>
      <c r="H1303" s="86"/>
      <c r="I1303" s="87">
        <v>42030</v>
      </c>
      <c r="J1303" s="87"/>
      <c r="K1303" s="87">
        <v>42030</v>
      </c>
      <c r="L1303" s="87"/>
      <c r="M1303" s="84" t="s">
        <v>18</v>
      </c>
      <c r="N1303" s="84"/>
      <c r="O1303" s="83">
        <v>176</v>
      </c>
      <c r="P1303" s="83"/>
      <c r="Q1303" s="84"/>
      <c r="R1303" s="84"/>
      <c r="S1303" s="84"/>
    </row>
    <row r="1304" spans="2:19" ht="45" customHeight="1" x14ac:dyDescent="0.25">
      <c r="B1304" s="10" t="s">
        <v>501</v>
      </c>
      <c r="C1304" s="85" t="s">
        <v>507</v>
      </c>
      <c r="D1304" s="85"/>
      <c r="E1304" s="84">
        <f t="shared" si="3"/>
        <v>1</v>
      </c>
      <c r="F1304" s="84"/>
      <c r="G1304" s="86" t="s">
        <v>35</v>
      </c>
      <c r="H1304" s="86"/>
      <c r="I1304" s="87">
        <v>42030</v>
      </c>
      <c r="J1304" s="87"/>
      <c r="K1304" s="87">
        <v>42030</v>
      </c>
      <c r="L1304" s="87"/>
      <c r="M1304" s="84" t="s">
        <v>18</v>
      </c>
      <c r="N1304" s="84"/>
      <c r="O1304" s="83">
        <v>90</v>
      </c>
      <c r="P1304" s="83"/>
      <c r="Q1304" s="84"/>
      <c r="R1304" s="84"/>
      <c r="S1304" s="84"/>
    </row>
    <row r="1305" spans="2:19" ht="45" customHeight="1" x14ac:dyDescent="0.25">
      <c r="B1305" s="10" t="s">
        <v>501</v>
      </c>
      <c r="C1305" s="85" t="s">
        <v>508</v>
      </c>
      <c r="D1305" s="85"/>
      <c r="E1305" s="84">
        <f t="shared" si="3"/>
        <v>1</v>
      </c>
      <c r="F1305" s="84"/>
      <c r="G1305" s="86" t="s">
        <v>35</v>
      </c>
      <c r="H1305" s="86"/>
      <c r="I1305" s="87">
        <v>42025</v>
      </c>
      <c r="J1305" s="87"/>
      <c r="K1305" s="87">
        <v>42025</v>
      </c>
      <c r="L1305" s="87"/>
      <c r="M1305" s="84" t="s">
        <v>18</v>
      </c>
      <c r="N1305" s="84"/>
      <c r="O1305" s="83">
        <v>138</v>
      </c>
      <c r="P1305" s="83"/>
      <c r="Q1305" s="84"/>
      <c r="R1305" s="84"/>
      <c r="S1305" s="84"/>
    </row>
    <row r="1306" spans="2:19" ht="45" customHeight="1" x14ac:dyDescent="0.25">
      <c r="B1306" s="10" t="s">
        <v>501</v>
      </c>
      <c r="C1306" s="85" t="s">
        <v>508</v>
      </c>
      <c r="D1306" s="85"/>
      <c r="E1306" s="84">
        <f t="shared" si="3"/>
        <v>1</v>
      </c>
      <c r="F1306" s="84"/>
      <c r="G1306" s="86" t="s">
        <v>35</v>
      </c>
      <c r="H1306" s="86"/>
      <c r="I1306" s="87">
        <v>42025</v>
      </c>
      <c r="J1306" s="87"/>
      <c r="K1306" s="87">
        <v>42025</v>
      </c>
      <c r="L1306" s="87"/>
      <c r="M1306" s="84" t="s">
        <v>18</v>
      </c>
      <c r="N1306" s="84"/>
      <c r="O1306" s="83">
        <v>144.5</v>
      </c>
      <c r="P1306" s="83"/>
      <c r="Q1306" s="84"/>
      <c r="R1306" s="84"/>
      <c r="S1306" s="84"/>
    </row>
    <row r="1307" spans="2:19" ht="45" customHeight="1" x14ac:dyDescent="0.25">
      <c r="B1307" s="10" t="s">
        <v>501</v>
      </c>
      <c r="C1307" s="85" t="s">
        <v>508</v>
      </c>
      <c r="D1307" s="85"/>
      <c r="E1307" s="84">
        <f t="shared" si="3"/>
        <v>1</v>
      </c>
      <c r="F1307" s="84"/>
      <c r="G1307" s="86" t="s">
        <v>35</v>
      </c>
      <c r="H1307" s="86"/>
      <c r="I1307" s="87">
        <v>42069</v>
      </c>
      <c r="J1307" s="87"/>
      <c r="K1307" s="87">
        <v>42069</v>
      </c>
      <c r="L1307" s="87"/>
      <c r="M1307" s="84" t="s">
        <v>18</v>
      </c>
      <c r="N1307" s="84"/>
      <c r="O1307" s="83">
        <v>238</v>
      </c>
      <c r="P1307" s="83"/>
      <c r="Q1307" s="84"/>
      <c r="R1307" s="84"/>
      <c r="S1307" s="84"/>
    </row>
    <row r="1308" spans="2:19" ht="45" customHeight="1" x14ac:dyDescent="0.25">
      <c r="B1308" s="10" t="s">
        <v>501</v>
      </c>
      <c r="C1308" s="85" t="s">
        <v>508</v>
      </c>
      <c r="D1308" s="85"/>
      <c r="E1308" s="84">
        <f t="shared" si="3"/>
        <v>1</v>
      </c>
      <c r="F1308" s="84"/>
      <c r="G1308" s="86" t="s">
        <v>35</v>
      </c>
      <c r="H1308" s="86"/>
      <c r="I1308" s="87">
        <v>42069</v>
      </c>
      <c r="J1308" s="87"/>
      <c r="K1308" s="87">
        <v>42069</v>
      </c>
      <c r="L1308" s="87"/>
      <c r="M1308" s="84" t="s">
        <v>18</v>
      </c>
      <c r="N1308" s="84"/>
      <c r="O1308" s="83">
        <v>228</v>
      </c>
      <c r="P1308" s="83"/>
      <c r="Q1308" s="84"/>
      <c r="R1308" s="84"/>
      <c r="S1308" s="84"/>
    </row>
    <row r="1309" spans="2:19" ht="45" customHeight="1" x14ac:dyDescent="0.25">
      <c r="B1309" s="10" t="s">
        <v>501</v>
      </c>
      <c r="C1309" s="85" t="s">
        <v>508</v>
      </c>
      <c r="D1309" s="85"/>
      <c r="E1309" s="84">
        <f t="shared" si="3"/>
        <v>1</v>
      </c>
      <c r="F1309" s="84"/>
      <c r="G1309" s="86" t="s">
        <v>35</v>
      </c>
      <c r="H1309" s="86"/>
      <c r="I1309" s="87">
        <v>42069</v>
      </c>
      <c r="J1309" s="87"/>
      <c r="K1309" s="87">
        <v>42069</v>
      </c>
      <c r="L1309" s="87"/>
      <c r="M1309" s="84" t="s">
        <v>18</v>
      </c>
      <c r="N1309" s="84"/>
      <c r="O1309" s="83">
        <v>238</v>
      </c>
      <c r="P1309" s="83"/>
      <c r="Q1309" s="84"/>
      <c r="R1309" s="84"/>
      <c r="S1309" s="84"/>
    </row>
    <row r="1310" spans="2:19" ht="45" customHeight="1" x14ac:dyDescent="0.25">
      <c r="B1310" s="10" t="s">
        <v>501</v>
      </c>
      <c r="C1310" s="85" t="s">
        <v>509</v>
      </c>
      <c r="D1310" s="85"/>
      <c r="E1310" s="84">
        <f t="shared" si="3"/>
        <v>1</v>
      </c>
      <c r="F1310" s="84"/>
      <c r="G1310" s="86" t="s">
        <v>35</v>
      </c>
      <c r="H1310" s="86"/>
      <c r="I1310" s="87">
        <v>42083</v>
      </c>
      <c r="J1310" s="87"/>
      <c r="K1310" s="87">
        <v>42083</v>
      </c>
      <c r="L1310" s="87"/>
      <c r="M1310" s="84" t="s">
        <v>18</v>
      </c>
      <c r="N1310" s="84"/>
      <c r="O1310" s="83">
        <v>184</v>
      </c>
      <c r="P1310" s="83"/>
      <c r="Q1310" s="84"/>
      <c r="R1310" s="84"/>
      <c r="S1310" s="84"/>
    </row>
    <row r="1311" spans="2:19" ht="45" customHeight="1" x14ac:dyDescent="0.25">
      <c r="B1311" s="10" t="s">
        <v>501</v>
      </c>
      <c r="C1311" s="85" t="s">
        <v>509</v>
      </c>
      <c r="D1311" s="85"/>
      <c r="E1311" s="84">
        <f t="shared" si="3"/>
        <v>1</v>
      </c>
      <c r="F1311" s="84"/>
      <c r="G1311" s="86" t="s">
        <v>35</v>
      </c>
      <c r="H1311" s="86"/>
      <c r="I1311" s="87">
        <v>42083</v>
      </c>
      <c r="J1311" s="87"/>
      <c r="K1311" s="87">
        <v>42083</v>
      </c>
      <c r="L1311" s="87"/>
      <c r="M1311" s="84" t="s">
        <v>18</v>
      </c>
      <c r="N1311" s="84"/>
      <c r="O1311" s="83">
        <v>232.6</v>
      </c>
      <c r="P1311" s="83"/>
      <c r="Q1311" s="84"/>
      <c r="R1311" s="84"/>
      <c r="S1311" s="84"/>
    </row>
    <row r="1312" spans="2:19" ht="45" customHeight="1" x14ac:dyDescent="0.25">
      <c r="B1312" s="10" t="s">
        <v>501</v>
      </c>
      <c r="C1312" s="85" t="s">
        <v>509</v>
      </c>
      <c r="D1312" s="85"/>
      <c r="E1312" s="84">
        <f t="shared" si="3"/>
        <v>1</v>
      </c>
      <c r="F1312" s="84"/>
      <c r="G1312" s="86" t="s">
        <v>35</v>
      </c>
      <c r="H1312" s="86"/>
      <c r="I1312" s="87">
        <v>42083</v>
      </c>
      <c r="J1312" s="87"/>
      <c r="K1312" s="87">
        <v>42083</v>
      </c>
      <c r="L1312" s="87"/>
      <c r="M1312" s="84" t="s">
        <v>18</v>
      </c>
      <c r="N1312" s="84"/>
      <c r="O1312" s="83">
        <v>232.8</v>
      </c>
      <c r="P1312" s="83"/>
      <c r="Q1312" s="84"/>
      <c r="R1312" s="84"/>
      <c r="S1312" s="84"/>
    </row>
    <row r="1313" spans="2:19" ht="45" customHeight="1" x14ac:dyDescent="0.25">
      <c r="B1313" s="10" t="s">
        <v>501</v>
      </c>
      <c r="C1313" s="85" t="s">
        <v>509</v>
      </c>
      <c r="D1313" s="85"/>
      <c r="E1313" s="84">
        <f t="shared" si="3"/>
        <v>1</v>
      </c>
      <c r="F1313" s="84"/>
      <c r="G1313" s="86" t="s">
        <v>35</v>
      </c>
      <c r="H1313" s="86"/>
      <c r="I1313" s="87">
        <v>42083</v>
      </c>
      <c r="J1313" s="87"/>
      <c r="K1313" s="87">
        <v>42083</v>
      </c>
      <c r="L1313" s="87"/>
      <c r="M1313" s="84" t="s">
        <v>18</v>
      </c>
      <c r="N1313" s="84"/>
      <c r="O1313" s="83">
        <v>232.6</v>
      </c>
      <c r="P1313" s="83"/>
      <c r="Q1313" s="84"/>
      <c r="R1313" s="84"/>
      <c r="S1313" s="84"/>
    </row>
    <row r="1314" spans="2:19" ht="45" customHeight="1" x14ac:dyDescent="0.25">
      <c r="B1314" s="10" t="s">
        <v>501</v>
      </c>
      <c r="C1314" s="85" t="s">
        <v>510</v>
      </c>
      <c r="D1314" s="85"/>
      <c r="E1314" s="84">
        <f t="shared" si="3"/>
        <v>1</v>
      </c>
      <c r="F1314" s="84"/>
      <c r="G1314" s="86" t="s">
        <v>35</v>
      </c>
      <c r="H1314" s="86"/>
      <c r="I1314" s="87">
        <v>42114</v>
      </c>
      <c r="J1314" s="87"/>
      <c r="K1314" s="87">
        <v>42114</v>
      </c>
      <c r="L1314" s="87"/>
      <c r="M1314" s="84" t="s">
        <v>18</v>
      </c>
      <c r="N1314" s="84"/>
      <c r="O1314" s="83">
        <v>256</v>
      </c>
      <c r="P1314" s="83"/>
      <c r="Q1314" s="84"/>
      <c r="R1314" s="84"/>
      <c r="S1314" s="84"/>
    </row>
    <row r="1315" spans="2:19" ht="45" customHeight="1" x14ac:dyDescent="0.25">
      <c r="B1315" s="10" t="s">
        <v>501</v>
      </c>
      <c r="C1315" s="85" t="s">
        <v>510</v>
      </c>
      <c r="D1315" s="85"/>
      <c r="E1315" s="84">
        <f t="shared" si="3"/>
        <v>1</v>
      </c>
      <c r="F1315" s="84"/>
      <c r="G1315" s="86" t="s">
        <v>35</v>
      </c>
      <c r="H1315" s="86"/>
      <c r="I1315" s="87">
        <v>42114</v>
      </c>
      <c r="J1315" s="87"/>
      <c r="K1315" s="87">
        <v>42114</v>
      </c>
      <c r="L1315" s="87"/>
      <c r="M1315" s="84" t="s">
        <v>18</v>
      </c>
      <c r="N1315" s="84"/>
      <c r="O1315" s="83">
        <v>260</v>
      </c>
      <c r="P1315" s="83"/>
      <c r="Q1315" s="84"/>
      <c r="R1315" s="84"/>
      <c r="S1315" s="84"/>
    </row>
    <row r="1316" spans="2:19" ht="45" customHeight="1" x14ac:dyDescent="0.25">
      <c r="B1316" s="10" t="s">
        <v>501</v>
      </c>
      <c r="C1316" s="85" t="s">
        <v>19</v>
      </c>
      <c r="D1316" s="85"/>
      <c r="E1316" s="84">
        <f t="shared" si="3"/>
        <v>1</v>
      </c>
      <c r="F1316" s="84"/>
      <c r="G1316" s="86" t="s">
        <v>20</v>
      </c>
      <c r="H1316" s="86"/>
      <c r="I1316" s="87">
        <v>42114</v>
      </c>
      <c r="J1316" s="87"/>
      <c r="K1316" s="87">
        <v>42114</v>
      </c>
      <c r="L1316" s="87"/>
      <c r="M1316" s="84" t="s">
        <v>18</v>
      </c>
      <c r="N1316" s="84"/>
      <c r="O1316" s="83">
        <v>210</v>
      </c>
      <c r="P1316" s="83"/>
      <c r="Q1316" s="84"/>
      <c r="R1316" s="84"/>
      <c r="S1316" s="84"/>
    </row>
    <row r="1317" spans="2:19" ht="45" customHeight="1" x14ac:dyDescent="0.25">
      <c r="B1317" s="10" t="s">
        <v>501</v>
      </c>
      <c r="C1317" s="85" t="s">
        <v>511</v>
      </c>
      <c r="D1317" s="85"/>
      <c r="E1317" s="84">
        <f t="shared" si="3"/>
        <v>1</v>
      </c>
      <c r="F1317" s="84"/>
      <c r="G1317" s="86" t="s">
        <v>17</v>
      </c>
      <c r="H1317" s="86"/>
      <c r="I1317" s="87">
        <v>42044</v>
      </c>
      <c r="J1317" s="87"/>
      <c r="K1317" s="87">
        <v>42045</v>
      </c>
      <c r="L1317" s="87"/>
      <c r="M1317" s="84" t="s">
        <v>18</v>
      </c>
      <c r="N1317" s="84"/>
      <c r="O1317" s="83">
        <v>4601.6000000000004</v>
      </c>
      <c r="P1317" s="83"/>
      <c r="Q1317" s="84"/>
      <c r="R1317" s="84"/>
      <c r="S1317" s="84"/>
    </row>
    <row r="1318" spans="2:19" ht="45" customHeight="1" x14ac:dyDescent="0.25">
      <c r="B1318" s="10" t="s">
        <v>501</v>
      </c>
      <c r="C1318" s="85" t="s">
        <v>512</v>
      </c>
      <c r="D1318" s="85"/>
      <c r="E1318" s="84">
        <f t="shared" si="3"/>
        <v>1</v>
      </c>
      <c r="F1318" s="84"/>
      <c r="G1318" s="86" t="s">
        <v>477</v>
      </c>
      <c r="H1318" s="86"/>
      <c r="I1318" s="87">
        <v>42085</v>
      </c>
      <c r="J1318" s="87"/>
      <c r="K1318" s="87">
        <v>42087</v>
      </c>
      <c r="L1318" s="87"/>
      <c r="M1318" s="84" t="s">
        <v>18</v>
      </c>
      <c r="N1318" s="84"/>
      <c r="O1318" s="83">
        <v>18294</v>
      </c>
      <c r="P1318" s="83"/>
      <c r="Q1318" s="84"/>
      <c r="R1318" s="84"/>
      <c r="S1318" s="84"/>
    </row>
    <row r="1319" spans="2:19" ht="45" customHeight="1" x14ac:dyDescent="0.25">
      <c r="B1319" s="10" t="s">
        <v>501</v>
      </c>
      <c r="C1319" s="85" t="s">
        <v>47</v>
      </c>
      <c r="D1319" s="85"/>
      <c r="E1319" s="84">
        <f t="shared" si="3"/>
        <v>1</v>
      </c>
      <c r="F1319" s="84"/>
      <c r="G1319" s="86" t="s">
        <v>17</v>
      </c>
      <c r="H1319" s="86"/>
      <c r="I1319" s="87">
        <v>42074</v>
      </c>
      <c r="J1319" s="87"/>
      <c r="K1319" s="87">
        <v>42075</v>
      </c>
      <c r="L1319" s="87"/>
      <c r="M1319" s="84" t="s">
        <v>18</v>
      </c>
      <c r="N1319" s="84"/>
      <c r="O1319" s="83">
        <v>6237.82</v>
      </c>
      <c r="P1319" s="83"/>
      <c r="Q1319" s="84"/>
      <c r="R1319" s="84"/>
      <c r="S1319" s="84"/>
    </row>
    <row r="1320" spans="2:19" ht="45" customHeight="1" x14ac:dyDescent="0.25">
      <c r="B1320" s="10" t="s">
        <v>501</v>
      </c>
      <c r="C1320" s="85" t="s">
        <v>47</v>
      </c>
      <c r="D1320" s="85"/>
      <c r="E1320" s="84">
        <f t="shared" si="3"/>
        <v>1</v>
      </c>
      <c r="F1320" s="84"/>
      <c r="G1320" s="86" t="s">
        <v>17</v>
      </c>
      <c r="H1320" s="86"/>
      <c r="I1320" s="87">
        <v>42074</v>
      </c>
      <c r="J1320" s="87"/>
      <c r="K1320" s="87">
        <v>42075</v>
      </c>
      <c r="L1320" s="87"/>
      <c r="M1320" s="84" t="s">
        <v>18</v>
      </c>
      <c r="N1320" s="84"/>
      <c r="O1320" s="83">
        <v>3295</v>
      </c>
      <c r="P1320" s="83"/>
      <c r="Q1320" s="84"/>
      <c r="R1320" s="84"/>
      <c r="S1320" s="84"/>
    </row>
    <row r="1321" spans="2:19" ht="45" customHeight="1" x14ac:dyDescent="0.25">
      <c r="B1321" s="10" t="s">
        <v>501</v>
      </c>
      <c r="C1321" s="85" t="s">
        <v>22</v>
      </c>
      <c r="D1321" s="85"/>
      <c r="E1321" s="84">
        <f t="shared" si="3"/>
        <v>1</v>
      </c>
      <c r="F1321" s="84"/>
      <c r="G1321" s="86" t="s">
        <v>17</v>
      </c>
      <c r="H1321" s="86"/>
      <c r="I1321" s="87">
        <v>42142</v>
      </c>
      <c r="J1321" s="87"/>
      <c r="K1321" s="87">
        <v>42143</v>
      </c>
      <c r="L1321" s="87"/>
      <c r="M1321" s="84" t="s">
        <v>18</v>
      </c>
      <c r="N1321" s="84"/>
      <c r="O1321" s="83">
        <v>9857.6200000000008</v>
      </c>
      <c r="P1321" s="83"/>
      <c r="Q1321" s="84"/>
      <c r="R1321" s="84"/>
      <c r="S1321" s="84"/>
    </row>
    <row r="1322" spans="2:19" ht="45" customHeight="1" x14ac:dyDescent="0.25">
      <c r="B1322" s="10" t="s">
        <v>501</v>
      </c>
      <c r="C1322" s="85" t="s">
        <v>22</v>
      </c>
      <c r="D1322" s="85"/>
      <c r="E1322" s="84">
        <f t="shared" si="3"/>
        <v>1</v>
      </c>
      <c r="F1322" s="84"/>
      <c r="G1322" s="86" t="s">
        <v>17</v>
      </c>
      <c r="H1322" s="86"/>
      <c r="I1322" s="87">
        <v>42142</v>
      </c>
      <c r="J1322" s="87"/>
      <c r="K1322" s="87">
        <v>42143</v>
      </c>
      <c r="L1322" s="87"/>
      <c r="M1322" s="84" t="s">
        <v>18</v>
      </c>
      <c r="N1322" s="84"/>
      <c r="O1322" s="83">
        <v>6147</v>
      </c>
      <c r="P1322" s="83"/>
      <c r="Q1322" s="84"/>
      <c r="R1322" s="84"/>
      <c r="S1322" s="84"/>
    </row>
    <row r="1323" spans="2:19" ht="45" customHeight="1" x14ac:dyDescent="0.25">
      <c r="B1323" s="10" t="s">
        <v>501</v>
      </c>
      <c r="C1323" s="85" t="s">
        <v>513</v>
      </c>
      <c r="D1323" s="85"/>
      <c r="E1323" s="84">
        <f t="shared" si="3"/>
        <v>1</v>
      </c>
      <c r="F1323" s="84"/>
      <c r="G1323" s="86" t="s">
        <v>17</v>
      </c>
      <c r="H1323" s="86"/>
      <c r="I1323" s="87">
        <v>42038</v>
      </c>
      <c r="J1323" s="87"/>
      <c r="K1323" s="87">
        <v>42054</v>
      </c>
      <c r="L1323" s="87"/>
      <c r="M1323" s="84" t="s">
        <v>18</v>
      </c>
      <c r="N1323" s="84"/>
      <c r="O1323" s="83">
        <v>25665.279999999999</v>
      </c>
      <c r="P1323" s="83"/>
      <c r="Q1323" s="84"/>
      <c r="R1323" s="84"/>
      <c r="S1323" s="84"/>
    </row>
    <row r="1324" spans="2:19" ht="45" customHeight="1" x14ac:dyDescent="0.25">
      <c r="B1324" s="10" t="s">
        <v>501</v>
      </c>
      <c r="C1324" s="85" t="s">
        <v>513</v>
      </c>
      <c r="D1324" s="85"/>
      <c r="E1324" s="84">
        <f t="shared" si="3"/>
        <v>1</v>
      </c>
      <c r="F1324" s="84"/>
      <c r="G1324" s="86" t="s">
        <v>17</v>
      </c>
      <c r="H1324" s="86"/>
      <c r="I1324" s="87">
        <v>42038</v>
      </c>
      <c r="J1324" s="87"/>
      <c r="K1324" s="87">
        <v>42054</v>
      </c>
      <c r="L1324" s="87"/>
      <c r="M1324" s="84" t="s">
        <v>18</v>
      </c>
      <c r="N1324" s="84"/>
      <c r="O1324" s="83">
        <v>10368</v>
      </c>
      <c r="P1324" s="83"/>
      <c r="Q1324" s="84"/>
      <c r="R1324" s="84"/>
      <c r="S1324" s="84"/>
    </row>
    <row r="1325" spans="2:19" ht="45" customHeight="1" x14ac:dyDescent="0.25">
      <c r="B1325" s="10" t="s">
        <v>501</v>
      </c>
      <c r="C1325" s="85" t="s">
        <v>47</v>
      </c>
      <c r="D1325" s="85"/>
      <c r="E1325" s="84">
        <f t="shared" si="3"/>
        <v>1</v>
      </c>
      <c r="F1325" s="84"/>
      <c r="G1325" s="86" t="s">
        <v>17</v>
      </c>
      <c r="H1325" s="86"/>
      <c r="I1325" s="87">
        <v>42156</v>
      </c>
      <c r="J1325" s="87"/>
      <c r="K1325" s="87">
        <v>42157</v>
      </c>
      <c r="L1325" s="87"/>
      <c r="M1325" s="84" t="s">
        <v>18</v>
      </c>
      <c r="N1325" s="84"/>
      <c r="O1325" s="83">
        <v>27367.63</v>
      </c>
      <c r="P1325" s="83"/>
      <c r="Q1325" s="84"/>
      <c r="R1325" s="84"/>
      <c r="S1325" s="84"/>
    </row>
    <row r="1326" spans="2:19" ht="45" customHeight="1" x14ac:dyDescent="0.25">
      <c r="B1326" s="10" t="s">
        <v>501</v>
      </c>
      <c r="C1326" s="85" t="s">
        <v>47</v>
      </c>
      <c r="D1326" s="85"/>
      <c r="E1326" s="84">
        <f t="shared" si="3"/>
        <v>1</v>
      </c>
      <c r="F1326" s="84"/>
      <c r="G1326" s="86" t="s">
        <v>17</v>
      </c>
      <c r="H1326" s="86"/>
      <c r="I1326" s="87">
        <v>42156</v>
      </c>
      <c r="J1326" s="87"/>
      <c r="K1326" s="87">
        <v>42157</v>
      </c>
      <c r="L1326" s="87"/>
      <c r="M1326" s="84" t="s">
        <v>18</v>
      </c>
      <c r="N1326" s="84"/>
      <c r="O1326" s="83">
        <v>7536</v>
      </c>
      <c r="P1326" s="83"/>
      <c r="Q1326" s="84"/>
      <c r="R1326" s="84"/>
      <c r="S1326" s="84"/>
    </row>
    <row r="1327" spans="2:19" ht="45" customHeight="1" x14ac:dyDescent="0.25">
      <c r="B1327" s="10" t="s">
        <v>501</v>
      </c>
      <c r="C1327" s="85" t="s">
        <v>16</v>
      </c>
      <c r="D1327" s="85"/>
      <c r="E1327" s="84">
        <f t="shared" si="3"/>
        <v>1</v>
      </c>
      <c r="F1327" s="84"/>
      <c r="G1327" s="86" t="s">
        <v>17</v>
      </c>
      <c r="H1327" s="86"/>
      <c r="I1327" s="87">
        <v>42109</v>
      </c>
      <c r="J1327" s="87"/>
      <c r="K1327" s="87">
        <v>42110</v>
      </c>
      <c r="L1327" s="87"/>
      <c r="M1327" s="84" t="s">
        <v>18</v>
      </c>
      <c r="N1327" s="84"/>
      <c r="O1327" s="83">
        <v>14768.98</v>
      </c>
      <c r="P1327" s="83"/>
      <c r="Q1327" s="84"/>
      <c r="R1327" s="84"/>
      <c r="S1327" s="84"/>
    </row>
    <row r="1328" spans="2:19" ht="45" customHeight="1" x14ac:dyDescent="0.25">
      <c r="B1328" s="10" t="s">
        <v>501</v>
      </c>
      <c r="C1328" s="85" t="s">
        <v>16</v>
      </c>
      <c r="D1328" s="85"/>
      <c r="E1328" s="84">
        <f t="shared" si="3"/>
        <v>1</v>
      </c>
      <c r="F1328" s="84"/>
      <c r="G1328" s="86" t="s">
        <v>17</v>
      </c>
      <c r="H1328" s="86"/>
      <c r="I1328" s="87">
        <v>42109</v>
      </c>
      <c r="J1328" s="87"/>
      <c r="K1328" s="87">
        <v>42110</v>
      </c>
      <c r="L1328" s="87"/>
      <c r="M1328" s="84" t="s">
        <v>18</v>
      </c>
      <c r="N1328" s="84"/>
      <c r="O1328" s="83">
        <v>4860.01</v>
      </c>
      <c r="P1328" s="83"/>
      <c r="Q1328" s="84"/>
      <c r="R1328" s="84"/>
      <c r="S1328" s="84"/>
    </row>
    <row r="1329" spans="2:19" ht="45" customHeight="1" x14ac:dyDescent="0.25">
      <c r="B1329" s="10" t="s">
        <v>501</v>
      </c>
      <c r="C1329" s="85" t="s">
        <v>341</v>
      </c>
      <c r="D1329" s="85"/>
      <c r="E1329" s="84">
        <f t="shared" si="3"/>
        <v>1</v>
      </c>
      <c r="F1329" s="84"/>
      <c r="G1329" s="86" t="s">
        <v>17</v>
      </c>
      <c r="H1329" s="86"/>
      <c r="I1329" s="87">
        <v>42220</v>
      </c>
      <c r="J1329" s="87"/>
      <c r="K1329" s="87">
        <v>42220</v>
      </c>
      <c r="L1329" s="87"/>
      <c r="M1329" s="84" t="s">
        <v>18</v>
      </c>
      <c r="N1329" s="84"/>
      <c r="O1329" s="83">
        <v>7606.75</v>
      </c>
      <c r="P1329" s="83"/>
      <c r="Q1329" s="84"/>
      <c r="R1329" s="84"/>
      <c r="S1329" s="84"/>
    </row>
    <row r="1330" spans="2:19" ht="45" customHeight="1" x14ac:dyDescent="0.25">
      <c r="B1330" s="10" t="s">
        <v>501</v>
      </c>
      <c r="C1330" s="85" t="s">
        <v>341</v>
      </c>
      <c r="D1330" s="85"/>
      <c r="E1330" s="84">
        <f t="shared" si="3"/>
        <v>1</v>
      </c>
      <c r="F1330" s="84"/>
      <c r="G1330" s="86" t="s">
        <v>17</v>
      </c>
      <c r="H1330" s="86"/>
      <c r="I1330" s="87">
        <v>42226</v>
      </c>
      <c r="J1330" s="87"/>
      <c r="K1330" s="87">
        <v>42227</v>
      </c>
      <c r="L1330" s="87"/>
      <c r="M1330" s="84" t="s">
        <v>18</v>
      </c>
      <c r="N1330" s="84"/>
      <c r="O1330" s="83">
        <v>7606.75</v>
      </c>
      <c r="P1330" s="83"/>
      <c r="Q1330" s="84"/>
      <c r="R1330" s="84"/>
      <c r="S1330" s="84"/>
    </row>
    <row r="1331" spans="2:19" ht="45" customHeight="1" x14ac:dyDescent="0.25">
      <c r="B1331" s="10" t="s">
        <v>501</v>
      </c>
      <c r="C1331" s="85" t="s">
        <v>341</v>
      </c>
      <c r="D1331" s="85"/>
      <c r="E1331" s="84">
        <f t="shared" ref="E1331:E1394" si="4">D1331+1</f>
        <v>1</v>
      </c>
      <c r="F1331" s="84"/>
      <c r="G1331" s="86" t="s">
        <v>17</v>
      </c>
      <c r="H1331" s="86"/>
      <c r="I1331" s="87">
        <v>42248</v>
      </c>
      <c r="J1331" s="87"/>
      <c r="K1331" s="87">
        <v>42248</v>
      </c>
      <c r="L1331" s="87"/>
      <c r="M1331" s="84" t="s">
        <v>18</v>
      </c>
      <c r="N1331" s="84"/>
      <c r="O1331" s="83">
        <v>7606.75</v>
      </c>
      <c r="P1331" s="83"/>
      <c r="Q1331" s="84"/>
      <c r="R1331" s="84"/>
      <c r="S1331" s="84"/>
    </row>
    <row r="1332" spans="2:19" ht="45" customHeight="1" x14ac:dyDescent="0.25">
      <c r="B1332" s="10" t="s">
        <v>501</v>
      </c>
      <c r="C1332" s="85" t="s">
        <v>514</v>
      </c>
      <c r="D1332" s="85"/>
      <c r="E1332" s="84">
        <f t="shared" si="4"/>
        <v>1</v>
      </c>
      <c r="F1332" s="84"/>
      <c r="G1332" s="86" t="s">
        <v>17</v>
      </c>
      <c r="H1332" s="86"/>
      <c r="I1332" s="87">
        <v>42232</v>
      </c>
      <c r="J1332" s="87"/>
      <c r="K1332" s="87">
        <v>42599</v>
      </c>
      <c r="L1332" s="87"/>
      <c r="M1332" s="84" t="s">
        <v>18</v>
      </c>
      <c r="N1332" s="84"/>
      <c r="O1332" s="83">
        <v>7606.75</v>
      </c>
      <c r="P1332" s="83"/>
      <c r="Q1332" s="84"/>
      <c r="R1332" s="84"/>
      <c r="S1332" s="84"/>
    </row>
    <row r="1333" spans="2:19" ht="45" customHeight="1" x14ac:dyDescent="0.25">
      <c r="B1333" s="10" t="s">
        <v>501</v>
      </c>
      <c r="C1333" s="85" t="s">
        <v>341</v>
      </c>
      <c r="D1333" s="85"/>
      <c r="E1333" s="84">
        <f t="shared" si="4"/>
        <v>1</v>
      </c>
      <c r="F1333" s="84"/>
      <c r="G1333" s="86" t="s">
        <v>17</v>
      </c>
      <c r="H1333" s="86"/>
      <c r="I1333" s="87">
        <v>42226</v>
      </c>
      <c r="J1333" s="87"/>
      <c r="K1333" s="87">
        <v>42227</v>
      </c>
      <c r="L1333" s="87"/>
      <c r="M1333" s="84" t="s">
        <v>18</v>
      </c>
      <c r="N1333" s="84"/>
      <c r="O1333" s="83">
        <v>4794</v>
      </c>
      <c r="P1333" s="83"/>
      <c r="Q1333" s="84"/>
      <c r="R1333" s="84"/>
      <c r="S1333" s="84"/>
    </row>
    <row r="1334" spans="2:19" ht="45" customHeight="1" x14ac:dyDescent="0.25">
      <c r="B1334" s="10" t="s">
        <v>501</v>
      </c>
      <c r="C1334" s="85" t="s">
        <v>515</v>
      </c>
      <c r="D1334" s="85"/>
      <c r="E1334" s="84">
        <f t="shared" si="4"/>
        <v>1</v>
      </c>
      <c r="F1334" s="84"/>
      <c r="G1334" s="86" t="s">
        <v>17</v>
      </c>
      <c r="H1334" s="86"/>
      <c r="I1334" s="87">
        <v>42209</v>
      </c>
      <c r="J1334" s="87"/>
      <c r="K1334" s="87">
        <v>42214</v>
      </c>
      <c r="L1334" s="87"/>
      <c r="M1334" s="84" t="s">
        <v>18</v>
      </c>
      <c r="N1334" s="84"/>
      <c r="O1334" s="83">
        <v>35643.9</v>
      </c>
      <c r="P1334" s="83"/>
      <c r="Q1334" s="84"/>
      <c r="R1334" s="84"/>
      <c r="S1334" s="84"/>
    </row>
    <row r="1335" spans="2:19" ht="45" customHeight="1" x14ac:dyDescent="0.25">
      <c r="B1335" s="10" t="s">
        <v>501</v>
      </c>
      <c r="C1335" s="85" t="s">
        <v>515</v>
      </c>
      <c r="D1335" s="85"/>
      <c r="E1335" s="84">
        <f t="shared" si="4"/>
        <v>1</v>
      </c>
      <c r="F1335" s="84"/>
      <c r="G1335" s="86" t="s">
        <v>17</v>
      </c>
      <c r="H1335" s="86"/>
      <c r="I1335" s="87">
        <v>42209</v>
      </c>
      <c r="J1335" s="87"/>
      <c r="K1335" s="87">
        <v>42215</v>
      </c>
      <c r="L1335" s="87"/>
      <c r="M1335" s="84" t="s">
        <v>18</v>
      </c>
      <c r="N1335" s="84"/>
      <c r="O1335" s="83">
        <v>12263</v>
      </c>
      <c r="P1335" s="83"/>
      <c r="Q1335" s="84"/>
      <c r="R1335" s="84"/>
      <c r="S1335" s="84"/>
    </row>
    <row r="1336" spans="2:19" ht="45" customHeight="1" x14ac:dyDescent="0.25">
      <c r="B1336" s="10" t="s">
        <v>501</v>
      </c>
      <c r="C1336" s="85" t="s">
        <v>516</v>
      </c>
      <c r="D1336" s="85"/>
      <c r="E1336" s="84">
        <f t="shared" si="4"/>
        <v>1</v>
      </c>
      <c r="F1336" s="84"/>
      <c r="G1336" s="86" t="s">
        <v>517</v>
      </c>
      <c r="H1336" s="86"/>
      <c r="I1336" s="87">
        <v>42202</v>
      </c>
      <c r="J1336" s="87"/>
      <c r="K1336" s="87">
        <v>42202</v>
      </c>
      <c r="L1336" s="87"/>
      <c r="M1336" s="84" t="s">
        <v>18</v>
      </c>
      <c r="N1336" s="84"/>
      <c r="O1336" s="83">
        <v>580</v>
      </c>
      <c r="P1336" s="83"/>
      <c r="Q1336" s="84"/>
      <c r="R1336" s="84"/>
      <c r="S1336" s="84"/>
    </row>
    <row r="1337" spans="2:19" ht="45" customHeight="1" x14ac:dyDescent="0.25">
      <c r="B1337" s="10" t="s">
        <v>501</v>
      </c>
      <c r="C1337" s="85" t="s">
        <v>518</v>
      </c>
      <c r="D1337" s="85"/>
      <c r="E1337" s="84">
        <f t="shared" si="4"/>
        <v>1</v>
      </c>
      <c r="F1337" s="84"/>
      <c r="G1337" s="86" t="s">
        <v>35</v>
      </c>
      <c r="H1337" s="86"/>
      <c r="I1337" s="87">
        <v>42199</v>
      </c>
      <c r="J1337" s="87"/>
      <c r="K1337" s="87">
        <v>42200</v>
      </c>
      <c r="L1337" s="87"/>
      <c r="M1337" s="84" t="s">
        <v>18</v>
      </c>
      <c r="N1337" s="84"/>
      <c r="O1337" s="83">
        <v>684</v>
      </c>
      <c r="P1337" s="83"/>
      <c r="Q1337" s="84"/>
      <c r="R1337" s="84"/>
      <c r="S1337" s="84"/>
    </row>
    <row r="1338" spans="2:19" ht="45" customHeight="1" x14ac:dyDescent="0.25">
      <c r="B1338" s="10" t="s">
        <v>501</v>
      </c>
      <c r="C1338" s="85" t="s">
        <v>516</v>
      </c>
      <c r="D1338" s="85"/>
      <c r="E1338" s="84">
        <f t="shared" si="4"/>
        <v>1</v>
      </c>
      <c r="F1338" s="84"/>
      <c r="G1338" s="86" t="s">
        <v>517</v>
      </c>
      <c r="H1338" s="86"/>
      <c r="I1338" s="87">
        <v>42202</v>
      </c>
      <c r="J1338" s="87"/>
      <c r="K1338" s="87">
        <v>42202</v>
      </c>
      <c r="L1338" s="87"/>
      <c r="M1338" s="84" t="s">
        <v>18</v>
      </c>
      <c r="N1338" s="84"/>
      <c r="O1338" s="83">
        <v>250</v>
      </c>
      <c r="P1338" s="83"/>
      <c r="Q1338" s="84"/>
      <c r="R1338" s="84"/>
      <c r="S1338" s="84"/>
    </row>
    <row r="1339" spans="2:19" ht="45" customHeight="1" x14ac:dyDescent="0.25">
      <c r="B1339" s="10" t="s">
        <v>501</v>
      </c>
      <c r="C1339" s="85" t="s">
        <v>19</v>
      </c>
      <c r="D1339" s="85"/>
      <c r="E1339" s="84">
        <f t="shared" si="4"/>
        <v>1</v>
      </c>
      <c r="F1339" s="84"/>
      <c r="G1339" s="86" t="s">
        <v>20</v>
      </c>
      <c r="H1339" s="86"/>
      <c r="I1339" s="87">
        <v>42202</v>
      </c>
      <c r="J1339" s="87"/>
      <c r="K1339" s="87">
        <v>42202</v>
      </c>
      <c r="L1339" s="87"/>
      <c r="M1339" s="84" t="s">
        <v>18</v>
      </c>
      <c r="N1339" s="84"/>
      <c r="O1339" s="83">
        <v>1162.8</v>
      </c>
      <c r="P1339" s="83"/>
      <c r="Q1339" s="84"/>
      <c r="R1339" s="84"/>
      <c r="S1339" s="84"/>
    </row>
    <row r="1340" spans="2:19" ht="45" customHeight="1" x14ac:dyDescent="0.25">
      <c r="B1340" s="10" t="s">
        <v>501</v>
      </c>
      <c r="C1340" s="85" t="s">
        <v>519</v>
      </c>
      <c r="D1340" s="85"/>
      <c r="E1340" s="84">
        <f t="shared" si="4"/>
        <v>1</v>
      </c>
      <c r="F1340" s="84"/>
      <c r="G1340" s="86" t="s">
        <v>17</v>
      </c>
      <c r="H1340" s="86"/>
      <c r="I1340" s="87">
        <v>42286</v>
      </c>
      <c r="J1340" s="87"/>
      <c r="K1340" s="87">
        <v>42286</v>
      </c>
      <c r="L1340" s="87"/>
      <c r="M1340" s="84" t="s">
        <v>18</v>
      </c>
      <c r="N1340" s="84"/>
      <c r="O1340" s="83">
        <v>22438</v>
      </c>
      <c r="P1340" s="83"/>
      <c r="Q1340" s="84"/>
      <c r="R1340" s="84"/>
      <c r="S1340" s="84"/>
    </row>
    <row r="1341" spans="2:19" ht="45" customHeight="1" x14ac:dyDescent="0.25">
      <c r="B1341" s="10" t="s">
        <v>501</v>
      </c>
      <c r="C1341" s="85" t="s">
        <v>519</v>
      </c>
      <c r="D1341" s="85"/>
      <c r="E1341" s="84">
        <f t="shared" si="4"/>
        <v>1</v>
      </c>
      <c r="F1341" s="84"/>
      <c r="G1341" s="86" t="s">
        <v>17</v>
      </c>
      <c r="H1341" s="86"/>
      <c r="I1341" s="87">
        <v>42317</v>
      </c>
      <c r="J1341" s="87"/>
      <c r="K1341" s="87">
        <v>42317</v>
      </c>
      <c r="L1341" s="87"/>
      <c r="M1341" s="84" t="s">
        <v>18</v>
      </c>
      <c r="N1341" s="84"/>
      <c r="O1341" s="83">
        <v>17956</v>
      </c>
      <c r="P1341" s="83"/>
      <c r="Q1341" s="84"/>
      <c r="R1341" s="84"/>
      <c r="S1341" s="84"/>
    </row>
    <row r="1342" spans="2:19" ht="45" customHeight="1" x14ac:dyDescent="0.25">
      <c r="B1342" s="10" t="s">
        <v>501</v>
      </c>
      <c r="C1342" s="85" t="s">
        <v>341</v>
      </c>
      <c r="D1342" s="85"/>
      <c r="E1342" s="84">
        <f t="shared" si="4"/>
        <v>1</v>
      </c>
      <c r="F1342" s="84"/>
      <c r="G1342" s="86" t="s">
        <v>17</v>
      </c>
      <c r="H1342" s="86"/>
      <c r="I1342" s="87">
        <v>42285</v>
      </c>
      <c r="J1342" s="87"/>
      <c r="K1342" s="87">
        <v>42285</v>
      </c>
      <c r="L1342" s="87"/>
      <c r="M1342" s="84" t="s">
        <v>18</v>
      </c>
      <c r="N1342" s="84"/>
      <c r="O1342" s="83">
        <v>1125.33</v>
      </c>
      <c r="P1342" s="83"/>
      <c r="Q1342" s="84"/>
      <c r="R1342" s="84"/>
      <c r="S1342" s="84"/>
    </row>
    <row r="1343" spans="2:19" ht="45" customHeight="1" x14ac:dyDescent="0.25">
      <c r="B1343" s="10" t="s">
        <v>501</v>
      </c>
      <c r="C1343" s="85" t="s">
        <v>520</v>
      </c>
      <c r="D1343" s="85"/>
      <c r="E1343" s="84">
        <f t="shared" si="4"/>
        <v>1</v>
      </c>
      <c r="F1343" s="84"/>
      <c r="G1343" s="86" t="s">
        <v>17</v>
      </c>
      <c r="H1343" s="86"/>
      <c r="I1343" s="87">
        <v>42290</v>
      </c>
      <c r="J1343" s="87"/>
      <c r="K1343" s="87">
        <v>42292</v>
      </c>
      <c r="L1343" s="87"/>
      <c r="M1343" s="84" t="s">
        <v>18</v>
      </c>
      <c r="N1343" s="84"/>
      <c r="O1343" s="83">
        <v>1125.33</v>
      </c>
      <c r="P1343" s="83"/>
      <c r="Q1343" s="84"/>
      <c r="R1343" s="84"/>
      <c r="S1343" s="84"/>
    </row>
    <row r="1344" spans="2:19" ht="45" customHeight="1" x14ac:dyDescent="0.25">
      <c r="B1344" s="10" t="s">
        <v>501</v>
      </c>
      <c r="C1344" s="85" t="s">
        <v>341</v>
      </c>
      <c r="D1344" s="85"/>
      <c r="E1344" s="84">
        <f t="shared" si="4"/>
        <v>1</v>
      </c>
      <c r="F1344" s="84"/>
      <c r="G1344" s="86" t="s">
        <v>17</v>
      </c>
      <c r="H1344" s="86"/>
      <c r="I1344" s="87">
        <v>42297</v>
      </c>
      <c r="J1344" s="87"/>
      <c r="K1344" s="87">
        <v>42299</v>
      </c>
      <c r="L1344" s="87"/>
      <c r="M1344" s="84" t="s">
        <v>18</v>
      </c>
      <c r="N1344" s="84"/>
      <c r="O1344" s="83">
        <v>1125.33</v>
      </c>
      <c r="P1344" s="83"/>
      <c r="Q1344" s="84"/>
      <c r="R1344" s="84"/>
      <c r="S1344" s="84"/>
    </row>
    <row r="1345" spans="2:19" ht="45" customHeight="1" x14ac:dyDescent="0.25">
      <c r="B1345" s="10" t="s">
        <v>501</v>
      </c>
      <c r="C1345" s="85" t="s">
        <v>341</v>
      </c>
      <c r="D1345" s="85"/>
      <c r="E1345" s="84">
        <f t="shared" si="4"/>
        <v>1</v>
      </c>
      <c r="F1345" s="84"/>
      <c r="G1345" s="86" t="s">
        <v>17</v>
      </c>
      <c r="H1345" s="86"/>
      <c r="I1345" s="87">
        <v>42303</v>
      </c>
      <c r="J1345" s="87"/>
      <c r="K1345" s="87">
        <v>42303</v>
      </c>
      <c r="L1345" s="87"/>
      <c r="M1345" s="84" t="s">
        <v>18</v>
      </c>
      <c r="N1345" s="84"/>
      <c r="O1345" s="83">
        <v>1125.33</v>
      </c>
      <c r="P1345" s="83"/>
      <c r="Q1345" s="84"/>
      <c r="R1345" s="84"/>
      <c r="S1345" s="84"/>
    </row>
    <row r="1346" spans="2:19" ht="45" customHeight="1" x14ac:dyDescent="0.25">
      <c r="B1346" s="10" t="s">
        <v>501</v>
      </c>
      <c r="C1346" s="85" t="s">
        <v>341</v>
      </c>
      <c r="D1346" s="85"/>
      <c r="E1346" s="84">
        <f t="shared" si="4"/>
        <v>1</v>
      </c>
      <c r="F1346" s="84"/>
      <c r="G1346" s="86" t="s">
        <v>17</v>
      </c>
      <c r="H1346" s="86"/>
      <c r="I1346" s="87">
        <v>42304</v>
      </c>
      <c r="J1346" s="87"/>
      <c r="K1346" s="87">
        <v>42306</v>
      </c>
      <c r="L1346" s="87"/>
      <c r="M1346" s="84" t="s">
        <v>18</v>
      </c>
      <c r="N1346" s="84"/>
      <c r="O1346" s="83">
        <v>1125.33</v>
      </c>
      <c r="P1346" s="83"/>
      <c r="Q1346" s="84"/>
      <c r="R1346" s="84"/>
      <c r="S1346" s="84"/>
    </row>
    <row r="1347" spans="2:19" ht="45" customHeight="1" x14ac:dyDescent="0.25">
      <c r="B1347" s="10" t="s">
        <v>501</v>
      </c>
      <c r="C1347" s="85" t="s">
        <v>341</v>
      </c>
      <c r="D1347" s="85"/>
      <c r="E1347" s="84">
        <f t="shared" si="4"/>
        <v>1</v>
      </c>
      <c r="F1347" s="84"/>
      <c r="G1347" s="86" t="s">
        <v>17</v>
      </c>
      <c r="H1347" s="86"/>
      <c r="I1347" s="87">
        <v>42305</v>
      </c>
      <c r="J1347" s="87"/>
      <c r="K1347" s="87">
        <v>42307</v>
      </c>
      <c r="L1347" s="87"/>
      <c r="M1347" s="84" t="s">
        <v>18</v>
      </c>
      <c r="N1347" s="84"/>
      <c r="O1347" s="83">
        <v>1125.33</v>
      </c>
      <c r="P1347" s="83"/>
      <c r="Q1347" s="84"/>
      <c r="R1347" s="84"/>
      <c r="S1347" s="84"/>
    </row>
    <row r="1348" spans="2:19" ht="45" customHeight="1" x14ac:dyDescent="0.25">
      <c r="B1348" s="10" t="s">
        <v>501</v>
      </c>
      <c r="C1348" s="85" t="s">
        <v>341</v>
      </c>
      <c r="D1348" s="85"/>
      <c r="E1348" s="84">
        <f t="shared" si="4"/>
        <v>1</v>
      </c>
      <c r="F1348" s="84"/>
      <c r="G1348" s="86" t="s">
        <v>17</v>
      </c>
      <c r="H1348" s="86"/>
      <c r="I1348" s="87">
        <v>42285</v>
      </c>
      <c r="J1348" s="87"/>
      <c r="K1348" s="87">
        <v>42286</v>
      </c>
      <c r="L1348" s="87"/>
      <c r="M1348" s="84" t="s">
        <v>18</v>
      </c>
      <c r="N1348" s="84"/>
      <c r="O1348" s="83">
        <v>11463.28</v>
      </c>
      <c r="P1348" s="83"/>
      <c r="Q1348" s="84"/>
      <c r="R1348" s="84"/>
      <c r="S1348" s="84"/>
    </row>
    <row r="1349" spans="2:19" ht="45" customHeight="1" x14ac:dyDescent="0.25">
      <c r="B1349" s="10" t="s">
        <v>501</v>
      </c>
      <c r="C1349" s="85" t="s">
        <v>521</v>
      </c>
      <c r="D1349" s="85"/>
      <c r="E1349" s="84">
        <f t="shared" si="4"/>
        <v>1</v>
      </c>
      <c r="F1349" s="84"/>
      <c r="G1349" s="86" t="s">
        <v>17</v>
      </c>
      <c r="H1349" s="86"/>
      <c r="I1349" s="87">
        <v>42290</v>
      </c>
      <c r="J1349" s="87"/>
      <c r="K1349" s="87">
        <v>42291</v>
      </c>
      <c r="L1349" s="87"/>
      <c r="M1349" s="84" t="s">
        <v>18</v>
      </c>
      <c r="N1349" s="84"/>
      <c r="O1349" s="83">
        <v>11463.28</v>
      </c>
      <c r="P1349" s="83"/>
      <c r="Q1349" s="84"/>
      <c r="R1349" s="84"/>
      <c r="S1349" s="84"/>
    </row>
    <row r="1350" spans="2:19" ht="45" customHeight="1" x14ac:dyDescent="0.25">
      <c r="B1350" s="10" t="s">
        <v>501</v>
      </c>
      <c r="C1350" s="85" t="s">
        <v>341</v>
      </c>
      <c r="D1350" s="85"/>
      <c r="E1350" s="84">
        <f t="shared" si="4"/>
        <v>1</v>
      </c>
      <c r="F1350" s="84"/>
      <c r="G1350" s="86" t="s">
        <v>17</v>
      </c>
      <c r="H1350" s="86"/>
      <c r="I1350" s="87">
        <v>42290</v>
      </c>
      <c r="J1350" s="87"/>
      <c r="K1350" s="87">
        <v>42291</v>
      </c>
      <c r="L1350" s="87"/>
      <c r="M1350" s="84" t="s">
        <v>18</v>
      </c>
      <c r="N1350" s="84"/>
      <c r="O1350" s="83">
        <v>11463.28</v>
      </c>
      <c r="P1350" s="83"/>
      <c r="Q1350" s="84"/>
      <c r="R1350" s="84"/>
      <c r="S1350" s="84"/>
    </row>
    <row r="1351" spans="2:19" ht="45" customHeight="1" x14ac:dyDescent="0.25">
      <c r="B1351" s="10" t="s">
        <v>501</v>
      </c>
      <c r="C1351" s="85" t="s">
        <v>341</v>
      </c>
      <c r="D1351" s="85"/>
      <c r="E1351" s="84">
        <f t="shared" si="4"/>
        <v>1</v>
      </c>
      <c r="F1351" s="84"/>
      <c r="G1351" s="86" t="s">
        <v>17</v>
      </c>
      <c r="H1351" s="86"/>
      <c r="I1351" s="87">
        <v>42297</v>
      </c>
      <c r="J1351" s="87"/>
      <c r="K1351" s="87">
        <v>42298</v>
      </c>
      <c r="L1351" s="87"/>
      <c r="M1351" s="84" t="s">
        <v>18</v>
      </c>
      <c r="N1351" s="84"/>
      <c r="O1351" s="83">
        <v>11463.28</v>
      </c>
      <c r="P1351" s="83"/>
      <c r="Q1351" s="84"/>
      <c r="R1351" s="84"/>
      <c r="S1351" s="84"/>
    </row>
    <row r="1352" spans="2:19" ht="45" customHeight="1" x14ac:dyDescent="0.25">
      <c r="B1352" s="10" t="s">
        <v>501</v>
      </c>
      <c r="C1352" s="85" t="s">
        <v>341</v>
      </c>
      <c r="D1352" s="85"/>
      <c r="E1352" s="84">
        <f t="shared" si="4"/>
        <v>1</v>
      </c>
      <c r="F1352" s="84"/>
      <c r="G1352" s="86" t="s">
        <v>17</v>
      </c>
      <c r="H1352" s="86"/>
      <c r="I1352" s="87">
        <v>42303</v>
      </c>
      <c r="J1352" s="87"/>
      <c r="K1352" s="87">
        <v>42306</v>
      </c>
      <c r="L1352" s="87"/>
      <c r="M1352" s="84" t="s">
        <v>18</v>
      </c>
      <c r="N1352" s="84"/>
      <c r="O1352" s="83">
        <v>11463.28</v>
      </c>
      <c r="P1352" s="83"/>
      <c r="Q1352" s="84"/>
      <c r="R1352" s="84"/>
      <c r="S1352" s="84"/>
    </row>
    <row r="1353" spans="2:19" ht="45" customHeight="1" x14ac:dyDescent="0.25">
      <c r="B1353" s="10" t="s">
        <v>501</v>
      </c>
      <c r="C1353" s="85" t="s">
        <v>341</v>
      </c>
      <c r="D1353" s="85"/>
      <c r="E1353" s="84">
        <f t="shared" si="4"/>
        <v>1</v>
      </c>
      <c r="F1353" s="84"/>
      <c r="G1353" s="86" t="s">
        <v>17</v>
      </c>
      <c r="H1353" s="86"/>
      <c r="I1353" s="87">
        <v>42304</v>
      </c>
      <c r="J1353" s="87"/>
      <c r="K1353" s="87">
        <v>42305</v>
      </c>
      <c r="L1353" s="87"/>
      <c r="M1353" s="84" t="s">
        <v>18</v>
      </c>
      <c r="N1353" s="84"/>
      <c r="O1353" s="83">
        <v>11463.28</v>
      </c>
      <c r="P1353" s="83"/>
      <c r="Q1353" s="84"/>
      <c r="R1353" s="84"/>
      <c r="S1353" s="84"/>
    </row>
    <row r="1354" spans="2:19" ht="45" customHeight="1" x14ac:dyDescent="0.25">
      <c r="B1354" s="10" t="s">
        <v>501</v>
      </c>
      <c r="C1354" s="85" t="s">
        <v>341</v>
      </c>
      <c r="D1354" s="85"/>
      <c r="E1354" s="84">
        <f t="shared" si="4"/>
        <v>1</v>
      </c>
      <c r="F1354" s="84"/>
      <c r="G1354" s="86" t="s">
        <v>17</v>
      </c>
      <c r="H1354" s="86"/>
      <c r="I1354" s="87">
        <v>42305</v>
      </c>
      <c r="J1354" s="87"/>
      <c r="K1354" s="87">
        <v>42306</v>
      </c>
      <c r="L1354" s="87"/>
      <c r="M1354" s="84" t="s">
        <v>18</v>
      </c>
      <c r="N1354" s="84"/>
      <c r="O1354" s="83">
        <v>11463.28</v>
      </c>
      <c r="P1354" s="83"/>
      <c r="Q1354" s="84"/>
      <c r="R1354" s="84"/>
      <c r="S1354" s="84"/>
    </row>
    <row r="1355" spans="2:19" ht="45" customHeight="1" x14ac:dyDescent="0.25">
      <c r="B1355" s="10" t="s">
        <v>501</v>
      </c>
      <c r="C1355" s="85" t="s">
        <v>47</v>
      </c>
      <c r="D1355" s="85"/>
      <c r="E1355" s="84">
        <f t="shared" si="4"/>
        <v>1</v>
      </c>
      <c r="F1355" s="84"/>
      <c r="G1355" s="86" t="s">
        <v>17</v>
      </c>
      <c r="H1355" s="86"/>
      <c r="I1355" s="87">
        <v>42318</v>
      </c>
      <c r="J1355" s="87"/>
      <c r="K1355" s="87">
        <v>42318</v>
      </c>
      <c r="L1355" s="87"/>
      <c r="M1355" s="84" t="s">
        <v>18</v>
      </c>
      <c r="N1355" s="84"/>
      <c r="O1355" s="83">
        <v>9036.25</v>
      </c>
      <c r="P1355" s="83"/>
      <c r="Q1355" s="84"/>
      <c r="R1355" s="84"/>
      <c r="S1355" s="84"/>
    </row>
    <row r="1356" spans="2:19" ht="45" customHeight="1" x14ac:dyDescent="0.25">
      <c r="B1356" s="10" t="s">
        <v>501</v>
      </c>
      <c r="C1356" s="85" t="s">
        <v>47</v>
      </c>
      <c r="D1356" s="85"/>
      <c r="E1356" s="84">
        <f t="shared" si="4"/>
        <v>1</v>
      </c>
      <c r="F1356" s="84"/>
      <c r="G1356" s="86" t="s">
        <v>17</v>
      </c>
      <c r="H1356" s="86"/>
      <c r="I1356" s="87">
        <v>42318</v>
      </c>
      <c r="J1356" s="87"/>
      <c r="K1356" s="87">
        <v>42319</v>
      </c>
      <c r="L1356" s="87"/>
      <c r="M1356" s="84" t="s">
        <v>18</v>
      </c>
      <c r="N1356" s="84"/>
      <c r="O1356" s="83">
        <v>9036.25</v>
      </c>
      <c r="P1356" s="83"/>
      <c r="Q1356" s="84"/>
      <c r="R1356" s="84"/>
      <c r="S1356" s="84"/>
    </row>
    <row r="1357" spans="2:19" ht="45" customHeight="1" x14ac:dyDescent="0.25">
      <c r="B1357" s="10" t="s">
        <v>501</v>
      </c>
      <c r="C1357" s="85" t="s">
        <v>47</v>
      </c>
      <c r="D1357" s="85"/>
      <c r="E1357" s="84">
        <f t="shared" si="4"/>
        <v>1</v>
      </c>
      <c r="F1357" s="84"/>
      <c r="G1357" s="86" t="s">
        <v>17</v>
      </c>
      <c r="H1357" s="86"/>
      <c r="I1357" s="87">
        <v>42321</v>
      </c>
      <c r="J1357" s="87"/>
      <c r="K1357" s="87">
        <v>42324</v>
      </c>
      <c r="L1357" s="87"/>
      <c r="M1357" s="84" t="s">
        <v>18</v>
      </c>
      <c r="N1357" s="84"/>
      <c r="O1357" s="83">
        <v>9036.25</v>
      </c>
      <c r="P1357" s="83"/>
      <c r="Q1357" s="84"/>
      <c r="R1357" s="84"/>
      <c r="S1357" s="84"/>
    </row>
    <row r="1358" spans="2:19" ht="45" customHeight="1" x14ac:dyDescent="0.25">
      <c r="B1358" s="10" t="s">
        <v>501</v>
      </c>
      <c r="C1358" s="85" t="s">
        <v>47</v>
      </c>
      <c r="D1358" s="85"/>
      <c r="E1358" s="84">
        <f t="shared" si="4"/>
        <v>1</v>
      </c>
      <c r="F1358" s="84"/>
      <c r="G1358" s="86" t="s">
        <v>17</v>
      </c>
      <c r="H1358" s="86"/>
      <c r="I1358" s="87">
        <v>42326</v>
      </c>
      <c r="J1358" s="87"/>
      <c r="K1358" s="87">
        <v>42328</v>
      </c>
      <c r="L1358" s="87"/>
      <c r="M1358" s="84" t="s">
        <v>18</v>
      </c>
      <c r="N1358" s="84"/>
      <c r="O1358" s="83">
        <v>9036.25</v>
      </c>
      <c r="P1358" s="83"/>
      <c r="Q1358" s="84"/>
      <c r="R1358" s="84"/>
      <c r="S1358" s="84"/>
    </row>
    <row r="1359" spans="2:19" ht="45" customHeight="1" x14ac:dyDescent="0.25">
      <c r="B1359" s="10" t="s">
        <v>501</v>
      </c>
      <c r="C1359" s="85" t="s">
        <v>47</v>
      </c>
      <c r="D1359" s="85"/>
      <c r="E1359" s="84">
        <f t="shared" si="4"/>
        <v>1</v>
      </c>
      <c r="F1359" s="84"/>
      <c r="G1359" s="86" t="s">
        <v>17</v>
      </c>
      <c r="H1359" s="86"/>
      <c r="I1359" s="87">
        <v>42318</v>
      </c>
      <c r="J1359" s="87"/>
      <c r="K1359" s="87">
        <v>42319</v>
      </c>
      <c r="L1359" s="87"/>
      <c r="M1359" s="84" t="s">
        <v>18</v>
      </c>
      <c r="N1359" s="84"/>
      <c r="O1359" s="83">
        <v>1200</v>
      </c>
      <c r="P1359" s="83"/>
      <c r="Q1359" s="84"/>
      <c r="R1359" s="84"/>
      <c r="S1359" s="84"/>
    </row>
    <row r="1360" spans="2:19" ht="45" customHeight="1" x14ac:dyDescent="0.25">
      <c r="B1360" s="10" t="s">
        <v>501</v>
      </c>
      <c r="C1360" s="85" t="s">
        <v>47</v>
      </c>
      <c r="D1360" s="85"/>
      <c r="E1360" s="84">
        <f t="shared" si="4"/>
        <v>1</v>
      </c>
      <c r="F1360" s="84"/>
      <c r="G1360" s="86" t="s">
        <v>17</v>
      </c>
      <c r="H1360" s="86"/>
      <c r="I1360" s="87">
        <v>42321</v>
      </c>
      <c r="J1360" s="87"/>
      <c r="K1360" s="87">
        <v>42324</v>
      </c>
      <c r="L1360" s="87"/>
      <c r="M1360" s="84" t="s">
        <v>18</v>
      </c>
      <c r="N1360" s="84"/>
      <c r="O1360" s="83">
        <v>1200</v>
      </c>
      <c r="P1360" s="83"/>
      <c r="Q1360" s="84"/>
      <c r="R1360" s="84"/>
      <c r="S1360" s="84"/>
    </row>
    <row r="1361" spans="2:20" ht="45" customHeight="1" x14ac:dyDescent="0.25">
      <c r="B1361" s="10" t="s">
        <v>501</v>
      </c>
      <c r="C1361" s="85" t="s">
        <v>47</v>
      </c>
      <c r="D1361" s="85"/>
      <c r="E1361" s="84">
        <f t="shared" si="4"/>
        <v>1</v>
      </c>
      <c r="F1361" s="84"/>
      <c r="G1361" s="86" t="s">
        <v>17</v>
      </c>
      <c r="H1361" s="86"/>
      <c r="I1361" s="87">
        <v>42326</v>
      </c>
      <c r="J1361" s="87"/>
      <c r="K1361" s="87">
        <v>42328</v>
      </c>
      <c r="L1361" s="87"/>
      <c r="M1361" s="84" t="s">
        <v>18</v>
      </c>
      <c r="N1361" s="84"/>
      <c r="O1361" s="83">
        <v>1200</v>
      </c>
      <c r="P1361" s="83"/>
      <c r="Q1361" s="84"/>
      <c r="R1361" s="84"/>
      <c r="S1361" s="84"/>
    </row>
    <row r="1362" spans="2:20" ht="45" customHeight="1" x14ac:dyDescent="0.25">
      <c r="B1362" s="10" t="s">
        <v>501</v>
      </c>
      <c r="C1362" s="85" t="s">
        <v>47</v>
      </c>
      <c r="D1362" s="85"/>
      <c r="E1362" s="84">
        <f t="shared" si="4"/>
        <v>1</v>
      </c>
      <c r="F1362" s="84"/>
      <c r="G1362" s="86" t="s">
        <v>17</v>
      </c>
      <c r="H1362" s="86"/>
      <c r="I1362" s="87">
        <v>42285</v>
      </c>
      <c r="J1362" s="87"/>
      <c r="K1362" s="87">
        <v>42291</v>
      </c>
      <c r="L1362" s="87"/>
      <c r="M1362" s="84" t="s">
        <v>18</v>
      </c>
      <c r="N1362" s="84"/>
      <c r="O1362" s="83">
        <v>11382.8</v>
      </c>
      <c r="P1362" s="83"/>
      <c r="Q1362" s="84"/>
      <c r="R1362" s="84"/>
      <c r="S1362" s="84"/>
    </row>
    <row r="1363" spans="2:20" ht="45" customHeight="1" x14ac:dyDescent="0.25">
      <c r="B1363" s="10" t="s">
        <v>501</v>
      </c>
      <c r="C1363" s="85" t="s">
        <v>47</v>
      </c>
      <c r="D1363" s="85"/>
      <c r="E1363" s="84">
        <f t="shared" si="4"/>
        <v>1</v>
      </c>
      <c r="F1363" s="84"/>
      <c r="G1363" s="86" t="s">
        <v>17</v>
      </c>
      <c r="H1363" s="86"/>
      <c r="I1363" s="87">
        <v>42297</v>
      </c>
      <c r="J1363" s="87"/>
      <c r="K1363" s="87">
        <v>42299</v>
      </c>
      <c r="L1363" s="87"/>
      <c r="M1363" s="84" t="s">
        <v>18</v>
      </c>
      <c r="N1363" s="84"/>
      <c r="O1363" s="83">
        <v>11382.8</v>
      </c>
      <c r="P1363" s="83"/>
      <c r="Q1363" s="84"/>
      <c r="R1363" s="84"/>
      <c r="S1363" s="84"/>
    </row>
    <row r="1364" spans="2:20" ht="45" customHeight="1" x14ac:dyDescent="0.25">
      <c r="B1364" s="10" t="s">
        <v>501</v>
      </c>
      <c r="C1364" s="85" t="s">
        <v>47</v>
      </c>
      <c r="D1364" s="85"/>
      <c r="E1364" s="84">
        <f t="shared" si="4"/>
        <v>1</v>
      </c>
      <c r="F1364" s="84"/>
      <c r="G1364" s="86" t="s">
        <v>17</v>
      </c>
      <c r="H1364" s="86"/>
      <c r="I1364" s="87">
        <v>42303</v>
      </c>
      <c r="J1364" s="87"/>
      <c r="K1364" s="87">
        <v>42307</v>
      </c>
      <c r="L1364" s="87"/>
      <c r="M1364" s="84" t="s">
        <v>18</v>
      </c>
      <c r="N1364" s="84"/>
      <c r="O1364" s="83">
        <v>11382.8</v>
      </c>
      <c r="P1364" s="83"/>
      <c r="Q1364" s="84"/>
      <c r="R1364" s="84"/>
      <c r="S1364" s="84"/>
    </row>
    <row r="1365" spans="2:20" ht="45" customHeight="1" x14ac:dyDescent="0.25">
      <c r="B1365" s="10" t="s">
        <v>501</v>
      </c>
      <c r="C1365" s="85" t="s">
        <v>47</v>
      </c>
      <c r="D1365" s="85"/>
      <c r="E1365" s="84">
        <f t="shared" si="4"/>
        <v>1</v>
      </c>
      <c r="F1365" s="84"/>
      <c r="G1365" s="86" t="s">
        <v>17</v>
      </c>
      <c r="H1365" s="86"/>
      <c r="I1365" s="87">
        <v>42304</v>
      </c>
      <c r="J1365" s="87"/>
      <c r="K1365" s="87">
        <v>42304</v>
      </c>
      <c r="L1365" s="87"/>
      <c r="M1365" s="84" t="s">
        <v>18</v>
      </c>
      <c r="N1365" s="84"/>
      <c r="O1365" s="83">
        <v>11382.8</v>
      </c>
      <c r="P1365" s="83"/>
      <c r="Q1365" s="84"/>
      <c r="R1365" s="84"/>
      <c r="S1365" s="84"/>
    </row>
    <row r="1366" spans="2:20" ht="45" customHeight="1" x14ac:dyDescent="0.25">
      <c r="B1366" s="10" t="s">
        <v>501</v>
      </c>
      <c r="C1366" s="85" t="s">
        <v>47</v>
      </c>
      <c r="D1366" s="85"/>
      <c r="E1366" s="84">
        <f t="shared" si="4"/>
        <v>1</v>
      </c>
      <c r="F1366" s="84"/>
      <c r="G1366" s="86" t="s">
        <v>17</v>
      </c>
      <c r="H1366" s="86"/>
      <c r="I1366" s="87">
        <v>42304</v>
      </c>
      <c r="J1366" s="87"/>
      <c r="K1366" s="87">
        <v>42306</v>
      </c>
      <c r="L1366" s="87"/>
      <c r="M1366" s="84" t="s">
        <v>18</v>
      </c>
      <c r="N1366" s="84"/>
      <c r="O1366" s="83">
        <v>11382.8</v>
      </c>
      <c r="P1366" s="83"/>
      <c r="Q1366" s="84"/>
      <c r="R1366" s="84"/>
      <c r="S1366" s="84"/>
    </row>
    <row r="1367" spans="2:20" ht="45" customHeight="1" x14ac:dyDescent="0.25">
      <c r="B1367" s="10" t="s">
        <v>501</v>
      </c>
      <c r="C1367" s="85" t="s">
        <v>522</v>
      </c>
      <c r="D1367" s="85"/>
      <c r="E1367" s="84">
        <f t="shared" si="4"/>
        <v>1</v>
      </c>
      <c r="F1367" s="84"/>
      <c r="G1367" s="86" t="s">
        <v>35</v>
      </c>
      <c r="H1367" s="86"/>
      <c r="I1367" s="87">
        <v>42303</v>
      </c>
      <c r="J1367" s="87"/>
      <c r="K1367" s="87">
        <v>42303</v>
      </c>
      <c r="L1367" s="87"/>
      <c r="M1367" s="84" t="s">
        <v>18</v>
      </c>
      <c r="N1367" s="84"/>
      <c r="O1367" s="83">
        <v>356</v>
      </c>
      <c r="P1367" s="83"/>
      <c r="Q1367" s="84"/>
      <c r="R1367" s="84"/>
      <c r="S1367" s="84"/>
    </row>
    <row r="1368" spans="2:20" ht="45" customHeight="1" x14ac:dyDescent="0.25">
      <c r="B1368" s="10" t="s">
        <v>501</v>
      </c>
      <c r="C1368" s="85" t="s">
        <v>19</v>
      </c>
      <c r="D1368" s="85"/>
      <c r="E1368" s="84">
        <f t="shared" si="4"/>
        <v>1</v>
      </c>
      <c r="F1368" s="84"/>
      <c r="G1368" s="86" t="s">
        <v>20</v>
      </c>
      <c r="H1368" s="86"/>
      <c r="I1368" s="87">
        <v>42303</v>
      </c>
      <c r="J1368" s="87"/>
      <c r="K1368" s="87">
        <v>42303</v>
      </c>
      <c r="L1368" s="87"/>
      <c r="M1368" s="84" t="s">
        <v>18</v>
      </c>
      <c r="N1368" s="84"/>
      <c r="O1368" s="83">
        <v>100</v>
      </c>
      <c r="P1368" s="83"/>
      <c r="Q1368" s="84"/>
      <c r="R1368" s="84"/>
      <c r="S1368" s="84"/>
      <c r="T1368" s="5">
        <f>SUM(O1284:O1368)</f>
        <v>548305.99000000046</v>
      </c>
    </row>
    <row r="1369" spans="2:20" ht="45" customHeight="1" x14ac:dyDescent="0.25">
      <c r="B1369" s="10" t="s">
        <v>523</v>
      </c>
      <c r="C1369" s="85" t="s">
        <v>524</v>
      </c>
      <c r="D1369" s="85"/>
      <c r="E1369" s="84">
        <f t="shared" si="4"/>
        <v>1</v>
      </c>
      <c r="F1369" s="84"/>
      <c r="G1369" s="86" t="s">
        <v>17</v>
      </c>
      <c r="H1369" s="86"/>
      <c r="I1369" s="87">
        <v>42159</v>
      </c>
      <c r="J1369" s="87"/>
      <c r="K1369" s="87">
        <v>42160</v>
      </c>
      <c r="L1369" s="87"/>
      <c r="M1369" s="84" t="s">
        <v>18</v>
      </c>
      <c r="N1369" s="84"/>
      <c r="O1369" s="83">
        <v>3187</v>
      </c>
      <c r="P1369" s="83"/>
      <c r="Q1369" s="84"/>
      <c r="R1369" s="84"/>
      <c r="S1369" s="84"/>
    </row>
    <row r="1370" spans="2:20" ht="45" customHeight="1" x14ac:dyDescent="0.25">
      <c r="B1370" s="10" t="s">
        <v>523</v>
      </c>
      <c r="C1370" s="85" t="s">
        <v>525</v>
      </c>
      <c r="D1370" s="85"/>
      <c r="E1370" s="84">
        <f t="shared" si="4"/>
        <v>1</v>
      </c>
      <c r="F1370" s="84"/>
      <c r="G1370" s="86" t="s">
        <v>17</v>
      </c>
      <c r="H1370" s="86"/>
      <c r="I1370" s="87">
        <v>42118</v>
      </c>
      <c r="J1370" s="87"/>
      <c r="K1370" s="87">
        <v>42118</v>
      </c>
      <c r="L1370" s="87"/>
      <c r="M1370" s="84" t="s">
        <v>18</v>
      </c>
      <c r="N1370" s="84"/>
      <c r="O1370" s="83">
        <v>3682</v>
      </c>
      <c r="P1370" s="83"/>
      <c r="Q1370" s="84"/>
      <c r="R1370" s="84"/>
      <c r="S1370" s="84"/>
    </row>
    <row r="1371" spans="2:20" ht="45" customHeight="1" x14ac:dyDescent="0.25">
      <c r="B1371" s="10" t="s">
        <v>523</v>
      </c>
      <c r="C1371" s="85" t="s">
        <v>526</v>
      </c>
      <c r="D1371" s="85"/>
      <c r="E1371" s="84">
        <f t="shared" si="4"/>
        <v>1</v>
      </c>
      <c r="F1371" s="84"/>
      <c r="G1371" s="86" t="s">
        <v>527</v>
      </c>
      <c r="H1371" s="86"/>
      <c r="I1371" s="87">
        <v>42242</v>
      </c>
      <c r="J1371" s="87"/>
      <c r="K1371" s="87">
        <v>42245</v>
      </c>
      <c r="L1371" s="87"/>
      <c r="M1371" s="84" t="s">
        <v>18</v>
      </c>
      <c r="N1371" s="84"/>
      <c r="O1371" s="83">
        <v>6353</v>
      </c>
      <c r="P1371" s="83"/>
      <c r="Q1371" s="84"/>
      <c r="R1371" s="84"/>
      <c r="S1371" s="84"/>
    </row>
    <row r="1372" spans="2:20" ht="45" customHeight="1" x14ac:dyDescent="0.25">
      <c r="B1372" s="10" t="s">
        <v>523</v>
      </c>
      <c r="C1372" s="85" t="s">
        <v>341</v>
      </c>
      <c r="D1372" s="85"/>
      <c r="E1372" s="84">
        <f t="shared" si="4"/>
        <v>1</v>
      </c>
      <c r="F1372" s="84"/>
      <c r="G1372" s="86" t="s">
        <v>17</v>
      </c>
      <c r="H1372" s="86"/>
      <c r="I1372" s="87">
        <v>42248</v>
      </c>
      <c r="J1372" s="87"/>
      <c r="K1372" s="87">
        <v>42248</v>
      </c>
      <c r="L1372" s="87"/>
      <c r="M1372" s="84" t="s">
        <v>18</v>
      </c>
      <c r="N1372" s="84"/>
      <c r="O1372" s="83">
        <v>5756</v>
      </c>
      <c r="P1372" s="83"/>
      <c r="Q1372" s="84"/>
      <c r="R1372" s="84"/>
      <c r="S1372" s="84"/>
    </row>
    <row r="1373" spans="2:20" ht="45" customHeight="1" x14ac:dyDescent="0.25">
      <c r="B1373" s="10" t="s">
        <v>523</v>
      </c>
      <c r="C1373" s="85" t="s">
        <v>528</v>
      </c>
      <c r="D1373" s="85"/>
      <c r="E1373" s="84">
        <f t="shared" si="4"/>
        <v>1</v>
      </c>
      <c r="F1373" s="84"/>
      <c r="G1373" s="86" t="s">
        <v>17</v>
      </c>
      <c r="H1373" s="86"/>
      <c r="I1373" s="87">
        <v>42291</v>
      </c>
      <c r="J1373" s="87"/>
      <c r="K1373" s="87">
        <v>42291</v>
      </c>
      <c r="L1373" s="87"/>
      <c r="M1373" s="84" t="s">
        <v>18</v>
      </c>
      <c r="N1373" s="84"/>
      <c r="O1373" s="83">
        <v>4416.58</v>
      </c>
      <c r="P1373" s="83"/>
      <c r="Q1373" s="84"/>
      <c r="R1373" s="84"/>
      <c r="S1373" s="84"/>
    </row>
    <row r="1374" spans="2:20" ht="45" customHeight="1" x14ac:dyDescent="0.25">
      <c r="B1374" s="10" t="s">
        <v>523</v>
      </c>
      <c r="C1374" s="85" t="s">
        <v>529</v>
      </c>
      <c r="D1374" s="85"/>
      <c r="E1374" s="84">
        <f t="shared" si="4"/>
        <v>1</v>
      </c>
      <c r="F1374" s="84"/>
      <c r="G1374" s="86" t="s">
        <v>17</v>
      </c>
      <c r="H1374" s="86"/>
      <c r="I1374" s="87">
        <v>42291</v>
      </c>
      <c r="J1374" s="87"/>
      <c r="K1374" s="87">
        <v>42291</v>
      </c>
      <c r="L1374" s="87"/>
      <c r="M1374" s="84" t="s">
        <v>18</v>
      </c>
      <c r="N1374" s="84"/>
      <c r="O1374" s="83">
        <v>1604</v>
      </c>
      <c r="P1374" s="83"/>
      <c r="Q1374" s="84"/>
      <c r="R1374" s="84"/>
      <c r="S1374" s="84"/>
    </row>
    <row r="1375" spans="2:20" ht="45" customHeight="1" x14ac:dyDescent="0.25">
      <c r="B1375" s="10" t="s">
        <v>523</v>
      </c>
      <c r="C1375" s="85" t="s">
        <v>530</v>
      </c>
      <c r="D1375" s="85"/>
      <c r="E1375" s="84">
        <f t="shared" si="4"/>
        <v>1</v>
      </c>
      <c r="F1375" s="84"/>
      <c r="G1375" s="86" t="s">
        <v>531</v>
      </c>
      <c r="H1375" s="86"/>
      <c r="I1375" s="87">
        <v>42118</v>
      </c>
      <c r="J1375" s="87"/>
      <c r="K1375" s="87">
        <v>42130</v>
      </c>
      <c r="L1375" s="87"/>
      <c r="M1375" s="84" t="s">
        <v>18</v>
      </c>
      <c r="N1375" s="84"/>
      <c r="O1375" s="83">
        <v>73130</v>
      </c>
      <c r="P1375" s="83"/>
      <c r="Q1375" s="84"/>
      <c r="R1375" s="84"/>
      <c r="S1375" s="84"/>
    </row>
    <row r="1376" spans="2:20" ht="45" customHeight="1" x14ac:dyDescent="0.25">
      <c r="B1376" s="10" t="s">
        <v>523</v>
      </c>
      <c r="C1376" s="85" t="s">
        <v>532</v>
      </c>
      <c r="D1376" s="85"/>
      <c r="E1376" s="84">
        <f t="shared" si="4"/>
        <v>1</v>
      </c>
      <c r="F1376" s="84"/>
      <c r="G1376" s="86" t="s">
        <v>533</v>
      </c>
      <c r="H1376" s="86"/>
      <c r="I1376" s="87">
        <v>42326</v>
      </c>
      <c r="J1376" s="87"/>
      <c r="K1376" s="87">
        <v>42330</v>
      </c>
      <c r="L1376" s="87"/>
      <c r="M1376" s="84" t="s">
        <v>18</v>
      </c>
      <c r="N1376" s="84"/>
      <c r="O1376" s="83">
        <v>35003</v>
      </c>
      <c r="P1376" s="83"/>
      <c r="Q1376" s="84"/>
      <c r="R1376" s="84"/>
      <c r="S1376" s="84"/>
    </row>
    <row r="1377" spans="2:20" ht="45" customHeight="1" x14ac:dyDescent="0.25">
      <c r="B1377" s="10" t="s">
        <v>523</v>
      </c>
      <c r="C1377" s="85" t="s">
        <v>534</v>
      </c>
      <c r="D1377" s="85"/>
      <c r="E1377" s="84">
        <f t="shared" si="4"/>
        <v>1</v>
      </c>
      <c r="F1377" s="84"/>
      <c r="G1377" s="86" t="s">
        <v>17</v>
      </c>
      <c r="H1377" s="86"/>
      <c r="I1377" s="87">
        <v>42318</v>
      </c>
      <c r="J1377" s="87"/>
      <c r="K1377" s="87">
        <v>42322</v>
      </c>
      <c r="L1377" s="87"/>
      <c r="M1377" s="84" t="s">
        <v>18</v>
      </c>
      <c r="N1377" s="84"/>
      <c r="O1377" s="83">
        <v>4930</v>
      </c>
      <c r="P1377" s="83"/>
      <c r="Q1377" s="84"/>
      <c r="R1377" s="84"/>
      <c r="S1377" s="84"/>
      <c r="T1377" s="5">
        <f>SUM(O1369:O1377)</f>
        <v>138061.58000000002</v>
      </c>
    </row>
    <row r="1378" spans="2:20" ht="45" customHeight="1" x14ac:dyDescent="0.25">
      <c r="B1378" s="10" t="s">
        <v>535</v>
      </c>
      <c r="C1378" s="85" t="s">
        <v>536</v>
      </c>
      <c r="D1378" s="85"/>
      <c r="E1378" s="84">
        <f t="shared" si="4"/>
        <v>1</v>
      </c>
      <c r="F1378" s="84"/>
      <c r="G1378" s="86" t="s">
        <v>35</v>
      </c>
      <c r="H1378" s="86"/>
      <c r="I1378" s="87">
        <v>42018</v>
      </c>
      <c r="J1378" s="87"/>
      <c r="K1378" s="87">
        <v>42018</v>
      </c>
      <c r="L1378" s="87"/>
      <c r="M1378" s="84" t="s">
        <v>18</v>
      </c>
      <c r="N1378" s="84"/>
      <c r="O1378" s="83">
        <v>198</v>
      </c>
      <c r="P1378" s="83"/>
      <c r="Q1378" s="84"/>
      <c r="R1378" s="84"/>
      <c r="S1378" s="84"/>
    </row>
    <row r="1379" spans="2:20" ht="45" customHeight="1" x14ac:dyDescent="0.25">
      <c r="B1379" s="10" t="s">
        <v>535</v>
      </c>
      <c r="C1379" s="85" t="s">
        <v>536</v>
      </c>
      <c r="D1379" s="85"/>
      <c r="E1379" s="84">
        <f t="shared" si="4"/>
        <v>1</v>
      </c>
      <c r="F1379" s="84"/>
      <c r="G1379" s="86" t="s">
        <v>35</v>
      </c>
      <c r="H1379" s="86"/>
      <c r="I1379" s="87">
        <v>42045</v>
      </c>
      <c r="J1379" s="87"/>
      <c r="K1379" s="87">
        <v>42045</v>
      </c>
      <c r="L1379" s="87"/>
      <c r="M1379" s="84" t="s">
        <v>18</v>
      </c>
      <c r="N1379" s="84"/>
      <c r="O1379" s="83">
        <v>413.99</v>
      </c>
      <c r="P1379" s="83"/>
      <c r="Q1379" s="84"/>
      <c r="R1379" s="84"/>
      <c r="S1379" s="84"/>
    </row>
    <row r="1380" spans="2:20" ht="45" customHeight="1" x14ac:dyDescent="0.25">
      <c r="B1380" s="10" t="s">
        <v>535</v>
      </c>
      <c r="C1380" s="85" t="s">
        <v>537</v>
      </c>
      <c r="D1380" s="85"/>
      <c r="E1380" s="84">
        <f t="shared" si="4"/>
        <v>1</v>
      </c>
      <c r="F1380" s="84"/>
      <c r="G1380" s="86" t="s">
        <v>389</v>
      </c>
      <c r="H1380" s="86"/>
      <c r="I1380" s="87">
        <v>42059</v>
      </c>
      <c r="J1380" s="87"/>
      <c r="K1380" s="87">
        <v>42059</v>
      </c>
      <c r="L1380" s="87"/>
      <c r="M1380" s="84" t="s">
        <v>18</v>
      </c>
      <c r="N1380" s="84"/>
      <c r="O1380" s="83">
        <v>1034</v>
      </c>
      <c r="P1380" s="83"/>
      <c r="Q1380" s="84"/>
      <c r="R1380" s="84"/>
      <c r="S1380" s="84"/>
    </row>
    <row r="1381" spans="2:20" ht="45" customHeight="1" x14ac:dyDescent="0.25">
      <c r="B1381" s="10" t="s">
        <v>535</v>
      </c>
      <c r="C1381" s="85" t="s">
        <v>538</v>
      </c>
      <c r="D1381" s="85"/>
      <c r="E1381" s="84">
        <f t="shared" si="4"/>
        <v>1</v>
      </c>
      <c r="F1381" s="84"/>
      <c r="G1381" s="86" t="s">
        <v>35</v>
      </c>
      <c r="H1381" s="86"/>
      <c r="I1381" s="87">
        <v>42008</v>
      </c>
      <c r="J1381" s="87"/>
      <c r="K1381" s="87">
        <v>42008</v>
      </c>
      <c r="L1381" s="87"/>
      <c r="M1381" s="84" t="s">
        <v>18</v>
      </c>
      <c r="N1381" s="84"/>
      <c r="O1381" s="83">
        <v>512</v>
      </c>
      <c r="P1381" s="83"/>
      <c r="Q1381" s="84"/>
      <c r="R1381" s="84"/>
      <c r="S1381" s="84"/>
    </row>
    <row r="1382" spans="2:20" ht="45" customHeight="1" x14ac:dyDescent="0.25">
      <c r="B1382" s="10" t="s">
        <v>535</v>
      </c>
      <c r="C1382" s="85" t="s">
        <v>539</v>
      </c>
      <c r="D1382" s="85"/>
      <c r="E1382" s="84">
        <f t="shared" si="4"/>
        <v>1</v>
      </c>
      <c r="F1382" s="84"/>
      <c r="G1382" s="86" t="s">
        <v>35</v>
      </c>
      <c r="H1382" s="86"/>
      <c r="I1382" s="87">
        <v>42144</v>
      </c>
      <c r="J1382" s="87"/>
      <c r="K1382" s="87">
        <v>42144</v>
      </c>
      <c r="L1382" s="87"/>
      <c r="M1382" s="84" t="s">
        <v>18</v>
      </c>
      <c r="N1382" s="84"/>
      <c r="O1382" s="83">
        <v>184</v>
      </c>
      <c r="P1382" s="83"/>
      <c r="Q1382" s="84"/>
      <c r="R1382" s="84"/>
      <c r="S1382" s="84"/>
    </row>
    <row r="1383" spans="2:20" ht="45" customHeight="1" x14ac:dyDescent="0.25">
      <c r="B1383" s="10" t="s">
        <v>535</v>
      </c>
      <c r="C1383" s="85" t="s">
        <v>539</v>
      </c>
      <c r="D1383" s="85"/>
      <c r="E1383" s="84">
        <f t="shared" si="4"/>
        <v>1</v>
      </c>
      <c r="F1383" s="84"/>
      <c r="G1383" s="86" t="s">
        <v>35</v>
      </c>
      <c r="H1383" s="86"/>
      <c r="I1383" s="87">
        <v>42144</v>
      </c>
      <c r="J1383" s="87"/>
      <c r="K1383" s="87">
        <v>42144</v>
      </c>
      <c r="L1383" s="87"/>
      <c r="M1383" s="84" t="s">
        <v>18</v>
      </c>
      <c r="N1383" s="84"/>
      <c r="O1383" s="83">
        <v>520</v>
      </c>
      <c r="P1383" s="83"/>
      <c r="Q1383" s="84"/>
      <c r="R1383" s="84"/>
      <c r="S1383" s="84"/>
    </row>
    <row r="1384" spans="2:20" ht="45" customHeight="1" x14ac:dyDescent="0.25">
      <c r="B1384" s="10" t="s">
        <v>535</v>
      </c>
      <c r="C1384" s="85" t="s">
        <v>540</v>
      </c>
      <c r="D1384" s="85"/>
      <c r="E1384" s="84">
        <f t="shared" si="4"/>
        <v>1</v>
      </c>
      <c r="F1384" s="84"/>
      <c r="G1384" s="86" t="s">
        <v>35</v>
      </c>
      <c r="H1384" s="86"/>
      <c r="I1384" s="87">
        <v>42158</v>
      </c>
      <c r="J1384" s="87"/>
      <c r="K1384" s="87">
        <v>42158</v>
      </c>
      <c r="L1384" s="87"/>
      <c r="M1384" s="84" t="s">
        <v>18</v>
      </c>
      <c r="N1384" s="84"/>
      <c r="O1384" s="83">
        <v>286</v>
      </c>
      <c r="P1384" s="83"/>
      <c r="Q1384" s="84"/>
      <c r="R1384" s="84"/>
      <c r="S1384" s="84"/>
    </row>
    <row r="1385" spans="2:20" ht="45" customHeight="1" x14ac:dyDescent="0.25">
      <c r="B1385" s="10" t="s">
        <v>535</v>
      </c>
      <c r="C1385" s="85" t="s">
        <v>541</v>
      </c>
      <c r="D1385" s="85"/>
      <c r="E1385" s="84">
        <f t="shared" si="4"/>
        <v>1</v>
      </c>
      <c r="F1385" s="84"/>
      <c r="G1385" s="86" t="s">
        <v>35</v>
      </c>
      <c r="H1385" s="86"/>
      <c r="I1385" s="87">
        <v>42192</v>
      </c>
      <c r="J1385" s="87"/>
      <c r="K1385" s="87">
        <v>42198</v>
      </c>
      <c r="L1385" s="87"/>
      <c r="M1385" s="84" t="s">
        <v>18</v>
      </c>
      <c r="N1385" s="84"/>
      <c r="O1385" s="83">
        <v>184</v>
      </c>
      <c r="P1385" s="83"/>
      <c r="Q1385" s="84"/>
      <c r="R1385" s="84"/>
      <c r="S1385" s="84"/>
    </row>
    <row r="1386" spans="2:20" ht="45" customHeight="1" x14ac:dyDescent="0.25">
      <c r="B1386" s="10" t="s">
        <v>535</v>
      </c>
      <c r="C1386" s="85" t="s">
        <v>542</v>
      </c>
      <c r="D1386" s="85"/>
      <c r="E1386" s="84">
        <f t="shared" si="4"/>
        <v>1</v>
      </c>
      <c r="F1386" s="84"/>
      <c r="G1386" s="86" t="s">
        <v>35</v>
      </c>
      <c r="H1386" s="86"/>
      <c r="I1386" s="87">
        <v>42166</v>
      </c>
      <c r="J1386" s="87"/>
      <c r="K1386" s="87">
        <v>42177</v>
      </c>
      <c r="L1386" s="87"/>
      <c r="M1386" s="84" t="s">
        <v>18</v>
      </c>
      <c r="N1386" s="84"/>
      <c r="O1386" s="83">
        <v>184</v>
      </c>
      <c r="P1386" s="83"/>
      <c r="Q1386" s="84"/>
      <c r="R1386" s="84"/>
      <c r="S1386" s="84"/>
    </row>
    <row r="1387" spans="2:20" ht="45" customHeight="1" x14ac:dyDescent="0.25">
      <c r="B1387" s="10" t="s">
        <v>535</v>
      </c>
      <c r="C1387" s="85" t="s">
        <v>540</v>
      </c>
      <c r="D1387" s="85"/>
      <c r="E1387" s="84">
        <f t="shared" si="4"/>
        <v>1</v>
      </c>
      <c r="F1387" s="84"/>
      <c r="G1387" s="86" t="s">
        <v>35</v>
      </c>
      <c r="H1387" s="86"/>
      <c r="I1387" s="87">
        <v>42158</v>
      </c>
      <c r="J1387" s="87"/>
      <c r="K1387" s="87">
        <v>42158</v>
      </c>
      <c r="L1387" s="87"/>
      <c r="M1387" s="84" t="s">
        <v>18</v>
      </c>
      <c r="N1387" s="84"/>
      <c r="O1387" s="83">
        <v>478</v>
      </c>
      <c r="P1387" s="83"/>
      <c r="Q1387" s="84"/>
      <c r="R1387" s="84"/>
      <c r="S1387" s="84"/>
    </row>
    <row r="1388" spans="2:20" ht="45" customHeight="1" x14ac:dyDescent="0.25">
      <c r="B1388" s="10" t="s">
        <v>535</v>
      </c>
      <c r="C1388" s="85" t="s">
        <v>542</v>
      </c>
      <c r="D1388" s="85"/>
      <c r="E1388" s="84">
        <f t="shared" si="4"/>
        <v>1</v>
      </c>
      <c r="F1388" s="84"/>
      <c r="G1388" s="86" t="s">
        <v>35</v>
      </c>
      <c r="H1388" s="86"/>
      <c r="I1388" s="87">
        <v>42166</v>
      </c>
      <c r="J1388" s="87"/>
      <c r="K1388" s="87">
        <v>42177</v>
      </c>
      <c r="L1388" s="87"/>
      <c r="M1388" s="84" t="s">
        <v>18</v>
      </c>
      <c r="N1388" s="84"/>
      <c r="O1388" s="83">
        <v>520</v>
      </c>
      <c r="P1388" s="83"/>
      <c r="Q1388" s="84"/>
      <c r="R1388" s="84"/>
      <c r="S1388" s="84"/>
    </row>
    <row r="1389" spans="2:20" ht="45" customHeight="1" x14ac:dyDescent="0.25">
      <c r="B1389" s="10" t="s">
        <v>535</v>
      </c>
      <c r="C1389" s="85" t="s">
        <v>543</v>
      </c>
      <c r="D1389" s="85"/>
      <c r="E1389" s="84">
        <f t="shared" si="4"/>
        <v>1</v>
      </c>
      <c r="F1389" s="84"/>
      <c r="G1389" s="86" t="s">
        <v>35</v>
      </c>
      <c r="H1389" s="86"/>
      <c r="I1389" s="87">
        <v>42228</v>
      </c>
      <c r="J1389" s="87"/>
      <c r="K1389" s="87">
        <v>42228</v>
      </c>
      <c r="L1389" s="87"/>
      <c r="M1389" s="84" t="s">
        <v>18</v>
      </c>
      <c r="N1389" s="84"/>
      <c r="O1389" s="83">
        <v>184</v>
      </c>
      <c r="P1389" s="83"/>
      <c r="Q1389" s="84"/>
      <c r="R1389" s="84"/>
      <c r="S1389" s="84"/>
    </row>
    <row r="1390" spans="2:20" ht="45" customHeight="1" x14ac:dyDescent="0.25">
      <c r="B1390" s="10" t="s">
        <v>535</v>
      </c>
      <c r="C1390" s="85" t="s">
        <v>543</v>
      </c>
      <c r="D1390" s="85"/>
      <c r="E1390" s="84">
        <f t="shared" si="4"/>
        <v>1</v>
      </c>
      <c r="F1390" s="84"/>
      <c r="G1390" s="86" t="s">
        <v>35</v>
      </c>
      <c r="H1390" s="86"/>
      <c r="I1390" s="87">
        <v>42228</v>
      </c>
      <c r="J1390" s="87"/>
      <c r="K1390" s="87">
        <v>42228</v>
      </c>
      <c r="L1390" s="87"/>
      <c r="M1390" s="84" t="s">
        <v>18</v>
      </c>
      <c r="N1390" s="84"/>
      <c r="O1390" s="83">
        <v>520</v>
      </c>
      <c r="P1390" s="83"/>
      <c r="Q1390" s="84"/>
      <c r="R1390" s="84"/>
      <c r="S1390" s="84"/>
    </row>
    <row r="1391" spans="2:20" ht="45" customHeight="1" x14ac:dyDescent="0.25">
      <c r="B1391" s="10" t="s">
        <v>535</v>
      </c>
      <c r="C1391" s="85" t="s">
        <v>544</v>
      </c>
      <c r="D1391" s="85"/>
      <c r="E1391" s="84">
        <f t="shared" si="4"/>
        <v>1</v>
      </c>
      <c r="F1391" s="84"/>
      <c r="G1391" s="86" t="s">
        <v>35</v>
      </c>
      <c r="H1391" s="86"/>
      <c r="I1391" s="87">
        <v>42254</v>
      </c>
      <c r="J1391" s="87"/>
      <c r="K1391" s="87">
        <v>42258</v>
      </c>
      <c r="L1391" s="87"/>
      <c r="M1391" s="84" t="s">
        <v>18</v>
      </c>
      <c r="N1391" s="84"/>
      <c r="O1391" s="83">
        <v>144</v>
      </c>
      <c r="P1391" s="83"/>
      <c r="Q1391" s="84"/>
      <c r="R1391" s="84"/>
      <c r="S1391" s="84"/>
    </row>
    <row r="1392" spans="2:20" ht="45" customHeight="1" x14ac:dyDescent="0.25">
      <c r="B1392" s="10" t="s">
        <v>535</v>
      </c>
      <c r="C1392" s="85" t="s">
        <v>545</v>
      </c>
      <c r="D1392" s="85"/>
      <c r="E1392" s="84">
        <f t="shared" si="4"/>
        <v>1</v>
      </c>
      <c r="F1392" s="84"/>
      <c r="G1392" s="86" t="s">
        <v>35</v>
      </c>
      <c r="H1392" s="86"/>
      <c r="I1392" s="87">
        <v>42250</v>
      </c>
      <c r="J1392" s="87"/>
      <c r="K1392" s="87">
        <v>42261</v>
      </c>
      <c r="L1392" s="87"/>
      <c r="M1392" s="84" t="s">
        <v>18</v>
      </c>
      <c r="N1392" s="84"/>
      <c r="O1392" s="83">
        <v>222</v>
      </c>
      <c r="P1392" s="83"/>
      <c r="Q1392" s="84"/>
      <c r="R1392" s="84"/>
      <c r="S1392" s="84"/>
    </row>
    <row r="1393" spans="2:20" ht="45" customHeight="1" x14ac:dyDescent="0.25">
      <c r="B1393" s="10" t="s">
        <v>535</v>
      </c>
      <c r="C1393" s="85" t="s">
        <v>544</v>
      </c>
      <c r="D1393" s="85"/>
      <c r="E1393" s="84">
        <f t="shared" si="4"/>
        <v>1</v>
      </c>
      <c r="F1393" s="84"/>
      <c r="G1393" s="86" t="s">
        <v>35</v>
      </c>
      <c r="H1393" s="86"/>
      <c r="I1393" s="87">
        <v>42254</v>
      </c>
      <c r="J1393" s="87"/>
      <c r="K1393" s="87">
        <v>42258</v>
      </c>
      <c r="L1393" s="87"/>
      <c r="M1393" s="84" t="s">
        <v>18</v>
      </c>
      <c r="N1393" s="84"/>
      <c r="O1393" s="83">
        <v>416</v>
      </c>
      <c r="P1393" s="83"/>
      <c r="Q1393" s="84"/>
      <c r="R1393" s="84"/>
      <c r="S1393" s="84"/>
    </row>
    <row r="1394" spans="2:20" ht="45" customHeight="1" x14ac:dyDescent="0.25">
      <c r="B1394" s="10" t="s">
        <v>535</v>
      </c>
      <c r="C1394" s="85" t="s">
        <v>545</v>
      </c>
      <c r="D1394" s="85"/>
      <c r="E1394" s="84">
        <f t="shared" si="4"/>
        <v>1</v>
      </c>
      <c r="F1394" s="84"/>
      <c r="G1394" s="86" t="s">
        <v>35</v>
      </c>
      <c r="H1394" s="86"/>
      <c r="I1394" s="87">
        <v>42250</v>
      </c>
      <c r="J1394" s="87"/>
      <c r="K1394" s="87">
        <v>42261</v>
      </c>
      <c r="L1394" s="87"/>
      <c r="M1394" s="84" t="s">
        <v>18</v>
      </c>
      <c r="N1394" s="84"/>
      <c r="O1394" s="83">
        <v>557.99</v>
      </c>
      <c r="P1394" s="83"/>
      <c r="Q1394" s="84"/>
      <c r="R1394" s="84"/>
      <c r="S1394" s="84"/>
    </row>
    <row r="1395" spans="2:20" ht="45" customHeight="1" x14ac:dyDescent="0.25">
      <c r="B1395" s="10" t="s">
        <v>535</v>
      </c>
      <c r="C1395" s="85" t="s">
        <v>546</v>
      </c>
      <c r="D1395" s="85"/>
      <c r="E1395" s="84">
        <f t="shared" ref="E1395:E1458" si="5">D1395+1</f>
        <v>1</v>
      </c>
      <c r="F1395" s="84"/>
      <c r="G1395" s="86" t="s">
        <v>35</v>
      </c>
      <c r="H1395" s="86"/>
      <c r="I1395" s="87">
        <v>42284</v>
      </c>
      <c r="J1395" s="87"/>
      <c r="K1395" s="87">
        <v>42291</v>
      </c>
      <c r="L1395" s="87"/>
      <c r="M1395" s="84" t="s">
        <v>18</v>
      </c>
      <c r="N1395" s="84"/>
      <c r="O1395" s="83">
        <v>184</v>
      </c>
      <c r="P1395" s="83"/>
      <c r="Q1395" s="84"/>
      <c r="R1395" s="84"/>
      <c r="S1395" s="84"/>
    </row>
    <row r="1396" spans="2:20" ht="45" customHeight="1" x14ac:dyDescent="0.25">
      <c r="B1396" s="10" t="s">
        <v>535</v>
      </c>
      <c r="C1396" s="85" t="s">
        <v>547</v>
      </c>
      <c r="D1396" s="85"/>
      <c r="E1396" s="84">
        <f t="shared" si="5"/>
        <v>1</v>
      </c>
      <c r="F1396" s="84"/>
      <c r="G1396" s="86" t="s">
        <v>35</v>
      </c>
      <c r="H1396" s="86"/>
      <c r="I1396" s="87">
        <v>42291</v>
      </c>
      <c r="J1396" s="87"/>
      <c r="K1396" s="87">
        <v>42291</v>
      </c>
      <c r="L1396" s="87"/>
      <c r="M1396" s="84" t="s">
        <v>18</v>
      </c>
      <c r="N1396" s="84"/>
      <c r="O1396" s="83">
        <v>144</v>
      </c>
      <c r="P1396" s="83"/>
      <c r="Q1396" s="84"/>
      <c r="R1396" s="84"/>
      <c r="S1396" s="84"/>
    </row>
    <row r="1397" spans="2:20" ht="45" customHeight="1" x14ac:dyDescent="0.25">
      <c r="B1397" s="10" t="s">
        <v>535</v>
      </c>
      <c r="C1397" s="85" t="s">
        <v>548</v>
      </c>
      <c r="D1397" s="85"/>
      <c r="E1397" s="84">
        <f t="shared" si="5"/>
        <v>1</v>
      </c>
      <c r="F1397" s="84"/>
      <c r="G1397" s="86" t="s">
        <v>35</v>
      </c>
      <c r="H1397" s="86"/>
      <c r="I1397" s="87">
        <v>42289</v>
      </c>
      <c r="J1397" s="87"/>
      <c r="K1397" s="87">
        <v>42289</v>
      </c>
      <c r="L1397" s="87"/>
      <c r="M1397" s="84" t="s">
        <v>18</v>
      </c>
      <c r="N1397" s="84"/>
      <c r="O1397" s="83">
        <v>144</v>
      </c>
      <c r="P1397" s="83"/>
      <c r="Q1397" s="84"/>
      <c r="R1397" s="84"/>
      <c r="S1397" s="84"/>
    </row>
    <row r="1398" spans="2:20" ht="45" customHeight="1" x14ac:dyDescent="0.25">
      <c r="B1398" s="10" t="s">
        <v>535</v>
      </c>
      <c r="C1398" s="85" t="s">
        <v>547</v>
      </c>
      <c r="D1398" s="85"/>
      <c r="E1398" s="84">
        <f t="shared" si="5"/>
        <v>1</v>
      </c>
      <c r="F1398" s="84"/>
      <c r="G1398" s="86" t="s">
        <v>35</v>
      </c>
      <c r="H1398" s="86"/>
      <c r="I1398" s="87">
        <v>42291</v>
      </c>
      <c r="J1398" s="87"/>
      <c r="K1398" s="87">
        <v>42291</v>
      </c>
      <c r="L1398" s="87"/>
      <c r="M1398" s="84" t="s">
        <v>18</v>
      </c>
      <c r="N1398" s="84"/>
      <c r="O1398" s="83">
        <v>678</v>
      </c>
      <c r="P1398" s="83"/>
      <c r="Q1398" s="84"/>
      <c r="R1398" s="84"/>
      <c r="S1398" s="84"/>
    </row>
    <row r="1399" spans="2:20" ht="45" customHeight="1" x14ac:dyDescent="0.25">
      <c r="B1399" s="10" t="s">
        <v>535</v>
      </c>
      <c r="C1399" s="85" t="s">
        <v>548</v>
      </c>
      <c r="D1399" s="85"/>
      <c r="E1399" s="84">
        <f t="shared" si="5"/>
        <v>1</v>
      </c>
      <c r="F1399" s="84"/>
      <c r="G1399" s="86" t="s">
        <v>35</v>
      </c>
      <c r="H1399" s="86"/>
      <c r="I1399" s="87">
        <v>42289</v>
      </c>
      <c r="J1399" s="87"/>
      <c r="K1399" s="87">
        <v>42289</v>
      </c>
      <c r="L1399" s="87"/>
      <c r="M1399" s="84" t="s">
        <v>18</v>
      </c>
      <c r="N1399" s="84"/>
      <c r="O1399" s="83">
        <v>509.99</v>
      </c>
      <c r="P1399" s="83"/>
      <c r="Q1399" s="84"/>
      <c r="R1399" s="84"/>
      <c r="S1399" s="84"/>
    </row>
    <row r="1400" spans="2:20" ht="45" customHeight="1" x14ac:dyDescent="0.25">
      <c r="B1400" s="10" t="s">
        <v>535</v>
      </c>
      <c r="C1400" s="85" t="s">
        <v>549</v>
      </c>
      <c r="D1400" s="85"/>
      <c r="E1400" s="84">
        <f t="shared" si="5"/>
        <v>1</v>
      </c>
      <c r="F1400" s="84"/>
      <c r="G1400" s="86" t="s">
        <v>35</v>
      </c>
      <c r="H1400" s="86"/>
      <c r="I1400" s="87">
        <v>42341</v>
      </c>
      <c r="J1400" s="87"/>
      <c r="K1400" s="87">
        <v>42341</v>
      </c>
      <c r="L1400" s="87"/>
      <c r="M1400" s="84" t="s">
        <v>18</v>
      </c>
      <c r="N1400" s="84"/>
      <c r="O1400" s="83">
        <v>184</v>
      </c>
      <c r="P1400" s="83"/>
      <c r="Q1400" s="84"/>
      <c r="R1400" s="84"/>
      <c r="S1400" s="84"/>
    </row>
    <row r="1401" spans="2:20" ht="45" customHeight="1" x14ac:dyDescent="0.25">
      <c r="B1401" s="10" t="s">
        <v>535</v>
      </c>
      <c r="C1401" s="85" t="s">
        <v>549</v>
      </c>
      <c r="D1401" s="85"/>
      <c r="E1401" s="84">
        <f t="shared" si="5"/>
        <v>1</v>
      </c>
      <c r="F1401" s="84"/>
      <c r="G1401" s="86" t="s">
        <v>35</v>
      </c>
      <c r="H1401" s="86"/>
      <c r="I1401" s="87">
        <v>42341</v>
      </c>
      <c r="J1401" s="87"/>
      <c r="K1401" s="87">
        <v>42341</v>
      </c>
      <c r="L1401" s="87"/>
      <c r="M1401" s="84" t="s">
        <v>18</v>
      </c>
      <c r="N1401" s="84"/>
      <c r="O1401" s="83">
        <v>176</v>
      </c>
      <c r="P1401" s="83"/>
      <c r="Q1401" s="84"/>
      <c r="R1401" s="84"/>
      <c r="S1401" s="84"/>
    </row>
    <row r="1402" spans="2:20" ht="45" customHeight="1" x14ac:dyDescent="0.25">
      <c r="B1402" s="10" t="s">
        <v>535</v>
      </c>
      <c r="C1402" s="85" t="s">
        <v>550</v>
      </c>
      <c r="D1402" s="85"/>
      <c r="E1402" s="84">
        <f t="shared" si="5"/>
        <v>1</v>
      </c>
      <c r="F1402" s="84"/>
      <c r="G1402" s="86" t="s">
        <v>35</v>
      </c>
      <c r="H1402" s="86"/>
      <c r="I1402" s="87">
        <v>42319</v>
      </c>
      <c r="J1402" s="87"/>
      <c r="K1402" s="87">
        <v>42331</v>
      </c>
      <c r="L1402" s="87"/>
      <c r="M1402" s="84" t="s">
        <v>18</v>
      </c>
      <c r="N1402" s="84"/>
      <c r="O1402" s="83">
        <v>184</v>
      </c>
      <c r="P1402" s="83"/>
      <c r="Q1402" s="84"/>
      <c r="R1402" s="84"/>
      <c r="S1402" s="84"/>
    </row>
    <row r="1403" spans="2:20" ht="45" customHeight="1" x14ac:dyDescent="0.25">
      <c r="B1403" s="10" t="s">
        <v>535</v>
      </c>
      <c r="C1403" s="85" t="s">
        <v>550</v>
      </c>
      <c r="D1403" s="85"/>
      <c r="E1403" s="84">
        <f t="shared" si="5"/>
        <v>1</v>
      </c>
      <c r="F1403" s="84"/>
      <c r="G1403" s="86" t="s">
        <v>35</v>
      </c>
      <c r="H1403" s="86"/>
      <c r="I1403" s="87">
        <v>42319</v>
      </c>
      <c r="J1403" s="87"/>
      <c r="K1403" s="87">
        <v>42331</v>
      </c>
      <c r="L1403" s="87"/>
      <c r="M1403" s="84" t="s">
        <v>18</v>
      </c>
      <c r="N1403" s="84"/>
      <c r="O1403" s="83">
        <v>370</v>
      </c>
      <c r="P1403" s="83"/>
      <c r="Q1403" s="84"/>
      <c r="R1403" s="84"/>
      <c r="S1403" s="84"/>
      <c r="T1403" s="5">
        <f>SUM(O1378:O1403)</f>
        <v>9131.9699999999993</v>
      </c>
    </row>
    <row r="1404" spans="2:20" ht="45" customHeight="1" x14ac:dyDescent="0.25">
      <c r="B1404" s="10" t="s">
        <v>551</v>
      </c>
      <c r="C1404" s="85" t="s">
        <v>552</v>
      </c>
      <c r="D1404" s="85"/>
      <c r="E1404" s="84">
        <f t="shared" si="5"/>
        <v>1</v>
      </c>
      <c r="F1404" s="84"/>
      <c r="G1404" s="86" t="s">
        <v>35</v>
      </c>
      <c r="H1404" s="86"/>
      <c r="I1404" s="87">
        <v>42209</v>
      </c>
      <c r="J1404" s="87"/>
      <c r="K1404" s="87">
        <v>42209</v>
      </c>
      <c r="L1404" s="87"/>
      <c r="M1404" s="84" t="s">
        <v>18</v>
      </c>
      <c r="N1404" s="84"/>
      <c r="O1404" s="83">
        <v>684</v>
      </c>
      <c r="P1404" s="83"/>
      <c r="Q1404" s="84"/>
      <c r="R1404" s="84"/>
      <c r="S1404" s="84"/>
    </row>
    <row r="1405" spans="2:20" ht="45" customHeight="1" x14ac:dyDescent="0.25">
      <c r="B1405" s="10" t="s">
        <v>551</v>
      </c>
      <c r="C1405" s="85" t="s">
        <v>553</v>
      </c>
      <c r="D1405" s="85"/>
      <c r="E1405" s="84">
        <f t="shared" si="5"/>
        <v>1</v>
      </c>
      <c r="F1405" s="84"/>
      <c r="G1405" s="86" t="s">
        <v>35</v>
      </c>
      <c r="H1405" s="86"/>
      <c r="I1405" s="87">
        <v>42205</v>
      </c>
      <c r="J1405" s="87"/>
      <c r="K1405" s="87">
        <v>42205</v>
      </c>
      <c r="L1405" s="87"/>
      <c r="M1405" s="84" t="s">
        <v>18</v>
      </c>
      <c r="N1405" s="84"/>
      <c r="O1405" s="83">
        <v>684</v>
      </c>
      <c r="P1405" s="83"/>
      <c r="Q1405" s="84"/>
      <c r="R1405" s="84"/>
      <c r="S1405" s="84"/>
    </row>
    <row r="1406" spans="2:20" ht="45" customHeight="1" x14ac:dyDescent="0.25">
      <c r="B1406" s="10" t="s">
        <v>551</v>
      </c>
      <c r="C1406" s="85" t="s">
        <v>554</v>
      </c>
      <c r="D1406" s="85"/>
      <c r="E1406" s="84">
        <f t="shared" si="5"/>
        <v>1</v>
      </c>
      <c r="F1406" s="84"/>
      <c r="G1406" s="86" t="s">
        <v>35</v>
      </c>
      <c r="H1406" s="86"/>
      <c r="I1406" s="87">
        <v>42211</v>
      </c>
      <c r="J1406" s="87"/>
      <c r="K1406" s="87">
        <v>42211</v>
      </c>
      <c r="L1406" s="87"/>
      <c r="M1406" s="84" t="s">
        <v>18</v>
      </c>
      <c r="N1406" s="84"/>
      <c r="O1406" s="83">
        <v>684</v>
      </c>
      <c r="P1406" s="83"/>
      <c r="Q1406" s="84"/>
      <c r="R1406" s="84"/>
      <c r="S1406" s="84"/>
    </row>
    <row r="1407" spans="2:20" ht="45" customHeight="1" x14ac:dyDescent="0.25">
      <c r="B1407" s="10" t="s">
        <v>551</v>
      </c>
      <c r="C1407" s="85" t="s">
        <v>555</v>
      </c>
      <c r="D1407" s="85"/>
      <c r="E1407" s="84">
        <f t="shared" si="5"/>
        <v>1</v>
      </c>
      <c r="F1407" s="84"/>
      <c r="G1407" s="86" t="s">
        <v>35</v>
      </c>
      <c r="H1407" s="86"/>
      <c r="I1407" s="87">
        <v>42203</v>
      </c>
      <c r="J1407" s="87"/>
      <c r="K1407" s="87">
        <v>42203</v>
      </c>
      <c r="L1407" s="87"/>
      <c r="M1407" s="84" t="s">
        <v>18</v>
      </c>
      <c r="N1407" s="84"/>
      <c r="O1407" s="83">
        <v>604</v>
      </c>
      <c r="P1407" s="83"/>
      <c r="Q1407" s="84"/>
      <c r="R1407" s="84"/>
      <c r="S1407" s="84"/>
    </row>
    <row r="1408" spans="2:20" ht="45" customHeight="1" x14ac:dyDescent="0.25">
      <c r="B1408" s="10" t="s">
        <v>551</v>
      </c>
      <c r="C1408" s="85" t="s">
        <v>556</v>
      </c>
      <c r="D1408" s="85"/>
      <c r="E1408" s="84">
        <f t="shared" si="5"/>
        <v>1</v>
      </c>
      <c r="F1408" s="84"/>
      <c r="G1408" s="86" t="s">
        <v>35</v>
      </c>
      <c r="H1408" s="86"/>
      <c r="I1408" s="87">
        <v>42226</v>
      </c>
      <c r="J1408" s="87"/>
      <c r="K1408" s="87">
        <v>42226</v>
      </c>
      <c r="L1408" s="87"/>
      <c r="M1408" s="84" t="s">
        <v>18</v>
      </c>
      <c r="N1408" s="84"/>
      <c r="O1408" s="83">
        <v>1004.6</v>
      </c>
      <c r="P1408" s="83"/>
      <c r="Q1408" s="84"/>
      <c r="R1408" s="84"/>
      <c r="S1408" s="84"/>
    </row>
    <row r="1409" spans="2:19" ht="45" customHeight="1" x14ac:dyDescent="0.25">
      <c r="B1409" s="10" t="s">
        <v>551</v>
      </c>
      <c r="C1409" s="85" t="s">
        <v>557</v>
      </c>
      <c r="D1409" s="85"/>
      <c r="E1409" s="84">
        <f t="shared" si="5"/>
        <v>1</v>
      </c>
      <c r="F1409" s="84"/>
      <c r="G1409" s="86" t="s">
        <v>35</v>
      </c>
      <c r="H1409" s="86"/>
      <c r="I1409" s="87">
        <v>42213</v>
      </c>
      <c r="J1409" s="87"/>
      <c r="K1409" s="87">
        <v>42213</v>
      </c>
      <c r="L1409" s="87"/>
      <c r="M1409" s="84" t="s">
        <v>18</v>
      </c>
      <c r="N1409" s="84"/>
      <c r="O1409" s="83">
        <v>684</v>
      </c>
      <c r="P1409" s="83"/>
      <c r="Q1409" s="84"/>
      <c r="R1409" s="84"/>
      <c r="S1409" s="84"/>
    </row>
    <row r="1410" spans="2:19" ht="45" customHeight="1" x14ac:dyDescent="0.25">
      <c r="B1410" s="10" t="s">
        <v>551</v>
      </c>
      <c r="C1410" s="85" t="s">
        <v>558</v>
      </c>
      <c r="D1410" s="85"/>
      <c r="E1410" s="84">
        <f t="shared" si="5"/>
        <v>1</v>
      </c>
      <c r="F1410" s="84"/>
      <c r="G1410" s="86" t="s">
        <v>35</v>
      </c>
      <c r="H1410" s="86"/>
      <c r="I1410" s="87">
        <v>42215</v>
      </c>
      <c r="J1410" s="87"/>
      <c r="K1410" s="87">
        <v>42215</v>
      </c>
      <c r="L1410" s="87"/>
      <c r="M1410" s="84" t="s">
        <v>18</v>
      </c>
      <c r="N1410" s="84"/>
      <c r="O1410" s="83">
        <v>684</v>
      </c>
      <c r="P1410" s="83"/>
      <c r="Q1410" s="84"/>
      <c r="R1410" s="84"/>
      <c r="S1410" s="84"/>
    </row>
    <row r="1411" spans="2:19" ht="45" customHeight="1" x14ac:dyDescent="0.25">
      <c r="B1411" s="10" t="s">
        <v>551</v>
      </c>
      <c r="C1411" s="85" t="s">
        <v>558</v>
      </c>
      <c r="D1411" s="85"/>
      <c r="E1411" s="84">
        <f t="shared" si="5"/>
        <v>1</v>
      </c>
      <c r="F1411" s="84"/>
      <c r="G1411" s="86" t="s">
        <v>35</v>
      </c>
      <c r="H1411" s="86"/>
      <c r="I1411" s="87">
        <v>42214</v>
      </c>
      <c r="J1411" s="87"/>
      <c r="K1411" s="87">
        <v>42214</v>
      </c>
      <c r="L1411" s="87"/>
      <c r="M1411" s="84" t="s">
        <v>18</v>
      </c>
      <c r="N1411" s="84"/>
      <c r="O1411" s="83">
        <v>684</v>
      </c>
      <c r="P1411" s="83"/>
      <c r="Q1411" s="84"/>
      <c r="R1411" s="84"/>
      <c r="S1411" s="84"/>
    </row>
    <row r="1412" spans="2:19" ht="45" customHeight="1" x14ac:dyDescent="0.25">
      <c r="B1412" s="10" t="s">
        <v>551</v>
      </c>
      <c r="C1412" s="85" t="s">
        <v>558</v>
      </c>
      <c r="D1412" s="85"/>
      <c r="E1412" s="84">
        <f t="shared" si="5"/>
        <v>1</v>
      </c>
      <c r="F1412" s="84"/>
      <c r="G1412" s="86" t="s">
        <v>35</v>
      </c>
      <c r="H1412" s="86"/>
      <c r="I1412" s="87">
        <v>42206</v>
      </c>
      <c r="J1412" s="87"/>
      <c r="K1412" s="87">
        <v>42206</v>
      </c>
      <c r="L1412" s="87"/>
      <c r="M1412" s="84" t="s">
        <v>18</v>
      </c>
      <c r="N1412" s="84"/>
      <c r="O1412" s="83">
        <v>684</v>
      </c>
      <c r="P1412" s="83"/>
      <c r="Q1412" s="84"/>
      <c r="R1412" s="84"/>
      <c r="S1412" s="84"/>
    </row>
    <row r="1413" spans="2:19" ht="45" customHeight="1" x14ac:dyDescent="0.25">
      <c r="B1413" s="10" t="s">
        <v>551</v>
      </c>
      <c r="C1413" s="85" t="s">
        <v>559</v>
      </c>
      <c r="D1413" s="85"/>
      <c r="E1413" s="84">
        <f t="shared" si="5"/>
        <v>1</v>
      </c>
      <c r="F1413" s="84"/>
      <c r="G1413" s="86" t="s">
        <v>35</v>
      </c>
      <c r="H1413" s="86"/>
      <c r="I1413" s="87">
        <v>42185</v>
      </c>
      <c r="J1413" s="87"/>
      <c r="K1413" s="87">
        <v>42185</v>
      </c>
      <c r="L1413" s="87"/>
      <c r="M1413" s="84" t="s">
        <v>18</v>
      </c>
      <c r="N1413" s="84"/>
      <c r="O1413" s="83">
        <v>684</v>
      </c>
      <c r="P1413" s="83"/>
      <c r="Q1413" s="84"/>
      <c r="R1413" s="84"/>
      <c r="S1413" s="84"/>
    </row>
    <row r="1414" spans="2:19" ht="45" customHeight="1" x14ac:dyDescent="0.25">
      <c r="B1414" s="10" t="s">
        <v>551</v>
      </c>
      <c r="C1414" s="85" t="s">
        <v>560</v>
      </c>
      <c r="D1414" s="85"/>
      <c r="E1414" s="84">
        <f t="shared" si="5"/>
        <v>1</v>
      </c>
      <c r="F1414" s="84"/>
      <c r="G1414" s="86" t="s">
        <v>35</v>
      </c>
      <c r="H1414" s="86"/>
      <c r="I1414" s="87">
        <v>42191</v>
      </c>
      <c r="J1414" s="87"/>
      <c r="K1414" s="87">
        <v>42191</v>
      </c>
      <c r="L1414" s="87"/>
      <c r="M1414" s="84" t="s">
        <v>18</v>
      </c>
      <c r="N1414" s="84"/>
      <c r="O1414" s="83">
        <v>684</v>
      </c>
      <c r="P1414" s="83"/>
      <c r="Q1414" s="84"/>
      <c r="R1414" s="84"/>
      <c r="S1414" s="84"/>
    </row>
    <row r="1415" spans="2:19" ht="45" customHeight="1" x14ac:dyDescent="0.25">
      <c r="B1415" s="10" t="s">
        <v>551</v>
      </c>
      <c r="C1415" s="85" t="s">
        <v>561</v>
      </c>
      <c r="D1415" s="85"/>
      <c r="E1415" s="84">
        <f t="shared" si="5"/>
        <v>1</v>
      </c>
      <c r="F1415" s="84"/>
      <c r="G1415" s="86" t="s">
        <v>35</v>
      </c>
      <c r="H1415" s="86"/>
      <c r="I1415" s="87">
        <v>42185</v>
      </c>
      <c r="J1415" s="87"/>
      <c r="K1415" s="87">
        <v>42185</v>
      </c>
      <c r="L1415" s="87"/>
      <c r="M1415" s="84" t="s">
        <v>18</v>
      </c>
      <c r="N1415" s="84"/>
      <c r="O1415" s="83">
        <v>684</v>
      </c>
      <c r="P1415" s="83"/>
      <c r="Q1415" s="84"/>
      <c r="R1415" s="84"/>
      <c r="S1415" s="84"/>
    </row>
    <row r="1416" spans="2:19" ht="45" customHeight="1" x14ac:dyDescent="0.25">
      <c r="B1416" s="10" t="s">
        <v>551</v>
      </c>
      <c r="C1416" s="85" t="s">
        <v>556</v>
      </c>
      <c r="D1416" s="85"/>
      <c r="E1416" s="84">
        <f t="shared" si="5"/>
        <v>1</v>
      </c>
      <c r="F1416" s="84"/>
      <c r="G1416" s="86" t="s">
        <v>35</v>
      </c>
      <c r="H1416" s="86"/>
      <c r="I1416" s="87">
        <v>42230</v>
      </c>
      <c r="J1416" s="87"/>
      <c r="K1416" s="87">
        <v>42230</v>
      </c>
      <c r="L1416" s="87"/>
      <c r="M1416" s="84" t="s">
        <v>18</v>
      </c>
      <c r="N1416" s="84"/>
      <c r="O1416" s="83">
        <v>1452</v>
      </c>
      <c r="P1416" s="83"/>
      <c r="Q1416" s="84"/>
      <c r="R1416" s="84"/>
      <c r="S1416" s="84"/>
    </row>
    <row r="1417" spans="2:19" ht="45" customHeight="1" x14ac:dyDescent="0.25">
      <c r="B1417" s="10" t="s">
        <v>551</v>
      </c>
      <c r="C1417" s="85" t="s">
        <v>557</v>
      </c>
      <c r="D1417" s="85"/>
      <c r="E1417" s="84">
        <f t="shared" si="5"/>
        <v>1</v>
      </c>
      <c r="F1417" s="84"/>
      <c r="G1417" s="86" t="s">
        <v>35</v>
      </c>
      <c r="H1417" s="86"/>
      <c r="I1417" s="87">
        <v>42213</v>
      </c>
      <c r="J1417" s="87"/>
      <c r="K1417" s="87">
        <v>42213</v>
      </c>
      <c r="L1417" s="87"/>
      <c r="M1417" s="84" t="s">
        <v>18</v>
      </c>
      <c r="N1417" s="84"/>
      <c r="O1417" s="83">
        <v>422</v>
      </c>
      <c r="P1417" s="83"/>
      <c r="Q1417" s="84"/>
      <c r="R1417" s="84"/>
      <c r="S1417" s="84"/>
    </row>
    <row r="1418" spans="2:19" ht="45" customHeight="1" x14ac:dyDescent="0.25">
      <c r="B1418" s="10" t="s">
        <v>551</v>
      </c>
      <c r="C1418" s="85" t="s">
        <v>559</v>
      </c>
      <c r="D1418" s="85"/>
      <c r="E1418" s="84">
        <f t="shared" si="5"/>
        <v>1</v>
      </c>
      <c r="F1418" s="84"/>
      <c r="G1418" s="86" t="s">
        <v>35</v>
      </c>
      <c r="H1418" s="86"/>
      <c r="I1418" s="87">
        <v>42185</v>
      </c>
      <c r="J1418" s="87"/>
      <c r="K1418" s="87">
        <v>42185</v>
      </c>
      <c r="L1418" s="87"/>
      <c r="M1418" s="84" t="s">
        <v>18</v>
      </c>
      <c r="N1418" s="84"/>
      <c r="O1418" s="83">
        <v>15</v>
      </c>
      <c r="P1418" s="83"/>
      <c r="Q1418" s="84"/>
      <c r="R1418" s="84"/>
      <c r="S1418" s="84"/>
    </row>
    <row r="1419" spans="2:19" ht="45" customHeight="1" x14ac:dyDescent="0.25">
      <c r="B1419" s="10" t="s">
        <v>551</v>
      </c>
      <c r="C1419" s="85" t="s">
        <v>559</v>
      </c>
      <c r="D1419" s="85"/>
      <c r="E1419" s="84">
        <f t="shared" si="5"/>
        <v>1</v>
      </c>
      <c r="F1419" s="84"/>
      <c r="G1419" s="86" t="s">
        <v>35</v>
      </c>
      <c r="H1419" s="86"/>
      <c r="I1419" s="87">
        <v>42185</v>
      </c>
      <c r="J1419" s="87"/>
      <c r="K1419" s="87">
        <v>42185</v>
      </c>
      <c r="L1419" s="87"/>
      <c r="M1419" s="84" t="s">
        <v>18</v>
      </c>
      <c r="N1419" s="84"/>
      <c r="O1419" s="83">
        <v>80</v>
      </c>
      <c r="P1419" s="83"/>
      <c r="Q1419" s="84"/>
      <c r="R1419" s="84"/>
      <c r="S1419" s="84"/>
    </row>
    <row r="1420" spans="2:19" ht="45" customHeight="1" x14ac:dyDescent="0.25">
      <c r="B1420" s="10" t="s">
        <v>551</v>
      </c>
      <c r="C1420" s="85" t="s">
        <v>558</v>
      </c>
      <c r="D1420" s="85"/>
      <c r="E1420" s="84">
        <f t="shared" si="5"/>
        <v>1</v>
      </c>
      <c r="F1420" s="84"/>
      <c r="G1420" s="86" t="s">
        <v>35</v>
      </c>
      <c r="H1420" s="86"/>
      <c r="I1420" s="87">
        <v>42206</v>
      </c>
      <c r="J1420" s="87"/>
      <c r="K1420" s="87">
        <v>42206</v>
      </c>
      <c r="L1420" s="87"/>
      <c r="M1420" s="84" t="s">
        <v>18</v>
      </c>
      <c r="N1420" s="84"/>
      <c r="O1420" s="83">
        <v>204</v>
      </c>
      <c r="P1420" s="83"/>
      <c r="Q1420" s="84"/>
      <c r="R1420" s="84"/>
      <c r="S1420" s="84"/>
    </row>
    <row r="1421" spans="2:19" ht="45" customHeight="1" x14ac:dyDescent="0.25">
      <c r="B1421" s="10" t="s">
        <v>551</v>
      </c>
      <c r="C1421" s="85" t="s">
        <v>561</v>
      </c>
      <c r="D1421" s="85"/>
      <c r="E1421" s="84">
        <f t="shared" si="5"/>
        <v>1</v>
      </c>
      <c r="F1421" s="84"/>
      <c r="G1421" s="86" t="s">
        <v>35</v>
      </c>
      <c r="H1421" s="86"/>
      <c r="I1421" s="87">
        <v>42185</v>
      </c>
      <c r="J1421" s="87"/>
      <c r="K1421" s="87">
        <v>42185</v>
      </c>
      <c r="L1421" s="87"/>
      <c r="M1421" s="84" t="s">
        <v>18</v>
      </c>
      <c r="N1421" s="84"/>
      <c r="O1421" s="83">
        <v>12</v>
      </c>
      <c r="P1421" s="83"/>
      <c r="Q1421" s="84"/>
      <c r="R1421" s="84"/>
      <c r="S1421" s="84"/>
    </row>
    <row r="1422" spans="2:19" ht="45" customHeight="1" x14ac:dyDescent="0.25">
      <c r="B1422" s="10" t="s">
        <v>551</v>
      </c>
      <c r="C1422" s="85" t="s">
        <v>19</v>
      </c>
      <c r="D1422" s="85"/>
      <c r="E1422" s="84">
        <f t="shared" si="5"/>
        <v>1</v>
      </c>
      <c r="F1422" s="84"/>
      <c r="G1422" s="86" t="s">
        <v>20</v>
      </c>
      <c r="H1422" s="86"/>
      <c r="I1422" s="87">
        <v>42185</v>
      </c>
      <c r="J1422" s="87"/>
      <c r="K1422" s="87">
        <v>42185</v>
      </c>
      <c r="L1422" s="87"/>
      <c r="M1422" s="84" t="s">
        <v>18</v>
      </c>
      <c r="N1422" s="84"/>
      <c r="O1422" s="83">
        <v>1620</v>
      </c>
      <c r="P1422" s="83"/>
      <c r="Q1422" s="84"/>
      <c r="R1422" s="84"/>
      <c r="S1422" s="84"/>
    </row>
    <row r="1423" spans="2:19" ht="45" customHeight="1" x14ac:dyDescent="0.25">
      <c r="B1423" s="10" t="s">
        <v>551</v>
      </c>
      <c r="C1423" s="85" t="s">
        <v>562</v>
      </c>
      <c r="D1423" s="85"/>
      <c r="E1423" s="84">
        <f t="shared" si="5"/>
        <v>1</v>
      </c>
      <c r="F1423" s="84"/>
      <c r="G1423" s="86" t="s">
        <v>35</v>
      </c>
      <c r="H1423" s="86"/>
      <c r="I1423" s="87">
        <v>42296</v>
      </c>
      <c r="J1423" s="87"/>
      <c r="K1423" s="87">
        <v>42296</v>
      </c>
      <c r="L1423" s="87"/>
      <c r="M1423" s="84" t="s">
        <v>18</v>
      </c>
      <c r="N1423" s="84"/>
      <c r="O1423" s="83">
        <v>684</v>
      </c>
      <c r="P1423" s="83"/>
      <c r="Q1423" s="84"/>
      <c r="R1423" s="84"/>
      <c r="S1423" s="84"/>
    </row>
    <row r="1424" spans="2:19" ht="45" customHeight="1" x14ac:dyDescent="0.25">
      <c r="B1424" s="10" t="s">
        <v>551</v>
      </c>
      <c r="C1424" s="85" t="s">
        <v>563</v>
      </c>
      <c r="D1424" s="85"/>
      <c r="E1424" s="84">
        <f t="shared" si="5"/>
        <v>1</v>
      </c>
      <c r="F1424" s="84"/>
      <c r="G1424" s="86" t="s">
        <v>35</v>
      </c>
      <c r="H1424" s="86"/>
      <c r="I1424" s="87">
        <v>42264</v>
      </c>
      <c r="J1424" s="87"/>
      <c r="K1424" s="87">
        <v>42264</v>
      </c>
      <c r="L1424" s="87"/>
      <c r="M1424" s="84" t="s">
        <v>18</v>
      </c>
      <c r="N1424" s="84"/>
      <c r="O1424" s="83">
        <v>684</v>
      </c>
      <c r="P1424" s="83"/>
      <c r="Q1424" s="84"/>
      <c r="R1424" s="84"/>
      <c r="S1424" s="84"/>
    </row>
    <row r="1425" spans="2:19" ht="45" customHeight="1" x14ac:dyDescent="0.25">
      <c r="B1425" s="10" t="s">
        <v>551</v>
      </c>
      <c r="C1425" s="85" t="s">
        <v>564</v>
      </c>
      <c r="D1425" s="85"/>
      <c r="E1425" s="84">
        <f t="shared" si="5"/>
        <v>1</v>
      </c>
      <c r="F1425" s="84"/>
      <c r="G1425" s="86" t="s">
        <v>35</v>
      </c>
      <c r="H1425" s="86"/>
      <c r="I1425" s="87">
        <v>42298</v>
      </c>
      <c r="J1425" s="87"/>
      <c r="K1425" s="87">
        <v>42298</v>
      </c>
      <c r="L1425" s="87"/>
      <c r="M1425" s="84" t="s">
        <v>18</v>
      </c>
      <c r="N1425" s="84"/>
      <c r="O1425" s="83">
        <v>684</v>
      </c>
      <c r="P1425" s="83"/>
      <c r="Q1425" s="84"/>
      <c r="R1425" s="84"/>
      <c r="S1425" s="84"/>
    </row>
    <row r="1426" spans="2:19" ht="45" customHeight="1" x14ac:dyDescent="0.25">
      <c r="B1426" s="10" t="s">
        <v>551</v>
      </c>
      <c r="C1426" s="85" t="s">
        <v>564</v>
      </c>
      <c r="D1426" s="85"/>
      <c r="E1426" s="84">
        <f t="shared" si="5"/>
        <v>1</v>
      </c>
      <c r="F1426" s="84"/>
      <c r="G1426" s="86" t="s">
        <v>35</v>
      </c>
      <c r="H1426" s="86"/>
      <c r="I1426" s="87">
        <v>42285</v>
      </c>
      <c r="J1426" s="87"/>
      <c r="K1426" s="87">
        <v>42285</v>
      </c>
      <c r="L1426" s="87"/>
      <c r="M1426" s="84" t="s">
        <v>18</v>
      </c>
      <c r="N1426" s="84"/>
      <c r="O1426" s="83">
        <v>684</v>
      </c>
      <c r="P1426" s="83"/>
      <c r="Q1426" s="84"/>
      <c r="R1426" s="84"/>
      <c r="S1426" s="84"/>
    </row>
    <row r="1427" spans="2:19" ht="45" customHeight="1" x14ac:dyDescent="0.25">
      <c r="B1427" s="10" t="s">
        <v>551</v>
      </c>
      <c r="C1427" s="85" t="s">
        <v>564</v>
      </c>
      <c r="D1427" s="85"/>
      <c r="E1427" s="84">
        <f t="shared" si="5"/>
        <v>1</v>
      </c>
      <c r="F1427" s="84"/>
      <c r="G1427" s="86" t="s">
        <v>35</v>
      </c>
      <c r="H1427" s="86"/>
      <c r="I1427" s="87">
        <v>42228</v>
      </c>
      <c r="J1427" s="87"/>
      <c r="K1427" s="87">
        <v>42228</v>
      </c>
      <c r="L1427" s="87"/>
      <c r="M1427" s="84" t="s">
        <v>18</v>
      </c>
      <c r="N1427" s="84"/>
      <c r="O1427" s="83">
        <v>632</v>
      </c>
      <c r="P1427" s="83"/>
      <c r="Q1427" s="84"/>
      <c r="R1427" s="84"/>
      <c r="S1427" s="84"/>
    </row>
    <row r="1428" spans="2:19" ht="45" customHeight="1" x14ac:dyDescent="0.25">
      <c r="B1428" s="10" t="s">
        <v>551</v>
      </c>
      <c r="C1428" s="85" t="s">
        <v>564</v>
      </c>
      <c r="D1428" s="85"/>
      <c r="E1428" s="84">
        <f t="shared" si="5"/>
        <v>1</v>
      </c>
      <c r="F1428" s="84"/>
      <c r="G1428" s="86" t="s">
        <v>35</v>
      </c>
      <c r="H1428" s="86"/>
      <c r="I1428" s="87">
        <v>42343</v>
      </c>
      <c r="J1428" s="87"/>
      <c r="K1428" s="87">
        <v>42343</v>
      </c>
      <c r="L1428" s="87"/>
      <c r="M1428" s="84" t="s">
        <v>18</v>
      </c>
      <c r="N1428" s="84"/>
      <c r="O1428" s="83">
        <v>684</v>
      </c>
      <c r="P1428" s="83"/>
      <c r="Q1428" s="84"/>
      <c r="R1428" s="84"/>
      <c r="S1428" s="84"/>
    </row>
    <row r="1429" spans="2:19" ht="45" customHeight="1" x14ac:dyDescent="0.25">
      <c r="B1429" s="10" t="s">
        <v>551</v>
      </c>
      <c r="C1429" s="85" t="s">
        <v>565</v>
      </c>
      <c r="D1429" s="85"/>
      <c r="E1429" s="84">
        <f t="shared" si="5"/>
        <v>1</v>
      </c>
      <c r="F1429" s="84"/>
      <c r="G1429" s="86" t="s">
        <v>35</v>
      </c>
      <c r="H1429" s="86"/>
      <c r="I1429" s="87">
        <v>42339</v>
      </c>
      <c r="J1429" s="87"/>
      <c r="K1429" s="87">
        <v>42339</v>
      </c>
      <c r="L1429" s="87"/>
      <c r="M1429" s="84" t="s">
        <v>18</v>
      </c>
      <c r="N1429" s="84"/>
      <c r="O1429" s="83">
        <v>684</v>
      </c>
      <c r="P1429" s="83"/>
      <c r="Q1429" s="84"/>
      <c r="R1429" s="84"/>
      <c r="S1429" s="84"/>
    </row>
    <row r="1430" spans="2:19" ht="45" customHeight="1" x14ac:dyDescent="0.25">
      <c r="B1430" s="10" t="s">
        <v>551</v>
      </c>
      <c r="C1430" s="85" t="s">
        <v>566</v>
      </c>
      <c r="D1430" s="85"/>
      <c r="E1430" s="84">
        <f t="shared" si="5"/>
        <v>1</v>
      </c>
      <c r="F1430" s="84"/>
      <c r="G1430" s="86" t="s">
        <v>35</v>
      </c>
      <c r="H1430" s="86"/>
      <c r="I1430" s="87">
        <v>42237</v>
      </c>
      <c r="J1430" s="87"/>
      <c r="K1430" s="87">
        <v>42237</v>
      </c>
      <c r="L1430" s="87"/>
      <c r="M1430" s="84" t="s">
        <v>18</v>
      </c>
      <c r="N1430" s="84"/>
      <c r="O1430" s="83">
        <v>684</v>
      </c>
      <c r="P1430" s="83"/>
      <c r="Q1430" s="84"/>
      <c r="R1430" s="84"/>
      <c r="S1430" s="84"/>
    </row>
    <row r="1431" spans="2:19" ht="45" customHeight="1" x14ac:dyDescent="0.25">
      <c r="B1431" s="10" t="s">
        <v>551</v>
      </c>
      <c r="C1431" s="85" t="s">
        <v>567</v>
      </c>
      <c r="D1431" s="85"/>
      <c r="E1431" s="84">
        <f t="shared" si="5"/>
        <v>1</v>
      </c>
      <c r="F1431" s="84"/>
      <c r="G1431" s="86" t="s">
        <v>35</v>
      </c>
      <c r="H1431" s="86"/>
      <c r="I1431" s="87">
        <v>42249</v>
      </c>
      <c r="J1431" s="87"/>
      <c r="K1431" s="87">
        <v>42249</v>
      </c>
      <c r="L1431" s="87"/>
      <c r="M1431" s="84" t="s">
        <v>18</v>
      </c>
      <c r="N1431" s="84"/>
      <c r="O1431" s="83">
        <v>684</v>
      </c>
      <c r="P1431" s="83"/>
      <c r="Q1431" s="84"/>
      <c r="R1431" s="84"/>
      <c r="S1431" s="84"/>
    </row>
    <row r="1432" spans="2:19" ht="45" customHeight="1" x14ac:dyDescent="0.25">
      <c r="B1432" s="10" t="s">
        <v>551</v>
      </c>
      <c r="C1432" s="85" t="s">
        <v>562</v>
      </c>
      <c r="D1432" s="85"/>
      <c r="E1432" s="84">
        <f t="shared" si="5"/>
        <v>1</v>
      </c>
      <c r="F1432" s="84"/>
      <c r="G1432" s="86" t="s">
        <v>35</v>
      </c>
      <c r="H1432" s="86"/>
      <c r="I1432" s="87">
        <v>42296</v>
      </c>
      <c r="J1432" s="87"/>
      <c r="K1432" s="87">
        <v>42296</v>
      </c>
      <c r="L1432" s="87"/>
      <c r="M1432" s="84" t="s">
        <v>18</v>
      </c>
      <c r="N1432" s="84"/>
      <c r="O1432" s="83">
        <v>92.5</v>
      </c>
      <c r="P1432" s="83"/>
      <c r="Q1432" s="84"/>
      <c r="R1432" s="84"/>
      <c r="S1432" s="84"/>
    </row>
    <row r="1433" spans="2:19" ht="45" customHeight="1" x14ac:dyDescent="0.25">
      <c r="B1433" s="10" t="s">
        <v>551</v>
      </c>
      <c r="C1433" s="85" t="s">
        <v>563</v>
      </c>
      <c r="D1433" s="85"/>
      <c r="E1433" s="84">
        <f t="shared" si="5"/>
        <v>1</v>
      </c>
      <c r="F1433" s="84"/>
      <c r="G1433" s="86" t="s">
        <v>35</v>
      </c>
      <c r="H1433" s="86"/>
      <c r="I1433" s="87">
        <v>42264</v>
      </c>
      <c r="J1433" s="87"/>
      <c r="K1433" s="87">
        <v>42264</v>
      </c>
      <c r="L1433" s="87"/>
      <c r="M1433" s="84" t="s">
        <v>18</v>
      </c>
      <c r="N1433" s="84"/>
      <c r="O1433" s="83">
        <v>46</v>
      </c>
      <c r="P1433" s="83"/>
      <c r="Q1433" s="84"/>
      <c r="R1433" s="84"/>
      <c r="S1433" s="84"/>
    </row>
    <row r="1434" spans="2:19" ht="45" customHeight="1" x14ac:dyDescent="0.25">
      <c r="B1434" s="10" t="s">
        <v>551</v>
      </c>
      <c r="C1434" s="85" t="s">
        <v>564</v>
      </c>
      <c r="D1434" s="85"/>
      <c r="E1434" s="84">
        <f t="shared" si="5"/>
        <v>1</v>
      </c>
      <c r="F1434" s="84"/>
      <c r="G1434" s="86" t="s">
        <v>35</v>
      </c>
      <c r="H1434" s="86"/>
      <c r="I1434" s="87">
        <v>42285</v>
      </c>
      <c r="J1434" s="87"/>
      <c r="K1434" s="87">
        <v>42285</v>
      </c>
      <c r="L1434" s="87"/>
      <c r="M1434" s="84" t="s">
        <v>18</v>
      </c>
      <c r="N1434" s="84"/>
      <c r="O1434" s="83">
        <v>201</v>
      </c>
      <c r="P1434" s="83"/>
      <c r="Q1434" s="84"/>
      <c r="R1434" s="84"/>
      <c r="S1434" s="84"/>
    </row>
    <row r="1435" spans="2:19" ht="45" customHeight="1" x14ac:dyDescent="0.25">
      <c r="B1435" s="10" t="s">
        <v>551</v>
      </c>
      <c r="C1435" s="85" t="s">
        <v>565</v>
      </c>
      <c r="D1435" s="85"/>
      <c r="E1435" s="84">
        <f t="shared" si="5"/>
        <v>1</v>
      </c>
      <c r="F1435" s="84"/>
      <c r="G1435" s="86" t="s">
        <v>35</v>
      </c>
      <c r="H1435" s="86"/>
      <c r="I1435" s="87">
        <v>42339</v>
      </c>
      <c r="J1435" s="87"/>
      <c r="K1435" s="87">
        <v>42339</v>
      </c>
      <c r="L1435" s="87"/>
      <c r="M1435" s="84" t="s">
        <v>18</v>
      </c>
      <c r="N1435" s="84"/>
      <c r="O1435" s="83">
        <v>82</v>
      </c>
      <c r="P1435" s="83"/>
      <c r="Q1435" s="84"/>
      <c r="R1435" s="84"/>
      <c r="S1435" s="84"/>
    </row>
    <row r="1436" spans="2:19" ht="45" customHeight="1" x14ac:dyDescent="0.25">
      <c r="B1436" s="10" t="s">
        <v>551</v>
      </c>
      <c r="C1436" s="85" t="s">
        <v>566</v>
      </c>
      <c r="D1436" s="85"/>
      <c r="E1436" s="84">
        <f t="shared" si="5"/>
        <v>1</v>
      </c>
      <c r="F1436" s="84"/>
      <c r="G1436" s="86" t="s">
        <v>35</v>
      </c>
      <c r="H1436" s="86"/>
      <c r="I1436" s="87">
        <v>42237</v>
      </c>
      <c r="J1436" s="87"/>
      <c r="K1436" s="87">
        <v>42237</v>
      </c>
      <c r="L1436" s="87"/>
      <c r="M1436" s="84" t="s">
        <v>18</v>
      </c>
      <c r="N1436" s="84"/>
      <c r="O1436" s="83">
        <v>93</v>
      </c>
      <c r="P1436" s="83"/>
      <c r="Q1436" s="84"/>
      <c r="R1436" s="84"/>
      <c r="S1436" s="84"/>
    </row>
    <row r="1437" spans="2:19" ht="45" customHeight="1" x14ac:dyDescent="0.25">
      <c r="B1437" s="10" t="s">
        <v>551</v>
      </c>
      <c r="C1437" s="85" t="s">
        <v>568</v>
      </c>
      <c r="D1437" s="85"/>
      <c r="E1437" s="84">
        <f t="shared" si="5"/>
        <v>1</v>
      </c>
      <c r="F1437" s="84"/>
      <c r="G1437" s="86" t="s">
        <v>569</v>
      </c>
      <c r="H1437" s="86"/>
      <c r="I1437" s="87">
        <v>42243</v>
      </c>
      <c r="J1437" s="87"/>
      <c r="K1437" s="87">
        <v>42243</v>
      </c>
      <c r="L1437" s="87"/>
      <c r="M1437" s="84" t="s">
        <v>18</v>
      </c>
      <c r="N1437" s="84"/>
      <c r="O1437" s="83">
        <v>640</v>
      </c>
      <c r="P1437" s="83"/>
      <c r="Q1437" s="84"/>
      <c r="R1437" s="84"/>
      <c r="S1437" s="84"/>
    </row>
    <row r="1438" spans="2:19" ht="45" customHeight="1" x14ac:dyDescent="0.25">
      <c r="B1438" s="10" t="s">
        <v>551</v>
      </c>
      <c r="C1438" s="85" t="s">
        <v>567</v>
      </c>
      <c r="D1438" s="85"/>
      <c r="E1438" s="84">
        <f t="shared" si="5"/>
        <v>1</v>
      </c>
      <c r="F1438" s="84"/>
      <c r="G1438" s="86" t="s">
        <v>35</v>
      </c>
      <c r="H1438" s="86"/>
      <c r="I1438" s="87">
        <v>42249</v>
      </c>
      <c r="J1438" s="87"/>
      <c r="K1438" s="87">
        <v>42249</v>
      </c>
      <c r="L1438" s="87"/>
      <c r="M1438" s="84" t="s">
        <v>18</v>
      </c>
      <c r="N1438" s="84"/>
      <c r="O1438" s="83">
        <v>197</v>
      </c>
      <c r="P1438" s="83"/>
      <c r="Q1438" s="84"/>
      <c r="R1438" s="84"/>
      <c r="S1438" s="84"/>
    </row>
    <row r="1439" spans="2:19" ht="45" customHeight="1" x14ac:dyDescent="0.25">
      <c r="B1439" s="10" t="s">
        <v>551</v>
      </c>
      <c r="C1439" s="85" t="s">
        <v>19</v>
      </c>
      <c r="D1439" s="85"/>
      <c r="E1439" s="84">
        <f t="shared" si="5"/>
        <v>1</v>
      </c>
      <c r="F1439" s="84"/>
      <c r="G1439" s="86" t="s">
        <v>20</v>
      </c>
      <c r="H1439" s="86"/>
      <c r="I1439" s="87">
        <v>42249</v>
      </c>
      <c r="J1439" s="87"/>
      <c r="K1439" s="87">
        <v>42249</v>
      </c>
      <c r="L1439" s="87"/>
      <c r="M1439" s="84" t="s">
        <v>18</v>
      </c>
      <c r="N1439" s="84"/>
      <c r="O1439" s="83">
        <v>4270</v>
      </c>
      <c r="P1439" s="83"/>
      <c r="Q1439" s="84"/>
      <c r="R1439" s="84"/>
      <c r="S1439" s="84"/>
    </row>
    <row r="1440" spans="2:19" ht="45" customHeight="1" x14ac:dyDescent="0.25">
      <c r="B1440" s="10" t="s">
        <v>551</v>
      </c>
      <c r="C1440" s="85" t="s">
        <v>570</v>
      </c>
      <c r="D1440" s="85"/>
      <c r="E1440" s="84">
        <f t="shared" si="5"/>
        <v>1</v>
      </c>
      <c r="F1440" s="84"/>
      <c r="G1440" s="86" t="s">
        <v>35</v>
      </c>
      <c r="H1440" s="86"/>
      <c r="I1440" s="87">
        <v>42349</v>
      </c>
      <c r="J1440" s="87"/>
      <c r="K1440" s="87">
        <v>42349</v>
      </c>
      <c r="L1440" s="87"/>
      <c r="M1440" s="84" t="s">
        <v>18</v>
      </c>
      <c r="N1440" s="84"/>
      <c r="O1440" s="83">
        <v>184</v>
      </c>
      <c r="P1440" s="83"/>
      <c r="Q1440" s="84"/>
      <c r="R1440" s="84"/>
      <c r="S1440" s="84"/>
    </row>
    <row r="1441" spans="2:20" ht="45" customHeight="1" x14ac:dyDescent="0.25">
      <c r="B1441" s="10" t="s">
        <v>551</v>
      </c>
      <c r="C1441" s="85" t="s">
        <v>570</v>
      </c>
      <c r="D1441" s="85"/>
      <c r="E1441" s="84">
        <f t="shared" si="5"/>
        <v>1</v>
      </c>
      <c r="F1441" s="84"/>
      <c r="G1441" s="86" t="s">
        <v>35</v>
      </c>
      <c r="H1441" s="86"/>
      <c r="I1441" s="87">
        <v>42357</v>
      </c>
      <c r="J1441" s="87"/>
      <c r="K1441" s="87">
        <v>42357</v>
      </c>
      <c r="L1441" s="87"/>
      <c r="M1441" s="84" t="s">
        <v>18</v>
      </c>
      <c r="N1441" s="84"/>
      <c r="O1441" s="83">
        <v>184</v>
      </c>
      <c r="P1441" s="83"/>
      <c r="Q1441" s="84"/>
      <c r="R1441" s="84"/>
      <c r="S1441" s="84"/>
    </row>
    <row r="1442" spans="2:20" ht="45" customHeight="1" x14ac:dyDescent="0.25">
      <c r="B1442" s="10" t="s">
        <v>551</v>
      </c>
      <c r="C1442" s="85" t="s">
        <v>570</v>
      </c>
      <c r="D1442" s="85"/>
      <c r="E1442" s="84">
        <f t="shared" si="5"/>
        <v>1</v>
      </c>
      <c r="F1442" s="84"/>
      <c r="G1442" s="86" t="s">
        <v>35</v>
      </c>
      <c r="H1442" s="86"/>
      <c r="I1442" s="87">
        <v>42350</v>
      </c>
      <c r="J1442" s="87"/>
      <c r="K1442" s="87">
        <v>42350</v>
      </c>
      <c r="L1442" s="87"/>
      <c r="M1442" s="84" t="s">
        <v>18</v>
      </c>
      <c r="N1442" s="84"/>
      <c r="O1442" s="83">
        <v>184</v>
      </c>
      <c r="P1442" s="83"/>
      <c r="Q1442" s="84"/>
      <c r="R1442" s="84"/>
      <c r="S1442" s="84"/>
    </row>
    <row r="1443" spans="2:20" ht="45" customHeight="1" x14ac:dyDescent="0.25">
      <c r="B1443" s="10" t="s">
        <v>551</v>
      </c>
      <c r="C1443" s="85" t="s">
        <v>570</v>
      </c>
      <c r="D1443" s="85"/>
      <c r="E1443" s="84">
        <f t="shared" si="5"/>
        <v>1</v>
      </c>
      <c r="F1443" s="84"/>
      <c r="G1443" s="86" t="s">
        <v>35</v>
      </c>
      <c r="H1443" s="86"/>
      <c r="I1443" s="87">
        <v>42349</v>
      </c>
      <c r="J1443" s="87"/>
      <c r="K1443" s="87">
        <v>42349</v>
      </c>
      <c r="L1443" s="87"/>
      <c r="M1443" s="84" t="s">
        <v>18</v>
      </c>
      <c r="N1443" s="84"/>
      <c r="O1443" s="83">
        <v>500</v>
      </c>
      <c r="P1443" s="83"/>
      <c r="Q1443" s="84"/>
      <c r="R1443" s="84"/>
      <c r="S1443" s="84"/>
    </row>
    <row r="1444" spans="2:20" ht="45" customHeight="1" x14ac:dyDescent="0.25">
      <c r="B1444" s="10" t="s">
        <v>551</v>
      </c>
      <c r="C1444" s="85" t="s">
        <v>570</v>
      </c>
      <c r="D1444" s="85"/>
      <c r="E1444" s="84">
        <f t="shared" si="5"/>
        <v>1</v>
      </c>
      <c r="F1444" s="84"/>
      <c r="G1444" s="86" t="s">
        <v>35</v>
      </c>
      <c r="H1444" s="86"/>
      <c r="I1444" s="87">
        <v>42357</v>
      </c>
      <c r="J1444" s="87"/>
      <c r="K1444" s="87">
        <v>42357</v>
      </c>
      <c r="L1444" s="87"/>
      <c r="M1444" s="84" t="s">
        <v>18</v>
      </c>
      <c r="N1444" s="84"/>
      <c r="O1444" s="83">
        <v>500</v>
      </c>
      <c r="P1444" s="83"/>
      <c r="Q1444" s="84"/>
      <c r="R1444" s="84"/>
      <c r="S1444" s="84"/>
    </row>
    <row r="1445" spans="2:20" ht="45" customHeight="1" x14ac:dyDescent="0.25">
      <c r="B1445" s="10" t="s">
        <v>551</v>
      </c>
      <c r="C1445" s="85" t="s">
        <v>570</v>
      </c>
      <c r="D1445" s="85"/>
      <c r="E1445" s="84">
        <f t="shared" si="5"/>
        <v>1</v>
      </c>
      <c r="F1445" s="84"/>
      <c r="G1445" s="86" t="s">
        <v>35</v>
      </c>
      <c r="H1445" s="86"/>
      <c r="I1445" s="87">
        <v>42350</v>
      </c>
      <c r="J1445" s="87"/>
      <c r="K1445" s="87">
        <v>42350</v>
      </c>
      <c r="L1445" s="87"/>
      <c r="M1445" s="84" t="s">
        <v>18</v>
      </c>
      <c r="N1445" s="84"/>
      <c r="O1445" s="83">
        <v>500</v>
      </c>
      <c r="P1445" s="83"/>
      <c r="Q1445" s="84"/>
      <c r="R1445" s="84"/>
      <c r="S1445" s="84"/>
    </row>
    <row r="1446" spans="2:20" ht="45" customHeight="1" x14ac:dyDescent="0.25">
      <c r="B1446" s="10" t="s">
        <v>551</v>
      </c>
      <c r="C1446" s="85" t="s">
        <v>19</v>
      </c>
      <c r="D1446" s="85"/>
      <c r="E1446" s="84">
        <f t="shared" si="5"/>
        <v>1</v>
      </c>
      <c r="F1446" s="84"/>
      <c r="G1446" s="86" t="s">
        <v>20</v>
      </c>
      <c r="H1446" s="86"/>
      <c r="I1446" s="87">
        <v>42350</v>
      </c>
      <c r="J1446" s="87"/>
      <c r="K1446" s="87">
        <v>42350</v>
      </c>
      <c r="L1446" s="87"/>
      <c r="M1446" s="84" t="s">
        <v>18</v>
      </c>
      <c r="N1446" s="84"/>
      <c r="O1446" s="83">
        <v>144</v>
      </c>
      <c r="P1446" s="83"/>
      <c r="Q1446" s="84"/>
      <c r="R1446" s="84"/>
      <c r="S1446" s="84"/>
      <c r="T1446" s="5">
        <f>SUM(O1404:O1446)</f>
        <v>26175.1</v>
      </c>
    </row>
    <row r="1447" spans="2:20" ht="45" customHeight="1" x14ac:dyDescent="0.25">
      <c r="B1447" s="10" t="s">
        <v>571</v>
      </c>
      <c r="C1447" s="85" t="s">
        <v>572</v>
      </c>
      <c r="D1447" s="85"/>
      <c r="E1447" s="84">
        <f t="shared" si="5"/>
        <v>1</v>
      </c>
      <c r="F1447" s="84"/>
      <c r="G1447" s="86" t="s">
        <v>35</v>
      </c>
      <c r="H1447" s="86"/>
      <c r="I1447" s="87">
        <v>42107</v>
      </c>
      <c r="J1447" s="87"/>
      <c r="K1447" s="87">
        <v>42107</v>
      </c>
      <c r="L1447" s="87"/>
      <c r="M1447" s="84" t="s">
        <v>18</v>
      </c>
      <c r="N1447" s="84"/>
      <c r="O1447" s="83">
        <v>483.99</v>
      </c>
      <c r="P1447" s="83"/>
      <c r="Q1447" s="84"/>
      <c r="R1447" s="84"/>
      <c r="S1447" s="84"/>
    </row>
    <row r="1448" spans="2:20" ht="45" customHeight="1" x14ac:dyDescent="0.25">
      <c r="B1448" s="10" t="s">
        <v>571</v>
      </c>
      <c r="C1448" s="85" t="s">
        <v>572</v>
      </c>
      <c r="D1448" s="85"/>
      <c r="E1448" s="84">
        <f t="shared" si="5"/>
        <v>1</v>
      </c>
      <c r="F1448" s="84"/>
      <c r="G1448" s="86" t="s">
        <v>35</v>
      </c>
      <c r="H1448" s="86"/>
      <c r="I1448" s="87">
        <v>42107</v>
      </c>
      <c r="J1448" s="87"/>
      <c r="K1448" s="87">
        <v>42107</v>
      </c>
      <c r="L1448" s="87"/>
      <c r="M1448" s="84" t="s">
        <v>18</v>
      </c>
      <c r="N1448" s="84"/>
      <c r="O1448" s="83">
        <v>729</v>
      </c>
      <c r="P1448" s="83"/>
      <c r="Q1448" s="84"/>
      <c r="R1448" s="84"/>
      <c r="S1448" s="84"/>
    </row>
    <row r="1449" spans="2:20" ht="45" customHeight="1" x14ac:dyDescent="0.25">
      <c r="B1449" s="10" t="s">
        <v>571</v>
      </c>
      <c r="C1449" s="85" t="s">
        <v>573</v>
      </c>
      <c r="D1449" s="85"/>
      <c r="E1449" s="84">
        <f t="shared" si="5"/>
        <v>1</v>
      </c>
      <c r="F1449" s="84"/>
      <c r="G1449" s="86" t="s">
        <v>35</v>
      </c>
      <c r="H1449" s="86"/>
      <c r="I1449" s="87">
        <v>42236</v>
      </c>
      <c r="J1449" s="87"/>
      <c r="K1449" s="87">
        <v>42236</v>
      </c>
      <c r="L1449" s="87"/>
      <c r="M1449" s="84" t="s">
        <v>18</v>
      </c>
      <c r="N1449" s="84"/>
      <c r="O1449" s="83">
        <v>256</v>
      </c>
      <c r="P1449" s="83"/>
      <c r="Q1449" s="84"/>
      <c r="R1449" s="84"/>
      <c r="S1449" s="84"/>
    </row>
    <row r="1450" spans="2:20" ht="45" customHeight="1" x14ac:dyDescent="0.25">
      <c r="B1450" s="10" t="s">
        <v>571</v>
      </c>
      <c r="C1450" s="85" t="s">
        <v>574</v>
      </c>
      <c r="D1450" s="85"/>
      <c r="E1450" s="84">
        <f t="shared" si="5"/>
        <v>1</v>
      </c>
      <c r="F1450" s="84"/>
      <c r="G1450" s="86" t="s">
        <v>35</v>
      </c>
      <c r="H1450" s="86"/>
      <c r="I1450" s="87">
        <v>42233</v>
      </c>
      <c r="J1450" s="87"/>
      <c r="K1450" s="87">
        <v>42233</v>
      </c>
      <c r="L1450" s="87"/>
      <c r="M1450" s="84" t="s">
        <v>18</v>
      </c>
      <c r="N1450" s="84"/>
      <c r="O1450" s="83">
        <v>306</v>
      </c>
      <c r="P1450" s="83"/>
      <c r="Q1450" s="84"/>
      <c r="R1450" s="84"/>
      <c r="S1450" s="84"/>
    </row>
    <row r="1451" spans="2:20" ht="45" customHeight="1" x14ac:dyDescent="0.25">
      <c r="B1451" s="10" t="s">
        <v>571</v>
      </c>
      <c r="C1451" s="85" t="s">
        <v>575</v>
      </c>
      <c r="D1451" s="85"/>
      <c r="E1451" s="84">
        <f t="shared" si="5"/>
        <v>1</v>
      </c>
      <c r="F1451" s="84"/>
      <c r="G1451" s="86" t="s">
        <v>35</v>
      </c>
      <c r="H1451" s="86"/>
      <c r="I1451" s="87">
        <v>42236</v>
      </c>
      <c r="J1451" s="87"/>
      <c r="K1451" s="87">
        <v>42236</v>
      </c>
      <c r="L1451" s="87"/>
      <c r="M1451" s="84" t="s">
        <v>18</v>
      </c>
      <c r="N1451" s="84"/>
      <c r="O1451" s="83">
        <v>234</v>
      </c>
      <c r="P1451" s="83"/>
      <c r="Q1451" s="84"/>
      <c r="R1451" s="84"/>
      <c r="S1451" s="84"/>
    </row>
    <row r="1452" spans="2:20" ht="45" customHeight="1" x14ac:dyDescent="0.25">
      <c r="B1452" s="10" t="s">
        <v>571</v>
      </c>
      <c r="C1452" s="85" t="s">
        <v>19</v>
      </c>
      <c r="D1452" s="85"/>
      <c r="E1452" s="84">
        <f t="shared" si="5"/>
        <v>1</v>
      </c>
      <c r="F1452" s="84"/>
      <c r="G1452" s="86" t="s">
        <v>20</v>
      </c>
      <c r="H1452" s="86"/>
      <c r="I1452" s="87">
        <v>42236</v>
      </c>
      <c r="J1452" s="87"/>
      <c r="K1452" s="87">
        <v>42236</v>
      </c>
      <c r="L1452" s="87"/>
      <c r="M1452" s="84" t="s">
        <v>18</v>
      </c>
      <c r="N1452" s="84"/>
      <c r="O1452" s="83">
        <v>270</v>
      </c>
      <c r="P1452" s="83"/>
      <c r="Q1452" s="84"/>
      <c r="R1452" s="84"/>
      <c r="S1452" s="84"/>
      <c r="T1452" s="5">
        <f>SUM(O1447:O1452)</f>
        <v>2278.9899999999998</v>
      </c>
    </row>
    <row r="1453" spans="2:20" ht="45" customHeight="1" x14ac:dyDescent="0.25">
      <c r="B1453" s="10" t="s">
        <v>576</v>
      </c>
      <c r="C1453" s="85" t="s">
        <v>577</v>
      </c>
      <c r="D1453" s="85"/>
      <c r="E1453" s="84">
        <f t="shared" si="5"/>
        <v>1</v>
      </c>
      <c r="F1453" s="84"/>
      <c r="G1453" s="86" t="s">
        <v>35</v>
      </c>
      <c r="H1453" s="86"/>
      <c r="I1453" s="87">
        <v>42298</v>
      </c>
      <c r="J1453" s="87"/>
      <c r="K1453" s="87">
        <v>42298</v>
      </c>
      <c r="L1453" s="87"/>
      <c r="M1453" s="84" t="s">
        <v>18</v>
      </c>
      <c r="N1453" s="84"/>
      <c r="O1453" s="83">
        <v>684</v>
      </c>
      <c r="P1453" s="83"/>
      <c r="Q1453" s="84"/>
      <c r="R1453" s="84"/>
      <c r="S1453" s="84"/>
    </row>
    <row r="1454" spans="2:20" ht="45" customHeight="1" x14ac:dyDescent="0.25">
      <c r="B1454" s="10" t="s">
        <v>576</v>
      </c>
      <c r="C1454" s="85" t="s">
        <v>577</v>
      </c>
      <c r="D1454" s="85"/>
      <c r="E1454" s="84">
        <f t="shared" si="5"/>
        <v>1</v>
      </c>
      <c r="F1454" s="84"/>
      <c r="G1454" s="86" t="s">
        <v>35</v>
      </c>
      <c r="H1454" s="86"/>
      <c r="I1454" s="87">
        <v>42298</v>
      </c>
      <c r="J1454" s="87"/>
      <c r="K1454" s="87">
        <v>42298</v>
      </c>
      <c r="L1454" s="87"/>
      <c r="M1454" s="84" t="s">
        <v>18</v>
      </c>
      <c r="N1454" s="84"/>
      <c r="O1454" s="83">
        <v>400</v>
      </c>
      <c r="P1454" s="83"/>
      <c r="Q1454" s="84"/>
      <c r="R1454" s="84"/>
      <c r="S1454" s="84"/>
    </row>
    <row r="1455" spans="2:20" ht="45" customHeight="1" x14ac:dyDescent="0.25">
      <c r="B1455" s="10" t="s">
        <v>576</v>
      </c>
      <c r="C1455" s="85" t="s">
        <v>578</v>
      </c>
      <c r="D1455" s="85"/>
      <c r="E1455" s="84">
        <f t="shared" si="5"/>
        <v>1</v>
      </c>
      <c r="F1455" s="84"/>
      <c r="G1455" s="86" t="s">
        <v>35</v>
      </c>
      <c r="H1455" s="86"/>
      <c r="I1455" s="87">
        <v>42321</v>
      </c>
      <c r="J1455" s="87"/>
      <c r="K1455" s="87">
        <v>42321</v>
      </c>
      <c r="L1455" s="87"/>
      <c r="M1455" s="84" t="s">
        <v>18</v>
      </c>
      <c r="N1455" s="84"/>
      <c r="O1455" s="83">
        <v>684</v>
      </c>
      <c r="P1455" s="83"/>
      <c r="Q1455" s="84"/>
      <c r="R1455" s="84"/>
      <c r="S1455" s="84"/>
    </row>
    <row r="1456" spans="2:20" ht="45" customHeight="1" x14ac:dyDescent="0.25">
      <c r="B1456" s="10" t="s">
        <v>576</v>
      </c>
      <c r="C1456" s="85" t="s">
        <v>578</v>
      </c>
      <c r="D1456" s="85"/>
      <c r="E1456" s="84">
        <f t="shared" si="5"/>
        <v>1</v>
      </c>
      <c r="F1456" s="84"/>
      <c r="G1456" s="86" t="s">
        <v>35</v>
      </c>
      <c r="H1456" s="86"/>
      <c r="I1456" s="87">
        <v>42321</v>
      </c>
      <c r="J1456" s="87"/>
      <c r="K1456" s="87">
        <v>42321</v>
      </c>
      <c r="L1456" s="87"/>
      <c r="M1456" s="84" t="s">
        <v>18</v>
      </c>
      <c r="N1456" s="84"/>
      <c r="O1456" s="83">
        <v>218</v>
      </c>
      <c r="P1456" s="83"/>
      <c r="Q1456" s="84"/>
      <c r="R1456" s="84"/>
      <c r="S1456" s="84"/>
      <c r="T1456" s="5">
        <f>SUM(O1453:O1456)</f>
        <v>1986</v>
      </c>
    </row>
    <row r="1457" spans="2:20" ht="45" customHeight="1" x14ac:dyDescent="0.25">
      <c r="B1457" s="10" t="s">
        <v>579</v>
      </c>
      <c r="C1457" s="85" t="s">
        <v>580</v>
      </c>
      <c r="D1457" s="85"/>
      <c r="E1457" s="84">
        <f t="shared" si="5"/>
        <v>1</v>
      </c>
      <c r="F1457" s="84"/>
      <c r="G1457" s="86" t="s">
        <v>20</v>
      </c>
      <c r="H1457" s="86"/>
      <c r="I1457" s="87">
        <v>42151</v>
      </c>
      <c r="J1457" s="87"/>
      <c r="K1457" s="87">
        <v>42151</v>
      </c>
      <c r="L1457" s="87"/>
      <c r="M1457" s="84" t="s">
        <v>18</v>
      </c>
      <c r="N1457" s="84"/>
      <c r="O1457" s="83">
        <v>70</v>
      </c>
      <c r="P1457" s="83"/>
      <c r="Q1457" s="84"/>
      <c r="R1457" s="84"/>
      <c r="S1457" s="84"/>
    </row>
    <row r="1458" spans="2:20" ht="45" customHeight="1" x14ac:dyDescent="0.25">
      <c r="B1458" s="10" t="s">
        <v>579</v>
      </c>
      <c r="C1458" s="85" t="s">
        <v>19</v>
      </c>
      <c r="D1458" s="85"/>
      <c r="E1458" s="84">
        <f t="shared" si="5"/>
        <v>1</v>
      </c>
      <c r="F1458" s="84"/>
      <c r="G1458" s="86" t="s">
        <v>20</v>
      </c>
      <c r="H1458" s="86"/>
      <c r="I1458" s="87">
        <v>42233</v>
      </c>
      <c r="J1458" s="87"/>
      <c r="K1458" s="87">
        <v>42233</v>
      </c>
      <c r="L1458" s="87"/>
      <c r="M1458" s="84" t="s">
        <v>18</v>
      </c>
      <c r="N1458" s="84"/>
      <c r="O1458" s="83">
        <v>210</v>
      </c>
      <c r="P1458" s="83"/>
      <c r="Q1458" s="84"/>
      <c r="R1458" s="84"/>
      <c r="S1458" s="84"/>
    </row>
    <row r="1459" spans="2:20" ht="45" customHeight="1" x14ac:dyDescent="0.25">
      <c r="B1459" s="10" t="s">
        <v>579</v>
      </c>
      <c r="C1459" s="85" t="s">
        <v>19</v>
      </c>
      <c r="D1459" s="85"/>
      <c r="E1459" s="84">
        <f t="shared" ref="E1459:E1522" si="6">D1459+1</f>
        <v>1</v>
      </c>
      <c r="F1459" s="84"/>
      <c r="G1459" s="86" t="s">
        <v>20</v>
      </c>
      <c r="H1459" s="86"/>
      <c r="I1459" s="87">
        <v>42279</v>
      </c>
      <c r="J1459" s="87"/>
      <c r="K1459" s="87">
        <v>42279</v>
      </c>
      <c r="L1459" s="87"/>
      <c r="M1459" s="84" t="s">
        <v>18</v>
      </c>
      <c r="N1459" s="84"/>
      <c r="O1459" s="83">
        <v>100</v>
      </c>
      <c r="P1459" s="83"/>
      <c r="Q1459" s="84"/>
      <c r="R1459" s="84"/>
      <c r="S1459" s="84"/>
    </row>
    <row r="1460" spans="2:20" ht="45" customHeight="1" x14ac:dyDescent="0.25">
      <c r="B1460" s="10" t="s">
        <v>579</v>
      </c>
      <c r="C1460" s="85" t="s">
        <v>581</v>
      </c>
      <c r="D1460" s="85"/>
      <c r="E1460" s="84">
        <f t="shared" si="6"/>
        <v>1</v>
      </c>
      <c r="F1460" s="84"/>
      <c r="G1460" s="86" t="s">
        <v>20</v>
      </c>
      <c r="H1460" s="86"/>
      <c r="I1460" s="87">
        <v>42270</v>
      </c>
      <c r="J1460" s="87"/>
      <c r="K1460" s="87">
        <v>42270</v>
      </c>
      <c r="L1460" s="87"/>
      <c r="M1460" s="84" t="s">
        <v>18</v>
      </c>
      <c r="N1460" s="84"/>
      <c r="O1460" s="83">
        <v>200</v>
      </c>
      <c r="P1460" s="83"/>
      <c r="Q1460" s="84"/>
      <c r="R1460" s="84"/>
      <c r="S1460" s="84"/>
    </row>
    <row r="1461" spans="2:20" ht="45" customHeight="1" x14ac:dyDescent="0.25">
      <c r="B1461" s="10" t="s">
        <v>579</v>
      </c>
      <c r="C1461" s="85" t="s">
        <v>582</v>
      </c>
      <c r="D1461" s="85"/>
      <c r="E1461" s="84">
        <f t="shared" si="6"/>
        <v>1</v>
      </c>
      <c r="F1461" s="84"/>
      <c r="G1461" s="86" t="s">
        <v>20</v>
      </c>
      <c r="H1461" s="86"/>
      <c r="I1461" s="87">
        <v>42242</v>
      </c>
      <c r="J1461" s="87"/>
      <c r="K1461" s="87">
        <v>42249</v>
      </c>
      <c r="L1461" s="87"/>
      <c r="M1461" s="84" t="s">
        <v>18</v>
      </c>
      <c r="N1461" s="84"/>
      <c r="O1461" s="83">
        <v>1960</v>
      </c>
      <c r="P1461" s="83"/>
      <c r="Q1461" s="84"/>
      <c r="R1461" s="84"/>
      <c r="S1461" s="84"/>
    </row>
    <row r="1462" spans="2:20" ht="45" customHeight="1" x14ac:dyDescent="0.25">
      <c r="B1462" s="10" t="s">
        <v>579</v>
      </c>
      <c r="C1462" s="85" t="s">
        <v>583</v>
      </c>
      <c r="D1462" s="85"/>
      <c r="E1462" s="84">
        <f t="shared" si="6"/>
        <v>1</v>
      </c>
      <c r="F1462" s="84"/>
      <c r="G1462" s="86" t="s">
        <v>20</v>
      </c>
      <c r="H1462" s="86"/>
      <c r="I1462" s="87">
        <v>42272</v>
      </c>
      <c r="J1462" s="87"/>
      <c r="K1462" s="87">
        <v>42282</v>
      </c>
      <c r="L1462" s="87"/>
      <c r="M1462" s="84" t="s">
        <v>18</v>
      </c>
      <c r="N1462" s="84"/>
      <c r="O1462" s="83">
        <v>1960</v>
      </c>
      <c r="P1462" s="83"/>
      <c r="Q1462" s="84"/>
      <c r="R1462" s="84"/>
      <c r="S1462" s="84"/>
    </row>
    <row r="1463" spans="2:20" ht="45" customHeight="1" x14ac:dyDescent="0.25">
      <c r="B1463" s="10" t="s">
        <v>579</v>
      </c>
      <c r="C1463" s="85" t="s">
        <v>19</v>
      </c>
      <c r="D1463" s="85"/>
      <c r="E1463" s="84">
        <f t="shared" si="6"/>
        <v>1</v>
      </c>
      <c r="F1463" s="84"/>
      <c r="G1463" s="86" t="s">
        <v>20</v>
      </c>
      <c r="H1463" s="86"/>
      <c r="I1463" s="87">
        <v>42286</v>
      </c>
      <c r="J1463" s="87"/>
      <c r="K1463" s="87">
        <v>42286</v>
      </c>
      <c r="L1463" s="87"/>
      <c r="M1463" s="84" t="s">
        <v>18</v>
      </c>
      <c r="N1463" s="84"/>
      <c r="O1463" s="83">
        <v>5750</v>
      </c>
      <c r="P1463" s="83"/>
      <c r="Q1463" s="84"/>
      <c r="R1463" s="84"/>
      <c r="S1463" s="84"/>
    </row>
    <row r="1464" spans="2:20" ht="45" customHeight="1" x14ac:dyDescent="0.25">
      <c r="B1464" s="10" t="s">
        <v>579</v>
      </c>
      <c r="C1464" s="85" t="s">
        <v>19</v>
      </c>
      <c r="D1464" s="85"/>
      <c r="E1464" s="84">
        <f t="shared" si="6"/>
        <v>1</v>
      </c>
      <c r="F1464" s="84"/>
      <c r="G1464" s="86" t="s">
        <v>20</v>
      </c>
      <c r="H1464" s="86"/>
      <c r="I1464" s="87">
        <v>42320</v>
      </c>
      <c r="J1464" s="87"/>
      <c r="K1464" s="87">
        <v>42320</v>
      </c>
      <c r="L1464" s="87"/>
      <c r="M1464" s="84" t="s">
        <v>18</v>
      </c>
      <c r="N1464" s="84"/>
      <c r="O1464" s="83">
        <v>2060</v>
      </c>
      <c r="P1464" s="83"/>
      <c r="Q1464" s="84"/>
      <c r="R1464" s="84"/>
      <c r="S1464" s="84"/>
    </row>
    <row r="1465" spans="2:20" ht="45" customHeight="1" x14ac:dyDescent="0.25">
      <c r="B1465" s="10" t="s">
        <v>579</v>
      </c>
      <c r="C1465" s="85" t="s">
        <v>19</v>
      </c>
      <c r="D1465" s="85"/>
      <c r="E1465" s="84">
        <f t="shared" si="6"/>
        <v>1</v>
      </c>
      <c r="F1465" s="84"/>
      <c r="G1465" s="86" t="s">
        <v>20</v>
      </c>
      <c r="H1465" s="86"/>
      <c r="I1465" s="87">
        <v>42333</v>
      </c>
      <c r="J1465" s="87"/>
      <c r="K1465" s="87">
        <v>42333</v>
      </c>
      <c r="L1465" s="87"/>
      <c r="M1465" s="84" t="s">
        <v>18</v>
      </c>
      <c r="N1465" s="84"/>
      <c r="O1465" s="83">
        <v>2160</v>
      </c>
      <c r="P1465" s="83"/>
      <c r="Q1465" s="84"/>
      <c r="R1465" s="84"/>
      <c r="S1465" s="84"/>
    </row>
    <row r="1466" spans="2:20" ht="45" customHeight="1" x14ac:dyDescent="0.25">
      <c r="B1466" s="10" t="s">
        <v>579</v>
      </c>
      <c r="C1466" s="85" t="s">
        <v>19</v>
      </c>
      <c r="D1466" s="85"/>
      <c r="E1466" s="84">
        <f t="shared" si="6"/>
        <v>1</v>
      </c>
      <c r="F1466" s="84"/>
      <c r="G1466" s="86" t="s">
        <v>20</v>
      </c>
      <c r="H1466" s="86"/>
      <c r="I1466" s="87">
        <v>42314</v>
      </c>
      <c r="J1466" s="87"/>
      <c r="K1466" s="87">
        <v>42314</v>
      </c>
      <c r="L1466" s="87"/>
      <c r="M1466" s="84" t="s">
        <v>18</v>
      </c>
      <c r="N1466" s="84"/>
      <c r="O1466" s="83">
        <v>3140</v>
      </c>
      <c r="P1466" s="83"/>
      <c r="Q1466" s="84"/>
      <c r="R1466" s="84"/>
      <c r="S1466" s="84"/>
      <c r="T1466" s="5">
        <f>SUM(O1457:O1466)</f>
        <v>17610</v>
      </c>
    </row>
    <row r="1467" spans="2:20" ht="45" customHeight="1" x14ac:dyDescent="0.25">
      <c r="B1467" s="10" t="s">
        <v>584</v>
      </c>
      <c r="C1467" s="85" t="s">
        <v>19</v>
      </c>
      <c r="D1467" s="85"/>
      <c r="E1467" s="84">
        <f t="shared" si="6"/>
        <v>1</v>
      </c>
      <c r="F1467" s="84"/>
      <c r="G1467" s="86" t="s">
        <v>20</v>
      </c>
      <c r="H1467" s="86"/>
      <c r="I1467" s="87">
        <v>42019</v>
      </c>
      <c r="J1467" s="87"/>
      <c r="K1467" s="87">
        <v>42753</v>
      </c>
      <c r="L1467" s="87"/>
      <c r="M1467" s="84" t="s">
        <v>18</v>
      </c>
      <c r="N1467" s="84"/>
      <c r="O1467" s="83">
        <v>13500</v>
      </c>
      <c r="P1467" s="83"/>
      <c r="Q1467" s="84"/>
      <c r="R1467" s="84"/>
      <c r="S1467" s="84"/>
    </row>
    <row r="1468" spans="2:20" ht="45" customHeight="1" x14ac:dyDescent="0.25">
      <c r="B1468" s="10" t="s">
        <v>584</v>
      </c>
      <c r="C1468" s="85" t="s">
        <v>84</v>
      </c>
      <c r="D1468" s="85"/>
      <c r="E1468" s="84">
        <f t="shared" si="6"/>
        <v>1</v>
      </c>
      <c r="F1468" s="84"/>
      <c r="G1468" s="86" t="s">
        <v>20</v>
      </c>
      <c r="H1468" s="86"/>
      <c r="I1468" s="87">
        <v>42314</v>
      </c>
      <c r="J1468" s="87"/>
      <c r="K1468" s="87">
        <v>42316</v>
      </c>
      <c r="L1468" s="87"/>
      <c r="M1468" s="84" t="s">
        <v>18</v>
      </c>
      <c r="N1468" s="84"/>
      <c r="O1468" s="83">
        <v>12150</v>
      </c>
      <c r="P1468" s="83"/>
      <c r="Q1468" s="84"/>
      <c r="R1468" s="84"/>
      <c r="S1468" s="84"/>
    </row>
    <row r="1469" spans="2:20" ht="45" customHeight="1" x14ac:dyDescent="0.25">
      <c r="B1469" s="10" t="s">
        <v>584</v>
      </c>
      <c r="C1469" s="85" t="s">
        <v>84</v>
      </c>
      <c r="D1469" s="85"/>
      <c r="E1469" s="84">
        <f t="shared" si="6"/>
        <v>1</v>
      </c>
      <c r="F1469" s="84"/>
      <c r="G1469" s="86" t="s">
        <v>20</v>
      </c>
      <c r="H1469" s="86"/>
      <c r="I1469" s="87">
        <v>42032</v>
      </c>
      <c r="J1469" s="87"/>
      <c r="K1469" s="87">
        <v>42032</v>
      </c>
      <c r="L1469" s="87"/>
      <c r="M1469" s="84" t="s">
        <v>18</v>
      </c>
      <c r="N1469" s="84"/>
      <c r="O1469" s="83">
        <v>12420</v>
      </c>
      <c r="P1469" s="83"/>
      <c r="Q1469" s="84"/>
      <c r="R1469" s="84"/>
      <c r="S1469" s="84"/>
    </row>
    <row r="1470" spans="2:20" ht="45" customHeight="1" x14ac:dyDescent="0.25">
      <c r="B1470" s="10" t="s">
        <v>584</v>
      </c>
      <c r="C1470" s="85" t="s">
        <v>19</v>
      </c>
      <c r="D1470" s="85"/>
      <c r="E1470" s="84">
        <f t="shared" si="6"/>
        <v>1</v>
      </c>
      <c r="F1470" s="84"/>
      <c r="G1470" s="86" t="s">
        <v>20</v>
      </c>
      <c r="H1470" s="86"/>
      <c r="I1470" s="87">
        <v>42118</v>
      </c>
      <c r="J1470" s="87"/>
      <c r="K1470" s="87">
        <v>42118</v>
      </c>
      <c r="L1470" s="87"/>
      <c r="M1470" s="84" t="s">
        <v>18</v>
      </c>
      <c r="N1470" s="84"/>
      <c r="O1470" s="83">
        <v>13464</v>
      </c>
      <c r="P1470" s="83"/>
      <c r="Q1470" s="84"/>
      <c r="R1470" s="84"/>
      <c r="S1470" s="84"/>
    </row>
    <row r="1471" spans="2:20" ht="45" customHeight="1" x14ac:dyDescent="0.25">
      <c r="B1471" s="10" t="s">
        <v>584</v>
      </c>
      <c r="C1471" s="85" t="s">
        <v>19</v>
      </c>
      <c r="D1471" s="85"/>
      <c r="E1471" s="84">
        <f t="shared" si="6"/>
        <v>1</v>
      </c>
      <c r="F1471" s="84"/>
      <c r="G1471" s="86" t="s">
        <v>20</v>
      </c>
      <c r="H1471" s="86"/>
      <c r="I1471" s="87">
        <v>42118</v>
      </c>
      <c r="J1471" s="87"/>
      <c r="K1471" s="87">
        <v>42118</v>
      </c>
      <c r="L1471" s="87"/>
      <c r="M1471" s="84" t="s">
        <v>18</v>
      </c>
      <c r="N1471" s="84"/>
      <c r="O1471" s="83">
        <v>13500</v>
      </c>
      <c r="P1471" s="83"/>
      <c r="Q1471" s="84"/>
      <c r="R1471" s="84"/>
      <c r="S1471" s="84"/>
    </row>
    <row r="1472" spans="2:20" ht="45" customHeight="1" x14ac:dyDescent="0.25">
      <c r="B1472" s="10" t="s">
        <v>584</v>
      </c>
      <c r="C1472" s="85" t="s">
        <v>19</v>
      </c>
      <c r="D1472" s="85"/>
      <c r="E1472" s="84">
        <f t="shared" si="6"/>
        <v>1</v>
      </c>
      <c r="F1472" s="84"/>
      <c r="G1472" s="86" t="s">
        <v>20</v>
      </c>
      <c r="H1472" s="86"/>
      <c r="I1472" s="87">
        <v>42131</v>
      </c>
      <c r="J1472" s="87"/>
      <c r="K1472" s="87">
        <v>42132</v>
      </c>
      <c r="L1472" s="87"/>
      <c r="M1472" s="84" t="s">
        <v>18</v>
      </c>
      <c r="N1472" s="84"/>
      <c r="O1472" s="83">
        <v>12960</v>
      </c>
      <c r="P1472" s="83"/>
      <c r="Q1472" s="84"/>
      <c r="R1472" s="84"/>
      <c r="S1472" s="84"/>
    </row>
    <row r="1473" spans="2:20" ht="45" customHeight="1" x14ac:dyDescent="0.25">
      <c r="B1473" s="10" t="s">
        <v>584</v>
      </c>
      <c r="C1473" s="85" t="s">
        <v>19</v>
      </c>
      <c r="D1473" s="85"/>
      <c r="E1473" s="84">
        <f t="shared" si="6"/>
        <v>1</v>
      </c>
      <c r="F1473" s="84"/>
      <c r="G1473" s="86" t="s">
        <v>20</v>
      </c>
      <c r="H1473" s="86"/>
      <c r="I1473" s="87">
        <v>42008</v>
      </c>
      <c r="J1473" s="87"/>
      <c r="K1473" s="87">
        <v>42008</v>
      </c>
      <c r="L1473" s="87"/>
      <c r="M1473" s="84" t="s">
        <v>18</v>
      </c>
      <c r="N1473" s="84"/>
      <c r="O1473" s="83">
        <v>200</v>
      </c>
      <c r="P1473" s="83"/>
      <c r="Q1473" s="84"/>
      <c r="R1473" s="84"/>
      <c r="S1473" s="84"/>
    </row>
    <row r="1474" spans="2:20" ht="45" customHeight="1" x14ac:dyDescent="0.25">
      <c r="B1474" s="10" t="s">
        <v>584</v>
      </c>
      <c r="C1474" s="85" t="s">
        <v>19</v>
      </c>
      <c r="D1474" s="85"/>
      <c r="E1474" s="84">
        <f t="shared" si="6"/>
        <v>1</v>
      </c>
      <c r="F1474" s="84"/>
      <c r="G1474" s="86" t="s">
        <v>20</v>
      </c>
      <c r="H1474" s="86"/>
      <c r="I1474" s="87">
        <v>42158</v>
      </c>
      <c r="J1474" s="87"/>
      <c r="K1474" s="87">
        <v>42158</v>
      </c>
      <c r="L1474" s="87"/>
      <c r="M1474" s="84" t="s">
        <v>18</v>
      </c>
      <c r="N1474" s="84"/>
      <c r="O1474" s="83">
        <v>810</v>
      </c>
      <c r="P1474" s="83"/>
      <c r="Q1474" s="84"/>
      <c r="R1474" s="84"/>
      <c r="S1474" s="84"/>
    </row>
    <row r="1475" spans="2:20" ht="45" customHeight="1" x14ac:dyDescent="0.25">
      <c r="B1475" s="10" t="s">
        <v>584</v>
      </c>
      <c r="C1475" s="85" t="s">
        <v>19</v>
      </c>
      <c r="D1475" s="85"/>
      <c r="E1475" s="84">
        <f t="shared" si="6"/>
        <v>1</v>
      </c>
      <c r="F1475" s="84"/>
      <c r="G1475" s="86" t="s">
        <v>20</v>
      </c>
      <c r="H1475" s="86"/>
      <c r="I1475" s="87">
        <v>42186</v>
      </c>
      <c r="J1475" s="87"/>
      <c r="K1475" s="87">
        <v>42186</v>
      </c>
      <c r="L1475" s="87"/>
      <c r="M1475" s="84" t="s">
        <v>18</v>
      </c>
      <c r="N1475" s="84"/>
      <c r="O1475" s="83">
        <v>13392</v>
      </c>
      <c r="P1475" s="83"/>
      <c r="Q1475" s="84"/>
      <c r="R1475" s="84"/>
      <c r="S1475" s="84"/>
    </row>
    <row r="1476" spans="2:20" ht="45" customHeight="1" x14ac:dyDescent="0.25">
      <c r="B1476" s="10" t="s">
        <v>584</v>
      </c>
      <c r="C1476" s="85" t="s">
        <v>19</v>
      </c>
      <c r="D1476" s="85"/>
      <c r="E1476" s="84">
        <f t="shared" si="6"/>
        <v>1</v>
      </c>
      <c r="F1476" s="84"/>
      <c r="G1476" s="86" t="s">
        <v>20</v>
      </c>
      <c r="H1476" s="86"/>
      <c r="I1476" s="87">
        <v>42186</v>
      </c>
      <c r="J1476" s="87"/>
      <c r="K1476" s="87">
        <v>42186</v>
      </c>
      <c r="L1476" s="87"/>
      <c r="M1476" s="84" t="s">
        <v>18</v>
      </c>
      <c r="N1476" s="84"/>
      <c r="O1476" s="83">
        <v>13950</v>
      </c>
      <c r="P1476" s="83"/>
      <c r="Q1476" s="84"/>
      <c r="R1476" s="84"/>
      <c r="S1476" s="84"/>
    </row>
    <row r="1477" spans="2:20" ht="45" customHeight="1" x14ac:dyDescent="0.25">
      <c r="B1477" s="10" t="s">
        <v>584</v>
      </c>
      <c r="C1477" s="85" t="s">
        <v>19</v>
      </c>
      <c r="D1477" s="85"/>
      <c r="E1477" s="84">
        <f t="shared" si="6"/>
        <v>1</v>
      </c>
      <c r="F1477" s="84"/>
      <c r="G1477" s="86" t="s">
        <v>20</v>
      </c>
      <c r="H1477" s="86"/>
      <c r="I1477" s="87">
        <v>42249</v>
      </c>
      <c r="J1477" s="87"/>
      <c r="K1477" s="87">
        <v>42249</v>
      </c>
      <c r="L1477" s="87"/>
      <c r="M1477" s="84" t="s">
        <v>18</v>
      </c>
      <c r="N1477" s="84"/>
      <c r="O1477" s="83">
        <v>13572</v>
      </c>
      <c r="P1477" s="83"/>
      <c r="Q1477" s="84"/>
      <c r="R1477" s="84"/>
      <c r="S1477" s="84"/>
    </row>
    <row r="1478" spans="2:20" ht="45" customHeight="1" x14ac:dyDescent="0.25">
      <c r="B1478" s="10" t="s">
        <v>584</v>
      </c>
      <c r="C1478" s="85" t="s">
        <v>19</v>
      </c>
      <c r="D1478" s="85"/>
      <c r="E1478" s="84">
        <f t="shared" si="6"/>
        <v>1</v>
      </c>
      <c r="F1478" s="84"/>
      <c r="G1478" s="86" t="s">
        <v>20</v>
      </c>
      <c r="H1478" s="86"/>
      <c r="I1478" s="87">
        <v>42185</v>
      </c>
      <c r="J1478" s="87"/>
      <c r="K1478" s="87">
        <v>42185</v>
      </c>
      <c r="L1478" s="87"/>
      <c r="M1478" s="84" t="s">
        <v>18</v>
      </c>
      <c r="N1478" s="84"/>
      <c r="O1478" s="83">
        <v>14040</v>
      </c>
      <c r="P1478" s="83"/>
      <c r="Q1478" s="84"/>
      <c r="R1478" s="84"/>
      <c r="S1478" s="84"/>
    </row>
    <row r="1479" spans="2:20" ht="45" customHeight="1" x14ac:dyDescent="0.25">
      <c r="B1479" s="10" t="s">
        <v>584</v>
      </c>
      <c r="C1479" s="85" t="s">
        <v>19</v>
      </c>
      <c r="D1479" s="85"/>
      <c r="E1479" s="84">
        <f t="shared" si="6"/>
        <v>1</v>
      </c>
      <c r="F1479" s="84"/>
      <c r="G1479" s="86" t="s">
        <v>20</v>
      </c>
      <c r="H1479" s="86"/>
      <c r="I1479" s="87">
        <v>42291</v>
      </c>
      <c r="J1479" s="87"/>
      <c r="K1479" s="87">
        <v>42291</v>
      </c>
      <c r="L1479" s="87"/>
      <c r="M1479" s="84" t="s">
        <v>18</v>
      </c>
      <c r="N1479" s="84"/>
      <c r="O1479" s="83">
        <v>13302</v>
      </c>
      <c r="P1479" s="83"/>
      <c r="Q1479" s="84"/>
      <c r="R1479" s="84"/>
      <c r="S1479" s="84"/>
    </row>
    <row r="1480" spans="2:20" ht="45" customHeight="1" x14ac:dyDescent="0.25">
      <c r="B1480" s="10" t="s">
        <v>584</v>
      </c>
      <c r="C1480" s="85" t="s">
        <v>19</v>
      </c>
      <c r="D1480" s="85"/>
      <c r="E1480" s="84">
        <f t="shared" si="6"/>
        <v>1</v>
      </c>
      <c r="F1480" s="84"/>
      <c r="G1480" s="86" t="s">
        <v>20</v>
      </c>
      <c r="H1480" s="86"/>
      <c r="I1480" s="87">
        <v>42304</v>
      </c>
      <c r="J1480" s="87"/>
      <c r="K1480" s="87">
        <v>42306</v>
      </c>
      <c r="L1480" s="87"/>
      <c r="M1480" s="84" t="s">
        <v>18</v>
      </c>
      <c r="N1480" s="84"/>
      <c r="O1480" s="83">
        <v>14040</v>
      </c>
      <c r="P1480" s="83"/>
      <c r="Q1480" s="84"/>
      <c r="R1480" s="84"/>
      <c r="S1480" s="84"/>
      <c r="T1480" s="5">
        <f>SUM(O1467:O1480)</f>
        <v>161300</v>
      </c>
    </row>
    <row r="1481" spans="2:20" ht="45" customHeight="1" x14ac:dyDescent="0.25">
      <c r="B1481" s="10" t="s">
        <v>585</v>
      </c>
      <c r="C1481" s="85" t="s">
        <v>586</v>
      </c>
      <c r="D1481" s="85"/>
      <c r="E1481" s="84">
        <f t="shared" si="6"/>
        <v>1</v>
      </c>
      <c r="F1481" s="84"/>
      <c r="G1481" s="86" t="s">
        <v>17</v>
      </c>
      <c r="H1481" s="86"/>
      <c r="I1481" s="87">
        <v>42044</v>
      </c>
      <c r="J1481" s="87"/>
      <c r="K1481" s="87">
        <v>42044</v>
      </c>
      <c r="L1481" s="87"/>
      <c r="M1481" s="84" t="s">
        <v>18</v>
      </c>
      <c r="N1481" s="84"/>
      <c r="O1481" s="83">
        <v>197</v>
      </c>
      <c r="P1481" s="83"/>
      <c r="Q1481" s="84"/>
      <c r="R1481" s="84"/>
      <c r="S1481" s="84"/>
    </row>
    <row r="1482" spans="2:20" ht="45" customHeight="1" x14ac:dyDescent="0.25">
      <c r="B1482" s="10" t="s">
        <v>585</v>
      </c>
      <c r="C1482" s="85" t="s">
        <v>587</v>
      </c>
      <c r="D1482" s="85"/>
      <c r="E1482" s="84">
        <f t="shared" si="6"/>
        <v>1</v>
      </c>
      <c r="F1482" s="84"/>
      <c r="G1482" s="86" t="s">
        <v>30</v>
      </c>
      <c r="H1482" s="86"/>
      <c r="I1482" s="87">
        <v>42044</v>
      </c>
      <c r="J1482" s="87"/>
      <c r="K1482" s="87">
        <v>42044</v>
      </c>
      <c r="L1482" s="87"/>
      <c r="M1482" s="84" t="s">
        <v>18</v>
      </c>
      <c r="N1482" s="84"/>
      <c r="O1482" s="83">
        <v>1040</v>
      </c>
      <c r="P1482" s="83"/>
      <c r="Q1482" s="84"/>
      <c r="R1482" s="84"/>
      <c r="S1482" s="84"/>
    </row>
    <row r="1483" spans="2:20" ht="45" customHeight="1" x14ac:dyDescent="0.25">
      <c r="B1483" s="10" t="s">
        <v>585</v>
      </c>
      <c r="C1483" s="85" t="s">
        <v>587</v>
      </c>
      <c r="D1483" s="85"/>
      <c r="E1483" s="84">
        <f t="shared" si="6"/>
        <v>1</v>
      </c>
      <c r="F1483" s="84"/>
      <c r="G1483" s="86" t="s">
        <v>30</v>
      </c>
      <c r="H1483" s="86"/>
      <c r="I1483" s="87">
        <v>42044</v>
      </c>
      <c r="J1483" s="87"/>
      <c r="K1483" s="87">
        <v>42044</v>
      </c>
      <c r="L1483" s="87"/>
      <c r="M1483" s="84" t="s">
        <v>18</v>
      </c>
      <c r="N1483" s="84"/>
      <c r="O1483" s="83">
        <v>180</v>
      </c>
      <c r="P1483" s="83"/>
      <c r="Q1483" s="84"/>
      <c r="R1483" s="84"/>
      <c r="S1483" s="84"/>
    </row>
    <row r="1484" spans="2:20" ht="45" customHeight="1" x14ac:dyDescent="0.25">
      <c r="B1484" s="10" t="s">
        <v>585</v>
      </c>
      <c r="C1484" s="85" t="s">
        <v>588</v>
      </c>
      <c r="D1484" s="85"/>
      <c r="E1484" s="84">
        <f t="shared" si="6"/>
        <v>1</v>
      </c>
      <c r="F1484" s="84"/>
      <c r="G1484" s="86" t="s">
        <v>35</v>
      </c>
      <c r="H1484" s="86"/>
      <c r="I1484" s="87">
        <v>42045</v>
      </c>
      <c r="J1484" s="87"/>
      <c r="K1484" s="87">
        <v>42045</v>
      </c>
      <c r="L1484" s="87"/>
      <c r="M1484" s="84" t="s">
        <v>18</v>
      </c>
      <c r="N1484" s="84"/>
      <c r="O1484" s="83">
        <v>176</v>
      </c>
      <c r="P1484" s="83"/>
      <c r="Q1484" s="84"/>
      <c r="R1484" s="84"/>
      <c r="S1484" s="84"/>
    </row>
    <row r="1485" spans="2:20" ht="45" customHeight="1" x14ac:dyDescent="0.25">
      <c r="B1485" s="10" t="s">
        <v>585</v>
      </c>
      <c r="C1485" s="85" t="s">
        <v>115</v>
      </c>
      <c r="D1485" s="85"/>
      <c r="E1485" s="84">
        <f t="shared" si="6"/>
        <v>1</v>
      </c>
      <c r="F1485" s="84"/>
      <c r="G1485" s="86" t="s">
        <v>35</v>
      </c>
      <c r="H1485" s="86"/>
      <c r="I1485" s="87">
        <v>42088</v>
      </c>
      <c r="J1485" s="87"/>
      <c r="K1485" s="87">
        <v>42088</v>
      </c>
      <c r="L1485" s="87"/>
      <c r="M1485" s="84" t="s">
        <v>18</v>
      </c>
      <c r="N1485" s="84"/>
      <c r="O1485" s="83">
        <v>483.99</v>
      </c>
      <c r="P1485" s="83"/>
      <c r="Q1485" s="84"/>
      <c r="R1485" s="84"/>
      <c r="S1485" s="84"/>
    </row>
    <row r="1486" spans="2:20" ht="45" customHeight="1" x14ac:dyDescent="0.25">
      <c r="B1486" s="10" t="s">
        <v>585</v>
      </c>
      <c r="C1486" s="85" t="s">
        <v>115</v>
      </c>
      <c r="D1486" s="85"/>
      <c r="E1486" s="84">
        <f t="shared" si="6"/>
        <v>1</v>
      </c>
      <c r="F1486" s="84"/>
      <c r="G1486" s="86" t="s">
        <v>35</v>
      </c>
      <c r="H1486" s="86"/>
      <c r="I1486" s="87">
        <v>42114</v>
      </c>
      <c r="J1486" s="87"/>
      <c r="K1486" s="87">
        <v>42114</v>
      </c>
      <c r="L1486" s="87"/>
      <c r="M1486" s="84" t="s">
        <v>18</v>
      </c>
      <c r="N1486" s="84"/>
      <c r="O1486" s="83">
        <v>594</v>
      </c>
      <c r="P1486" s="83"/>
      <c r="Q1486" s="84"/>
      <c r="R1486" s="84"/>
      <c r="S1486" s="84"/>
    </row>
    <row r="1487" spans="2:20" ht="45" customHeight="1" x14ac:dyDescent="0.25">
      <c r="B1487" s="10" t="s">
        <v>585</v>
      </c>
      <c r="C1487" s="85" t="s">
        <v>115</v>
      </c>
      <c r="D1487" s="85"/>
      <c r="E1487" s="84">
        <f t="shared" si="6"/>
        <v>1</v>
      </c>
      <c r="F1487" s="84"/>
      <c r="G1487" s="86" t="s">
        <v>35</v>
      </c>
      <c r="H1487" s="86"/>
      <c r="I1487" s="87">
        <v>42121</v>
      </c>
      <c r="J1487" s="87"/>
      <c r="K1487" s="87">
        <v>42121</v>
      </c>
      <c r="L1487" s="87"/>
      <c r="M1487" s="84" t="s">
        <v>18</v>
      </c>
      <c r="N1487" s="84"/>
      <c r="O1487" s="83">
        <v>483.99</v>
      </c>
      <c r="P1487" s="83"/>
      <c r="Q1487" s="84"/>
      <c r="R1487" s="84"/>
      <c r="S1487" s="84"/>
    </row>
    <row r="1488" spans="2:20" ht="45" customHeight="1" x14ac:dyDescent="0.25">
      <c r="B1488" s="10" t="s">
        <v>585</v>
      </c>
      <c r="C1488" s="85" t="s">
        <v>115</v>
      </c>
      <c r="D1488" s="85"/>
      <c r="E1488" s="84">
        <f t="shared" si="6"/>
        <v>1</v>
      </c>
      <c r="F1488" s="84"/>
      <c r="G1488" s="86" t="s">
        <v>35</v>
      </c>
      <c r="H1488" s="86"/>
      <c r="I1488" s="87">
        <v>42088</v>
      </c>
      <c r="J1488" s="87"/>
      <c r="K1488" s="87">
        <v>42088</v>
      </c>
      <c r="L1488" s="87"/>
      <c r="M1488" s="84" t="s">
        <v>18</v>
      </c>
      <c r="N1488" s="84"/>
      <c r="O1488" s="83">
        <v>771</v>
      </c>
      <c r="P1488" s="83"/>
      <c r="Q1488" s="84"/>
      <c r="R1488" s="84"/>
      <c r="S1488" s="84"/>
    </row>
    <row r="1489" spans="2:19" ht="45" customHeight="1" x14ac:dyDescent="0.25">
      <c r="B1489" s="10" t="s">
        <v>585</v>
      </c>
      <c r="C1489" s="85" t="s">
        <v>115</v>
      </c>
      <c r="D1489" s="85"/>
      <c r="E1489" s="84">
        <f t="shared" si="6"/>
        <v>1</v>
      </c>
      <c r="F1489" s="84"/>
      <c r="G1489" s="86" t="s">
        <v>35</v>
      </c>
      <c r="H1489" s="86"/>
      <c r="I1489" s="87">
        <v>42114</v>
      </c>
      <c r="J1489" s="87"/>
      <c r="K1489" s="87">
        <v>42114</v>
      </c>
      <c r="L1489" s="87"/>
      <c r="M1489" s="84" t="s">
        <v>18</v>
      </c>
      <c r="N1489" s="84"/>
      <c r="O1489" s="83">
        <v>200</v>
      </c>
      <c r="P1489" s="83"/>
      <c r="Q1489" s="84"/>
      <c r="R1489" s="84"/>
      <c r="S1489" s="84"/>
    </row>
    <row r="1490" spans="2:19" ht="45" customHeight="1" x14ac:dyDescent="0.25">
      <c r="B1490" s="10" t="s">
        <v>585</v>
      </c>
      <c r="C1490" s="85" t="s">
        <v>115</v>
      </c>
      <c r="D1490" s="85"/>
      <c r="E1490" s="84">
        <f t="shared" si="6"/>
        <v>1</v>
      </c>
      <c r="F1490" s="84"/>
      <c r="G1490" s="86" t="s">
        <v>35</v>
      </c>
      <c r="H1490" s="86"/>
      <c r="I1490" s="87">
        <v>42121</v>
      </c>
      <c r="J1490" s="87"/>
      <c r="K1490" s="87">
        <v>42121</v>
      </c>
      <c r="L1490" s="87"/>
      <c r="M1490" s="84" t="s">
        <v>18</v>
      </c>
      <c r="N1490" s="84"/>
      <c r="O1490" s="83">
        <v>320</v>
      </c>
      <c r="P1490" s="83"/>
      <c r="Q1490" s="84"/>
      <c r="R1490" s="84"/>
      <c r="S1490" s="84"/>
    </row>
    <row r="1491" spans="2:19" ht="45" customHeight="1" x14ac:dyDescent="0.25">
      <c r="B1491" s="10" t="s">
        <v>585</v>
      </c>
      <c r="C1491" s="85" t="s">
        <v>19</v>
      </c>
      <c r="D1491" s="85"/>
      <c r="E1491" s="84">
        <f t="shared" si="6"/>
        <v>1</v>
      </c>
      <c r="F1491" s="84"/>
      <c r="G1491" s="86" t="s">
        <v>20</v>
      </c>
      <c r="H1491" s="86"/>
      <c r="I1491" s="87">
        <v>42121</v>
      </c>
      <c r="J1491" s="87"/>
      <c r="K1491" s="87">
        <v>42121</v>
      </c>
      <c r="L1491" s="87"/>
      <c r="M1491" s="84" t="s">
        <v>18</v>
      </c>
      <c r="N1491" s="84"/>
      <c r="O1491" s="83">
        <v>31</v>
      </c>
      <c r="P1491" s="83"/>
      <c r="Q1491" s="84"/>
      <c r="R1491" s="84"/>
      <c r="S1491" s="84"/>
    </row>
    <row r="1492" spans="2:19" ht="45" customHeight="1" x14ac:dyDescent="0.25">
      <c r="B1492" s="10" t="s">
        <v>585</v>
      </c>
      <c r="C1492" s="85" t="s">
        <v>115</v>
      </c>
      <c r="D1492" s="85"/>
      <c r="E1492" s="84">
        <f t="shared" si="6"/>
        <v>1</v>
      </c>
      <c r="F1492" s="84"/>
      <c r="G1492" s="86" t="s">
        <v>35</v>
      </c>
      <c r="H1492" s="86"/>
      <c r="I1492" s="87">
        <v>42027</v>
      </c>
      <c r="J1492" s="87"/>
      <c r="K1492" s="87">
        <v>42027</v>
      </c>
      <c r="L1492" s="87"/>
      <c r="M1492" s="84" t="s">
        <v>18</v>
      </c>
      <c r="N1492" s="84"/>
      <c r="O1492" s="83">
        <v>176</v>
      </c>
      <c r="P1492" s="83"/>
      <c r="Q1492" s="84"/>
      <c r="R1492" s="84"/>
      <c r="S1492" s="84"/>
    </row>
    <row r="1493" spans="2:19" ht="45" customHeight="1" x14ac:dyDescent="0.25">
      <c r="B1493" s="10" t="s">
        <v>585</v>
      </c>
      <c r="C1493" s="85" t="s">
        <v>115</v>
      </c>
      <c r="D1493" s="85"/>
      <c r="E1493" s="84">
        <f t="shared" si="6"/>
        <v>1</v>
      </c>
      <c r="F1493" s="84"/>
      <c r="G1493" s="86" t="s">
        <v>35</v>
      </c>
      <c r="H1493" s="86"/>
      <c r="I1493" s="87">
        <v>42073</v>
      </c>
      <c r="J1493" s="87"/>
      <c r="K1493" s="87">
        <v>42073</v>
      </c>
      <c r="L1493" s="87"/>
      <c r="M1493" s="84" t="s">
        <v>18</v>
      </c>
      <c r="N1493" s="84"/>
      <c r="O1493" s="83">
        <v>180</v>
      </c>
      <c r="P1493" s="83"/>
      <c r="Q1493" s="84"/>
      <c r="R1493" s="84"/>
      <c r="S1493" s="84"/>
    </row>
    <row r="1494" spans="2:19" ht="45" customHeight="1" x14ac:dyDescent="0.25">
      <c r="B1494" s="10" t="s">
        <v>585</v>
      </c>
      <c r="C1494" s="85" t="s">
        <v>589</v>
      </c>
      <c r="D1494" s="85"/>
      <c r="E1494" s="84">
        <f t="shared" si="6"/>
        <v>1</v>
      </c>
      <c r="F1494" s="84"/>
      <c r="G1494" s="86" t="s">
        <v>35</v>
      </c>
      <c r="H1494" s="86"/>
      <c r="I1494" s="87">
        <v>42094</v>
      </c>
      <c r="J1494" s="87"/>
      <c r="K1494" s="87">
        <v>42094</v>
      </c>
      <c r="L1494" s="87"/>
      <c r="M1494" s="84" t="s">
        <v>18</v>
      </c>
      <c r="N1494" s="84"/>
      <c r="O1494" s="83">
        <v>184</v>
      </c>
      <c r="P1494" s="83"/>
      <c r="Q1494" s="84"/>
      <c r="R1494" s="84"/>
      <c r="S1494" s="84"/>
    </row>
    <row r="1495" spans="2:19" ht="45" customHeight="1" x14ac:dyDescent="0.25">
      <c r="B1495" s="10" t="s">
        <v>585</v>
      </c>
      <c r="C1495" s="85" t="s">
        <v>589</v>
      </c>
      <c r="D1495" s="85"/>
      <c r="E1495" s="84">
        <f t="shared" si="6"/>
        <v>1</v>
      </c>
      <c r="F1495" s="84"/>
      <c r="G1495" s="86" t="s">
        <v>35</v>
      </c>
      <c r="H1495" s="86"/>
      <c r="I1495" s="87">
        <v>42034</v>
      </c>
      <c r="J1495" s="87"/>
      <c r="K1495" s="87">
        <v>42034</v>
      </c>
      <c r="L1495" s="87"/>
      <c r="M1495" s="84" t="s">
        <v>18</v>
      </c>
      <c r="N1495" s="84"/>
      <c r="O1495" s="83">
        <v>176</v>
      </c>
      <c r="P1495" s="83"/>
      <c r="Q1495" s="84"/>
      <c r="R1495" s="84"/>
      <c r="S1495" s="84"/>
    </row>
    <row r="1496" spans="2:19" ht="45" customHeight="1" x14ac:dyDescent="0.25">
      <c r="B1496" s="10" t="s">
        <v>585</v>
      </c>
      <c r="C1496" s="85" t="s">
        <v>590</v>
      </c>
      <c r="D1496" s="85"/>
      <c r="E1496" s="84">
        <f t="shared" si="6"/>
        <v>1</v>
      </c>
      <c r="F1496" s="84"/>
      <c r="G1496" s="86" t="s">
        <v>35</v>
      </c>
      <c r="H1496" s="86"/>
      <c r="I1496" s="87">
        <v>42124</v>
      </c>
      <c r="J1496" s="87"/>
      <c r="K1496" s="87">
        <v>42124</v>
      </c>
      <c r="L1496" s="87"/>
      <c r="M1496" s="84" t="s">
        <v>18</v>
      </c>
      <c r="N1496" s="84"/>
      <c r="O1496" s="83">
        <v>184</v>
      </c>
      <c r="P1496" s="83"/>
      <c r="Q1496" s="84"/>
      <c r="R1496" s="84"/>
      <c r="S1496" s="84"/>
    </row>
    <row r="1497" spans="2:19" ht="45" customHeight="1" x14ac:dyDescent="0.25">
      <c r="B1497" s="10" t="s">
        <v>585</v>
      </c>
      <c r="C1497" s="85" t="s">
        <v>115</v>
      </c>
      <c r="D1497" s="85"/>
      <c r="E1497" s="84">
        <f t="shared" si="6"/>
        <v>1</v>
      </c>
      <c r="F1497" s="84"/>
      <c r="G1497" s="86" t="s">
        <v>35</v>
      </c>
      <c r="H1497" s="86"/>
      <c r="I1497" s="87">
        <v>42149</v>
      </c>
      <c r="J1497" s="87"/>
      <c r="K1497" s="87">
        <v>42149</v>
      </c>
      <c r="L1497" s="87"/>
      <c r="M1497" s="84" t="s">
        <v>18</v>
      </c>
      <c r="N1497" s="84"/>
      <c r="O1497" s="83">
        <v>184</v>
      </c>
      <c r="P1497" s="83"/>
      <c r="Q1497" s="84"/>
      <c r="R1497" s="84"/>
      <c r="S1497" s="84"/>
    </row>
    <row r="1498" spans="2:19" ht="45" customHeight="1" x14ac:dyDescent="0.25">
      <c r="B1498" s="10" t="s">
        <v>585</v>
      </c>
      <c r="C1498" s="85" t="s">
        <v>115</v>
      </c>
      <c r="D1498" s="85"/>
      <c r="E1498" s="84">
        <f t="shared" si="6"/>
        <v>1</v>
      </c>
      <c r="F1498" s="84"/>
      <c r="G1498" s="86" t="s">
        <v>35</v>
      </c>
      <c r="H1498" s="86"/>
      <c r="I1498" s="87">
        <v>42131</v>
      </c>
      <c r="J1498" s="87"/>
      <c r="K1498" s="87">
        <v>42131</v>
      </c>
      <c r="L1498" s="87"/>
      <c r="M1498" s="84" t="s">
        <v>18</v>
      </c>
      <c r="N1498" s="84"/>
      <c r="O1498" s="83">
        <v>176</v>
      </c>
      <c r="P1498" s="83"/>
      <c r="Q1498" s="84"/>
      <c r="R1498" s="84"/>
      <c r="S1498" s="84"/>
    </row>
    <row r="1499" spans="2:19" ht="45" customHeight="1" x14ac:dyDescent="0.25">
      <c r="B1499" s="10" t="s">
        <v>585</v>
      </c>
      <c r="C1499" s="85" t="s">
        <v>115</v>
      </c>
      <c r="D1499" s="85"/>
      <c r="E1499" s="84">
        <f t="shared" si="6"/>
        <v>1</v>
      </c>
      <c r="F1499" s="84"/>
      <c r="G1499" s="86" t="s">
        <v>35</v>
      </c>
      <c r="H1499" s="86"/>
      <c r="I1499" s="87">
        <v>42144</v>
      </c>
      <c r="J1499" s="87"/>
      <c r="K1499" s="87">
        <v>42144</v>
      </c>
      <c r="L1499" s="87"/>
      <c r="M1499" s="84" t="s">
        <v>18</v>
      </c>
      <c r="N1499" s="84"/>
      <c r="O1499" s="83">
        <v>184</v>
      </c>
      <c r="P1499" s="83"/>
      <c r="Q1499" s="84"/>
      <c r="R1499" s="84"/>
      <c r="S1499" s="84"/>
    </row>
    <row r="1500" spans="2:19" ht="45" customHeight="1" x14ac:dyDescent="0.25">
      <c r="B1500" s="10" t="s">
        <v>585</v>
      </c>
      <c r="C1500" s="85" t="s">
        <v>115</v>
      </c>
      <c r="D1500" s="85"/>
      <c r="E1500" s="84">
        <f t="shared" si="6"/>
        <v>1</v>
      </c>
      <c r="F1500" s="84"/>
      <c r="G1500" s="86" t="s">
        <v>35</v>
      </c>
      <c r="H1500" s="86"/>
      <c r="I1500" s="87">
        <v>42153</v>
      </c>
      <c r="J1500" s="87"/>
      <c r="K1500" s="87">
        <v>42153</v>
      </c>
      <c r="L1500" s="87"/>
      <c r="M1500" s="84" t="s">
        <v>18</v>
      </c>
      <c r="N1500" s="84"/>
      <c r="O1500" s="83">
        <v>184</v>
      </c>
      <c r="P1500" s="83"/>
      <c r="Q1500" s="84"/>
      <c r="R1500" s="84"/>
      <c r="S1500" s="84"/>
    </row>
    <row r="1501" spans="2:19" ht="45" customHeight="1" x14ac:dyDescent="0.25">
      <c r="B1501" s="10" t="s">
        <v>585</v>
      </c>
      <c r="C1501" s="85" t="s">
        <v>591</v>
      </c>
      <c r="D1501" s="85"/>
      <c r="E1501" s="84">
        <f t="shared" si="6"/>
        <v>1</v>
      </c>
      <c r="F1501" s="84"/>
      <c r="G1501" s="86" t="s">
        <v>35</v>
      </c>
      <c r="H1501" s="86"/>
      <c r="I1501" s="87">
        <v>42157</v>
      </c>
      <c r="J1501" s="87"/>
      <c r="K1501" s="87">
        <v>42524</v>
      </c>
      <c r="L1501" s="87"/>
      <c r="M1501" s="84" t="s">
        <v>18</v>
      </c>
      <c r="N1501" s="84"/>
      <c r="O1501" s="83">
        <v>184</v>
      </c>
      <c r="P1501" s="83"/>
      <c r="Q1501" s="84"/>
      <c r="R1501" s="84"/>
      <c r="S1501" s="84"/>
    </row>
    <row r="1502" spans="2:19" ht="45" customHeight="1" x14ac:dyDescent="0.25">
      <c r="B1502" s="10" t="s">
        <v>585</v>
      </c>
      <c r="C1502" s="85" t="s">
        <v>115</v>
      </c>
      <c r="D1502" s="85"/>
      <c r="E1502" s="84">
        <f t="shared" si="6"/>
        <v>1</v>
      </c>
      <c r="F1502" s="84"/>
      <c r="G1502" s="86" t="s">
        <v>35</v>
      </c>
      <c r="H1502" s="86"/>
      <c r="I1502" s="87">
        <v>42153</v>
      </c>
      <c r="J1502" s="87"/>
      <c r="K1502" s="87">
        <v>42153</v>
      </c>
      <c r="L1502" s="87"/>
      <c r="M1502" s="84" t="s">
        <v>18</v>
      </c>
      <c r="N1502" s="84"/>
      <c r="O1502" s="83">
        <v>712.99</v>
      </c>
      <c r="P1502" s="83"/>
      <c r="Q1502" s="84"/>
      <c r="R1502" s="84"/>
      <c r="S1502" s="84"/>
    </row>
    <row r="1503" spans="2:19" ht="45" customHeight="1" x14ac:dyDescent="0.25">
      <c r="B1503" s="10" t="s">
        <v>585</v>
      </c>
      <c r="C1503" s="85" t="s">
        <v>115</v>
      </c>
      <c r="D1503" s="85"/>
      <c r="E1503" s="84">
        <f t="shared" si="6"/>
        <v>1</v>
      </c>
      <c r="F1503" s="84"/>
      <c r="G1503" s="86" t="s">
        <v>35</v>
      </c>
      <c r="H1503" s="86"/>
      <c r="I1503" s="87">
        <v>42131</v>
      </c>
      <c r="J1503" s="87"/>
      <c r="K1503" s="87">
        <v>42131</v>
      </c>
      <c r="L1503" s="87"/>
      <c r="M1503" s="84" t="s">
        <v>18</v>
      </c>
      <c r="N1503" s="84"/>
      <c r="O1503" s="83">
        <v>479</v>
      </c>
      <c r="P1503" s="83"/>
      <c r="Q1503" s="84"/>
      <c r="R1503" s="84"/>
      <c r="S1503" s="84"/>
    </row>
    <row r="1504" spans="2:19" ht="45" customHeight="1" x14ac:dyDescent="0.25">
      <c r="B1504" s="10" t="s">
        <v>585</v>
      </c>
      <c r="C1504" s="85" t="s">
        <v>115</v>
      </c>
      <c r="D1504" s="85"/>
      <c r="E1504" s="84">
        <f t="shared" si="6"/>
        <v>1</v>
      </c>
      <c r="F1504" s="84"/>
      <c r="G1504" s="86" t="s">
        <v>35</v>
      </c>
      <c r="H1504" s="86"/>
      <c r="I1504" s="87">
        <v>42144</v>
      </c>
      <c r="J1504" s="87"/>
      <c r="K1504" s="87">
        <v>42144</v>
      </c>
      <c r="L1504" s="87"/>
      <c r="M1504" s="84" t="s">
        <v>18</v>
      </c>
      <c r="N1504" s="84"/>
      <c r="O1504" s="83">
        <v>173</v>
      </c>
      <c r="P1504" s="83"/>
      <c r="Q1504" s="84"/>
      <c r="R1504" s="84"/>
      <c r="S1504" s="84"/>
    </row>
    <row r="1505" spans="2:19" ht="45" customHeight="1" x14ac:dyDescent="0.25">
      <c r="B1505" s="10" t="s">
        <v>585</v>
      </c>
      <c r="C1505" s="85" t="s">
        <v>591</v>
      </c>
      <c r="D1505" s="85"/>
      <c r="E1505" s="84">
        <f t="shared" si="6"/>
        <v>1</v>
      </c>
      <c r="F1505" s="84"/>
      <c r="G1505" s="86" t="s">
        <v>35</v>
      </c>
      <c r="H1505" s="86"/>
      <c r="I1505" s="87">
        <v>42157</v>
      </c>
      <c r="J1505" s="87"/>
      <c r="K1505" s="87">
        <v>42524</v>
      </c>
      <c r="L1505" s="87"/>
      <c r="M1505" s="84" t="s">
        <v>18</v>
      </c>
      <c r="N1505" s="84"/>
      <c r="O1505" s="83">
        <v>805.98</v>
      </c>
      <c r="P1505" s="83"/>
      <c r="Q1505" s="84"/>
      <c r="R1505" s="84"/>
      <c r="S1505" s="84"/>
    </row>
    <row r="1506" spans="2:19" ht="45" customHeight="1" x14ac:dyDescent="0.25">
      <c r="B1506" s="10" t="s">
        <v>585</v>
      </c>
      <c r="C1506" s="85" t="s">
        <v>590</v>
      </c>
      <c r="D1506" s="85"/>
      <c r="E1506" s="84">
        <f t="shared" si="6"/>
        <v>1</v>
      </c>
      <c r="F1506" s="84"/>
      <c r="G1506" s="86" t="s">
        <v>35</v>
      </c>
      <c r="H1506" s="86"/>
      <c r="I1506" s="87">
        <v>42124</v>
      </c>
      <c r="J1506" s="87"/>
      <c r="K1506" s="87">
        <v>42124</v>
      </c>
      <c r="L1506" s="87"/>
      <c r="M1506" s="84" t="s">
        <v>18</v>
      </c>
      <c r="N1506" s="84"/>
      <c r="O1506" s="83">
        <v>587.99</v>
      </c>
      <c r="P1506" s="83"/>
      <c r="Q1506" s="84"/>
      <c r="R1506" s="84"/>
      <c r="S1506" s="84"/>
    </row>
    <row r="1507" spans="2:19" ht="45" customHeight="1" x14ac:dyDescent="0.25">
      <c r="B1507" s="10" t="s">
        <v>585</v>
      </c>
      <c r="C1507" s="85" t="s">
        <v>115</v>
      </c>
      <c r="D1507" s="85"/>
      <c r="E1507" s="84">
        <f t="shared" si="6"/>
        <v>1</v>
      </c>
      <c r="F1507" s="84"/>
      <c r="G1507" s="86" t="s">
        <v>35</v>
      </c>
      <c r="H1507" s="86"/>
      <c r="I1507" s="87">
        <v>42149</v>
      </c>
      <c r="J1507" s="87"/>
      <c r="K1507" s="87">
        <v>42149</v>
      </c>
      <c r="L1507" s="87"/>
      <c r="M1507" s="84" t="s">
        <v>18</v>
      </c>
      <c r="N1507" s="84"/>
      <c r="O1507" s="83">
        <v>800</v>
      </c>
      <c r="P1507" s="83"/>
      <c r="Q1507" s="84"/>
      <c r="R1507" s="84"/>
      <c r="S1507" s="84"/>
    </row>
    <row r="1508" spans="2:19" ht="45" customHeight="1" x14ac:dyDescent="0.25">
      <c r="B1508" s="10" t="s">
        <v>585</v>
      </c>
      <c r="C1508" s="85" t="s">
        <v>115</v>
      </c>
      <c r="D1508" s="85"/>
      <c r="E1508" s="84">
        <f t="shared" si="6"/>
        <v>1</v>
      </c>
      <c r="F1508" s="84"/>
      <c r="G1508" s="86" t="s">
        <v>35</v>
      </c>
      <c r="H1508" s="86"/>
      <c r="I1508" s="87">
        <v>42027</v>
      </c>
      <c r="J1508" s="87"/>
      <c r="K1508" s="87">
        <v>42027</v>
      </c>
      <c r="L1508" s="87"/>
      <c r="M1508" s="84" t="s">
        <v>18</v>
      </c>
      <c r="N1508" s="84"/>
      <c r="O1508" s="83">
        <v>200</v>
      </c>
      <c r="P1508" s="83"/>
      <c r="Q1508" s="84"/>
      <c r="R1508" s="84"/>
      <c r="S1508" s="84"/>
    </row>
    <row r="1509" spans="2:19" ht="45" customHeight="1" x14ac:dyDescent="0.25">
      <c r="B1509" s="10" t="s">
        <v>585</v>
      </c>
      <c r="C1509" s="85" t="s">
        <v>115</v>
      </c>
      <c r="D1509" s="85"/>
      <c r="E1509" s="84">
        <f t="shared" si="6"/>
        <v>1</v>
      </c>
      <c r="F1509" s="84"/>
      <c r="G1509" s="86" t="s">
        <v>35</v>
      </c>
      <c r="H1509" s="86"/>
      <c r="I1509" s="87">
        <v>42073</v>
      </c>
      <c r="J1509" s="87"/>
      <c r="K1509" s="87">
        <v>42073</v>
      </c>
      <c r="L1509" s="87"/>
      <c r="M1509" s="84" t="s">
        <v>18</v>
      </c>
      <c r="N1509" s="84"/>
      <c r="O1509" s="83">
        <v>200</v>
      </c>
      <c r="P1509" s="83"/>
      <c r="Q1509" s="84"/>
      <c r="R1509" s="84"/>
      <c r="S1509" s="84"/>
    </row>
    <row r="1510" spans="2:19" ht="45" customHeight="1" x14ac:dyDescent="0.25">
      <c r="B1510" s="10" t="s">
        <v>585</v>
      </c>
      <c r="C1510" s="85" t="s">
        <v>589</v>
      </c>
      <c r="D1510" s="85"/>
      <c r="E1510" s="84">
        <f t="shared" si="6"/>
        <v>1</v>
      </c>
      <c r="F1510" s="84"/>
      <c r="G1510" s="86" t="s">
        <v>35</v>
      </c>
      <c r="H1510" s="86"/>
      <c r="I1510" s="87">
        <v>42034</v>
      </c>
      <c r="J1510" s="87"/>
      <c r="K1510" s="87">
        <v>42034</v>
      </c>
      <c r="L1510" s="87"/>
      <c r="M1510" s="84" t="s">
        <v>18</v>
      </c>
      <c r="N1510" s="84"/>
      <c r="O1510" s="83">
        <v>614.99</v>
      </c>
      <c r="P1510" s="83"/>
      <c r="Q1510" s="84"/>
      <c r="R1510" s="84"/>
      <c r="S1510" s="84"/>
    </row>
    <row r="1511" spans="2:19" ht="45" customHeight="1" x14ac:dyDescent="0.25">
      <c r="B1511" s="10" t="s">
        <v>585</v>
      </c>
      <c r="C1511" s="85" t="s">
        <v>589</v>
      </c>
      <c r="D1511" s="85"/>
      <c r="E1511" s="84">
        <f t="shared" si="6"/>
        <v>1</v>
      </c>
      <c r="F1511" s="84"/>
      <c r="G1511" s="86" t="s">
        <v>35</v>
      </c>
      <c r="H1511" s="86"/>
      <c r="I1511" s="87">
        <v>42094</v>
      </c>
      <c r="J1511" s="87"/>
      <c r="K1511" s="87">
        <v>42094</v>
      </c>
      <c r="L1511" s="87"/>
      <c r="M1511" s="84" t="s">
        <v>18</v>
      </c>
      <c r="N1511" s="84"/>
      <c r="O1511" s="83">
        <v>352</v>
      </c>
      <c r="P1511" s="83"/>
      <c r="Q1511" s="84"/>
      <c r="R1511" s="84"/>
      <c r="S1511" s="84"/>
    </row>
    <row r="1512" spans="2:19" ht="45" customHeight="1" x14ac:dyDescent="0.25">
      <c r="B1512" s="10" t="s">
        <v>585</v>
      </c>
      <c r="C1512" s="85" t="s">
        <v>19</v>
      </c>
      <c r="D1512" s="85"/>
      <c r="E1512" s="84">
        <f t="shared" si="6"/>
        <v>1</v>
      </c>
      <c r="F1512" s="84"/>
      <c r="G1512" s="86" t="s">
        <v>20</v>
      </c>
      <c r="H1512" s="86"/>
      <c r="I1512" s="87">
        <v>42094</v>
      </c>
      <c r="J1512" s="87"/>
      <c r="K1512" s="87">
        <v>42094</v>
      </c>
      <c r="L1512" s="87"/>
      <c r="M1512" s="84" t="s">
        <v>18</v>
      </c>
      <c r="N1512" s="84"/>
      <c r="O1512" s="83">
        <v>154</v>
      </c>
      <c r="P1512" s="83"/>
      <c r="Q1512" s="84"/>
      <c r="R1512" s="84"/>
      <c r="S1512" s="84"/>
    </row>
    <row r="1513" spans="2:19" ht="45" customHeight="1" x14ac:dyDescent="0.25">
      <c r="B1513" s="10" t="s">
        <v>585</v>
      </c>
      <c r="C1513" s="85" t="s">
        <v>592</v>
      </c>
      <c r="D1513" s="85"/>
      <c r="E1513" s="84">
        <f t="shared" si="6"/>
        <v>1</v>
      </c>
      <c r="F1513" s="84"/>
      <c r="G1513" s="86" t="s">
        <v>35</v>
      </c>
      <c r="H1513" s="86"/>
      <c r="I1513" s="87">
        <v>42221</v>
      </c>
      <c r="J1513" s="87"/>
      <c r="K1513" s="87">
        <v>42221</v>
      </c>
      <c r="L1513" s="87"/>
      <c r="M1513" s="84" t="s">
        <v>18</v>
      </c>
      <c r="N1513" s="84"/>
      <c r="O1513" s="83">
        <v>504</v>
      </c>
      <c r="P1513" s="83"/>
      <c r="Q1513" s="84"/>
      <c r="R1513" s="84"/>
      <c r="S1513" s="84"/>
    </row>
    <row r="1514" spans="2:19" ht="45" customHeight="1" x14ac:dyDescent="0.25">
      <c r="B1514" s="10" t="s">
        <v>585</v>
      </c>
      <c r="C1514" s="85" t="s">
        <v>19</v>
      </c>
      <c r="D1514" s="85"/>
      <c r="E1514" s="84">
        <f t="shared" si="6"/>
        <v>1</v>
      </c>
      <c r="F1514" s="84"/>
      <c r="G1514" s="86" t="s">
        <v>20</v>
      </c>
      <c r="H1514" s="86"/>
      <c r="I1514" s="87">
        <v>42221</v>
      </c>
      <c r="J1514" s="87"/>
      <c r="K1514" s="87">
        <v>42221</v>
      </c>
      <c r="L1514" s="87"/>
      <c r="M1514" s="84" t="s">
        <v>18</v>
      </c>
      <c r="N1514" s="84"/>
      <c r="O1514" s="83">
        <v>40</v>
      </c>
      <c r="P1514" s="83"/>
      <c r="Q1514" s="84"/>
      <c r="R1514" s="84"/>
      <c r="S1514" s="84"/>
    </row>
    <row r="1515" spans="2:19" ht="45" customHeight="1" x14ac:dyDescent="0.25">
      <c r="B1515" s="10" t="s">
        <v>585</v>
      </c>
      <c r="C1515" s="85" t="s">
        <v>593</v>
      </c>
      <c r="D1515" s="85"/>
      <c r="E1515" s="84">
        <f t="shared" si="6"/>
        <v>1</v>
      </c>
      <c r="F1515" s="84"/>
      <c r="G1515" s="86" t="s">
        <v>35</v>
      </c>
      <c r="H1515" s="86"/>
      <c r="I1515" s="87">
        <v>42157</v>
      </c>
      <c r="J1515" s="87"/>
      <c r="K1515" s="87">
        <v>42157</v>
      </c>
      <c r="L1515" s="87"/>
      <c r="M1515" s="84" t="s">
        <v>18</v>
      </c>
      <c r="N1515" s="84"/>
      <c r="O1515" s="83">
        <v>254</v>
      </c>
      <c r="P1515" s="83"/>
      <c r="Q1515" s="84"/>
      <c r="R1515" s="84"/>
      <c r="S1515" s="84"/>
    </row>
    <row r="1516" spans="2:19" ht="45" customHeight="1" x14ac:dyDescent="0.25">
      <c r="B1516" s="10" t="s">
        <v>585</v>
      </c>
      <c r="C1516" s="85" t="s">
        <v>593</v>
      </c>
      <c r="D1516" s="85"/>
      <c r="E1516" s="84">
        <f t="shared" si="6"/>
        <v>1</v>
      </c>
      <c r="F1516" s="84"/>
      <c r="G1516" s="86" t="s">
        <v>35</v>
      </c>
      <c r="H1516" s="86"/>
      <c r="I1516" s="87">
        <v>42207</v>
      </c>
      <c r="J1516" s="87"/>
      <c r="K1516" s="87">
        <v>42207</v>
      </c>
      <c r="L1516" s="87"/>
      <c r="M1516" s="84" t="s">
        <v>18</v>
      </c>
      <c r="N1516" s="84"/>
      <c r="O1516" s="83">
        <v>144</v>
      </c>
      <c r="P1516" s="83"/>
      <c r="Q1516" s="84"/>
      <c r="R1516" s="84"/>
      <c r="S1516" s="84"/>
    </row>
    <row r="1517" spans="2:19" ht="45" customHeight="1" x14ac:dyDescent="0.25">
      <c r="B1517" s="10" t="s">
        <v>585</v>
      </c>
      <c r="C1517" s="85" t="s">
        <v>594</v>
      </c>
      <c r="D1517" s="85"/>
      <c r="E1517" s="84">
        <f t="shared" si="6"/>
        <v>1</v>
      </c>
      <c r="F1517" s="84"/>
      <c r="G1517" s="86" t="s">
        <v>35</v>
      </c>
      <c r="H1517" s="86"/>
      <c r="I1517" s="87">
        <v>42201</v>
      </c>
      <c r="J1517" s="87"/>
      <c r="K1517" s="87">
        <v>42201</v>
      </c>
      <c r="L1517" s="87"/>
      <c r="M1517" s="84" t="s">
        <v>18</v>
      </c>
      <c r="N1517" s="84"/>
      <c r="O1517" s="83">
        <v>184</v>
      </c>
      <c r="P1517" s="83"/>
      <c r="Q1517" s="84"/>
      <c r="R1517" s="84"/>
      <c r="S1517" s="84"/>
    </row>
    <row r="1518" spans="2:19" ht="45" customHeight="1" x14ac:dyDescent="0.25">
      <c r="B1518" s="10" t="s">
        <v>585</v>
      </c>
      <c r="C1518" s="85" t="s">
        <v>595</v>
      </c>
      <c r="D1518" s="85"/>
      <c r="E1518" s="84">
        <f t="shared" si="6"/>
        <v>1</v>
      </c>
      <c r="F1518" s="84"/>
      <c r="G1518" s="86" t="s">
        <v>17</v>
      </c>
      <c r="H1518" s="86"/>
      <c r="I1518" s="87">
        <v>42215</v>
      </c>
      <c r="J1518" s="87"/>
      <c r="K1518" s="87">
        <v>42215</v>
      </c>
      <c r="L1518" s="87"/>
      <c r="M1518" s="84" t="s">
        <v>18</v>
      </c>
      <c r="N1518" s="84"/>
      <c r="O1518" s="83">
        <v>1195</v>
      </c>
      <c r="P1518" s="83"/>
      <c r="Q1518" s="84"/>
      <c r="R1518" s="84"/>
      <c r="S1518" s="84"/>
    </row>
    <row r="1519" spans="2:19" ht="45" customHeight="1" x14ac:dyDescent="0.25">
      <c r="B1519" s="10" t="s">
        <v>585</v>
      </c>
      <c r="C1519" s="85" t="s">
        <v>593</v>
      </c>
      <c r="D1519" s="85"/>
      <c r="E1519" s="84">
        <f t="shared" si="6"/>
        <v>1</v>
      </c>
      <c r="F1519" s="84"/>
      <c r="G1519" s="86" t="s">
        <v>35</v>
      </c>
      <c r="H1519" s="86"/>
      <c r="I1519" s="87">
        <v>42207</v>
      </c>
      <c r="J1519" s="87"/>
      <c r="K1519" s="87">
        <v>42207</v>
      </c>
      <c r="L1519" s="87"/>
      <c r="M1519" s="84" t="s">
        <v>18</v>
      </c>
      <c r="N1519" s="84"/>
      <c r="O1519" s="83">
        <v>354</v>
      </c>
      <c r="P1519" s="83"/>
      <c r="Q1519" s="84"/>
      <c r="R1519" s="84"/>
      <c r="S1519" s="84"/>
    </row>
    <row r="1520" spans="2:19" ht="45" customHeight="1" x14ac:dyDescent="0.25">
      <c r="B1520" s="10" t="s">
        <v>585</v>
      </c>
      <c r="C1520" s="85" t="s">
        <v>594</v>
      </c>
      <c r="D1520" s="85"/>
      <c r="E1520" s="84">
        <f t="shared" si="6"/>
        <v>1</v>
      </c>
      <c r="F1520" s="84"/>
      <c r="G1520" s="86" t="s">
        <v>35</v>
      </c>
      <c r="H1520" s="86"/>
      <c r="I1520" s="87">
        <v>42201</v>
      </c>
      <c r="J1520" s="87"/>
      <c r="K1520" s="87">
        <v>42201</v>
      </c>
      <c r="L1520" s="87"/>
      <c r="M1520" s="84" t="s">
        <v>18</v>
      </c>
      <c r="N1520" s="84"/>
      <c r="O1520" s="83">
        <v>200</v>
      </c>
      <c r="P1520" s="83"/>
      <c r="Q1520" s="84"/>
      <c r="R1520" s="84"/>
      <c r="S1520" s="84"/>
    </row>
    <row r="1521" spans="2:19" ht="45" customHeight="1" x14ac:dyDescent="0.25">
      <c r="B1521" s="10" t="s">
        <v>585</v>
      </c>
      <c r="C1521" s="85" t="s">
        <v>19</v>
      </c>
      <c r="D1521" s="85"/>
      <c r="E1521" s="84">
        <f t="shared" si="6"/>
        <v>1</v>
      </c>
      <c r="F1521" s="84"/>
      <c r="G1521" s="86" t="s">
        <v>20</v>
      </c>
      <c r="H1521" s="86"/>
      <c r="I1521" s="87">
        <v>42201</v>
      </c>
      <c r="J1521" s="87"/>
      <c r="K1521" s="87">
        <v>42201</v>
      </c>
      <c r="L1521" s="87"/>
      <c r="M1521" s="84" t="s">
        <v>18</v>
      </c>
      <c r="N1521" s="84"/>
      <c r="O1521" s="83">
        <v>252</v>
      </c>
      <c r="P1521" s="83"/>
      <c r="Q1521" s="84"/>
      <c r="R1521" s="84"/>
      <c r="S1521" s="84"/>
    </row>
    <row r="1522" spans="2:19" ht="45" customHeight="1" x14ac:dyDescent="0.25">
      <c r="B1522" s="10" t="s">
        <v>585</v>
      </c>
      <c r="C1522" s="85" t="s">
        <v>596</v>
      </c>
      <c r="D1522" s="85"/>
      <c r="E1522" s="84">
        <f t="shared" si="6"/>
        <v>1</v>
      </c>
      <c r="F1522" s="84"/>
      <c r="G1522" s="86" t="s">
        <v>35</v>
      </c>
      <c r="H1522" s="86"/>
      <c r="I1522" s="87">
        <v>42212</v>
      </c>
      <c r="J1522" s="87"/>
      <c r="K1522" s="87">
        <v>42212</v>
      </c>
      <c r="L1522" s="87"/>
      <c r="M1522" s="84" t="s">
        <v>18</v>
      </c>
      <c r="N1522" s="84"/>
      <c r="O1522" s="83">
        <v>184</v>
      </c>
      <c r="P1522" s="83"/>
      <c r="Q1522" s="84"/>
      <c r="R1522" s="84"/>
      <c r="S1522" s="84"/>
    </row>
    <row r="1523" spans="2:19" ht="45" customHeight="1" x14ac:dyDescent="0.25">
      <c r="B1523" s="10" t="s">
        <v>585</v>
      </c>
      <c r="C1523" s="85" t="s">
        <v>597</v>
      </c>
      <c r="D1523" s="85"/>
      <c r="E1523" s="84">
        <f t="shared" ref="E1523:E1586" si="7">D1523+1</f>
        <v>1</v>
      </c>
      <c r="F1523" s="84"/>
      <c r="G1523" s="86" t="s">
        <v>35</v>
      </c>
      <c r="H1523" s="86"/>
      <c r="I1523" s="87">
        <v>42257</v>
      </c>
      <c r="J1523" s="87"/>
      <c r="K1523" s="87">
        <v>42258</v>
      </c>
      <c r="L1523" s="87"/>
      <c r="M1523" s="84" t="s">
        <v>18</v>
      </c>
      <c r="N1523" s="84"/>
      <c r="O1523" s="83">
        <v>584</v>
      </c>
      <c r="P1523" s="83"/>
      <c r="Q1523" s="84"/>
      <c r="R1523" s="84"/>
      <c r="S1523" s="84"/>
    </row>
    <row r="1524" spans="2:19" ht="45" customHeight="1" x14ac:dyDescent="0.25">
      <c r="B1524" s="10" t="s">
        <v>585</v>
      </c>
      <c r="C1524" s="85" t="s">
        <v>597</v>
      </c>
      <c r="D1524" s="85"/>
      <c r="E1524" s="84">
        <f t="shared" si="7"/>
        <v>1</v>
      </c>
      <c r="F1524" s="84"/>
      <c r="G1524" s="86" t="s">
        <v>35</v>
      </c>
      <c r="H1524" s="86"/>
      <c r="I1524" s="87">
        <v>42257</v>
      </c>
      <c r="J1524" s="87"/>
      <c r="K1524" s="87">
        <v>42258</v>
      </c>
      <c r="L1524" s="87"/>
      <c r="M1524" s="84" t="s">
        <v>18</v>
      </c>
      <c r="N1524" s="84"/>
      <c r="O1524" s="83">
        <v>200</v>
      </c>
      <c r="P1524" s="83"/>
      <c r="Q1524" s="84"/>
      <c r="R1524" s="84"/>
      <c r="S1524" s="84"/>
    </row>
    <row r="1525" spans="2:19" ht="45" customHeight="1" x14ac:dyDescent="0.25">
      <c r="B1525" s="10" t="s">
        <v>585</v>
      </c>
      <c r="C1525" s="85" t="s">
        <v>596</v>
      </c>
      <c r="D1525" s="85"/>
      <c r="E1525" s="84">
        <f t="shared" si="7"/>
        <v>1</v>
      </c>
      <c r="F1525" s="84"/>
      <c r="G1525" s="86" t="s">
        <v>35</v>
      </c>
      <c r="H1525" s="86"/>
      <c r="I1525" s="87">
        <v>42212</v>
      </c>
      <c r="J1525" s="87"/>
      <c r="K1525" s="87">
        <v>42212</v>
      </c>
      <c r="L1525" s="87"/>
      <c r="M1525" s="84" t="s">
        <v>18</v>
      </c>
      <c r="N1525" s="84"/>
      <c r="O1525" s="83">
        <v>318</v>
      </c>
      <c r="P1525" s="83"/>
      <c r="Q1525" s="84"/>
      <c r="R1525" s="84"/>
      <c r="S1525" s="84"/>
    </row>
    <row r="1526" spans="2:19" ht="45" customHeight="1" x14ac:dyDescent="0.25">
      <c r="B1526" s="10" t="s">
        <v>585</v>
      </c>
      <c r="C1526" s="85" t="s">
        <v>19</v>
      </c>
      <c r="D1526" s="85"/>
      <c r="E1526" s="84">
        <f t="shared" si="7"/>
        <v>1</v>
      </c>
      <c r="F1526" s="84"/>
      <c r="G1526" s="86" t="s">
        <v>20</v>
      </c>
      <c r="H1526" s="86"/>
      <c r="I1526" s="87">
        <v>42212</v>
      </c>
      <c r="J1526" s="87"/>
      <c r="K1526" s="87">
        <v>42212</v>
      </c>
      <c r="L1526" s="87"/>
      <c r="M1526" s="84" t="s">
        <v>18</v>
      </c>
      <c r="N1526" s="84"/>
      <c r="O1526" s="83">
        <v>12</v>
      </c>
      <c r="P1526" s="83"/>
      <c r="Q1526" s="84"/>
      <c r="R1526" s="84"/>
      <c r="S1526" s="84"/>
    </row>
    <row r="1527" spans="2:19" ht="45" customHeight="1" x14ac:dyDescent="0.25">
      <c r="B1527" s="10" t="s">
        <v>585</v>
      </c>
      <c r="C1527" s="85" t="s">
        <v>598</v>
      </c>
      <c r="D1527" s="85"/>
      <c r="E1527" s="84">
        <f t="shared" si="7"/>
        <v>1</v>
      </c>
      <c r="F1527" s="84"/>
      <c r="G1527" s="86" t="s">
        <v>35</v>
      </c>
      <c r="H1527" s="86"/>
      <c r="I1527" s="87">
        <v>42180</v>
      </c>
      <c r="J1527" s="87"/>
      <c r="K1527" s="87">
        <v>42180</v>
      </c>
      <c r="L1527" s="87"/>
      <c r="M1527" s="84" t="s">
        <v>18</v>
      </c>
      <c r="N1527" s="84"/>
      <c r="O1527" s="83">
        <v>254</v>
      </c>
      <c r="P1527" s="83"/>
      <c r="Q1527" s="84"/>
      <c r="R1527" s="84"/>
      <c r="S1527" s="84"/>
    </row>
    <row r="1528" spans="2:19" ht="45" customHeight="1" x14ac:dyDescent="0.25">
      <c r="B1528" s="10" t="s">
        <v>585</v>
      </c>
      <c r="C1528" s="85" t="s">
        <v>599</v>
      </c>
      <c r="D1528" s="85"/>
      <c r="E1528" s="84">
        <f t="shared" si="7"/>
        <v>1</v>
      </c>
      <c r="F1528" s="84"/>
      <c r="G1528" s="86" t="s">
        <v>35</v>
      </c>
      <c r="H1528" s="86"/>
      <c r="I1528" s="87">
        <v>42241</v>
      </c>
      <c r="J1528" s="87"/>
      <c r="K1528" s="87">
        <v>42241</v>
      </c>
      <c r="L1528" s="87"/>
      <c r="M1528" s="84" t="s">
        <v>18</v>
      </c>
      <c r="N1528" s="84"/>
      <c r="O1528" s="83">
        <v>484</v>
      </c>
      <c r="P1528" s="83"/>
      <c r="Q1528" s="84"/>
      <c r="R1528" s="84"/>
      <c r="S1528" s="84"/>
    </row>
    <row r="1529" spans="2:19" ht="45" customHeight="1" x14ac:dyDescent="0.25">
      <c r="B1529" s="10" t="s">
        <v>585</v>
      </c>
      <c r="C1529" s="85" t="s">
        <v>600</v>
      </c>
      <c r="D1529" s="85"/>
      <c r="E1529" s="84">
        <f t="shared" si="7"/>
        <v>1</v>
      </c>
      <c r="F1529" s="84"/>
      <c r="G1529" s="86" t="s">
        <v>35</v>
      </c>
      <c r="H1529" s="86"/>
      <c r="I1529" s="87">
        <v>42234</v>
      </c>
      <c r="J1529" s="87"/>
      <c r="K1529" s="87">
        <v>42234</v>
      </c>
      <c r="L1529" s="87"/>
      <c r="M1529" s="84" t="s">
        <v>18</v>
      </c>
      <c r="N1529" s="84"/>
      <c r="O1529" s="83">
        <v>664</v>
      </c>
      <c r="P1529" s="83"/>
      <c r="Q1529" s="84"/>
      <c r="R1529" s="84"/>
      <c r="S1529" s="84"/>
    </row>
    <row r="1530" spans="2:19" ht="45" customHeight="1" x14ac:dyDescent="0.25">
      <c r="B1530" s="10" t="s">
        <v>585</v>
      </c>
      <c r="C1530" s="85" t="s">
        <v>598</v>
      </c>
      <c r="D1530" s="85"/>
      <c r="E1530" s="84">
        <f t="shared" si="7"/>
        <v>1</v>
      </c>
      <c r="F1530" s="84"/>
      <c r="G1530" s="86" t="s">
        <v>35</v>
      </c>
      <c r="H1530" s="86"/>
      <c r="I1530" s="87">
        <v>42180</v>
      </c>
      <c r="J1530" s="87"/>
      <c r="K1530" s="87">
        <v>42180</v>
      </c>
      <c r="L1530" s="87"/>
      <c r="M1530" s="84" t="s">
        <v>18</v>
      </c>
      <c r="N1530" s="84"/>
      <c r="O1530" s="83">
        <v>498</v>
      </c>
      <c r="P1530" s="83"/>
      <c r="Q1530" s="84"/>
      <c r="R1530" s="84"/>
      <c r="S1530" s="84"/>
    </row>
    <row r="1531" spans="2:19" ht="45" customHeight="1" x14ac:dyDescent="0.25">
      <c r="B1531" s="10" t="s">
        <v>585</v>
      </c>
      <c r="C1531" s="85" t="s">
        <v>599</v>
      </c>
      <c r="D1531" s="85"/>
      <c r="E1531" s="84">
        <f t="shared" si="7"/>
        <v>1</v>
      </c>
      <c r="F1531" s="84"/>
      <c r="G1531" s="86" t="s">
        <v>35</v>
      </c>
      <c r="H1531" s="86"/>
      <c r="I1531" s="87">
        <v>42241</v>
      </c>
      <c r="J1531" s="87"/>
      <c r="K1531" s="87">
        <v>42241</v>
      </c>
      <c r="L1531" s="87"/>
      <c r="M1531" s="84" t="s">
        <v>18</v>
      </c>
      <c r="N1531" s="84"/>
      <c r="O1531" s="83">
        <v>380</v>
      </c>
      <c r="P1531" s="83"/>
      <c r="Q1531" s="84"/>
      <c r="R1531" s="84"/>
      <c r="S1531" s="84"/>
    </row>
    <row r="1532" spans="2:19" ht="45" customHeight="1" x14ac:dyDescent="0.25">
      <c r="B1532" s="10" t="s">
        <v>585</v>
      </c>
      <c r="C1532" s="85" t="s">
        <v>600</v>
      </c>
      <c r="D1532" s="85"/>
      <c r="E1532" s="84">
        <f t="shared" si="7"/>
        <v>1</v>
      </c>
      <c r="F1532" s="84"/>
      <c r="G1532" s="86" t="s">
        <v>35</v>
      </c>
      <c r="H1532" s="86"/>
      <c r="I1532" s="87">
        <v>42234</v>
      </c>
      <c r="J1532" s="87"/>
      <c r="K1532" s="87">
        <v>42234</v>
      </c>
      <c r="L1532" s="87"/>
      <c r="M1532" s="84" t="s">
        <v>18</v>
      </c>
      <c r="N1532" s="84"/>
      <c r="O1532" s="83">
        <v>200</v>
      </c>
      <c r="P1532" s="83"/>
      <c r="Q1532" s="84"/>
      <c r="R1532" s="84"/>
      <c r="S1532" s="84"/>
    </row>
    <row r="1533" spans="2:19" ht="45" customHeight="1" x14ac:dyDescent="0.25">
      <c r="B1533" s="10" t="s">
        <v>585</v>
      </c>
      <c r="C1533" s="85" t="s">
        <v>19</v>
      </c>
      <c r="D1533" s="85"/>
      <c r="E1533" s="84">
        <f t="shared" si="7"/>
        <v>1</v>
      </c>
      <c r="F1533" s="84"/>
      <c r="G1533" s="86" t="s">
        <v>20</v>
      </c>
      <c r="H1533" s="86"/>
      <c r="I1533" s="87">
        <v>42234</v>
      </c>
      <c r="J1533" s="87"/>
      <c r="K1533" s="87">
        <v>42234</v>
      </c>
      <c r="L1533" s="87"/>
      <c r="M1533" s="84" t="s">
        <v>18</v>
      </c>
      <c r="N1533" s="84"/>
      <c r="O1533" s="83">
        <v>201</v>
      </c>
      <c r="P1533" s="83"/>
      <c r="Q1533" s="84"/>
      <c r="R1533" s="84"/>
      <c r="S1533" s="84"/>
    </row>
    <row r="1534" spans="2:19" ht="45" customHeight="1" x14ac:dyDescent="0.25">
      <c r="B1534" s="10" t="s">
        <v>585</v>
      </c>
      <c r="C1534" s="85" t="s">
        <v>601</v>
      </c>
      <c r="D1534" s="85"/>
      <c r="E1534" s="84">
        <f t="shared" si="7"/>
        <v>1</v>
      </c>
      <c r="F1534" s="84"/>
      <c r="G1534" s="86" t="s">
        <v>35</v>
      </c>
      <c r="H1534" s="86"/>
      <c r="I1534" s="87">
        <v>42270</v>
      </c>
      <c r="J1534" s="87"/>
      <c r="K1534" s="87">
        <v>42272</v>
      </c>
      <c r="L1534" s="87"/>
      <c r="M1534" s="84" t="s">
        <v>18</v>
      </c>
      <c r="N1534" s="84"/>
      <c r="O1534" s="83">
        <v>368</v>
      </c>
      <c r="P1534" s="83"/>
      <c r="Q1534" s="84"/>
      <c r="R1534" s="84"/>
      <c r="S1534" s="84"/>
    </row>
    <row r="1535" spans="2:19" ht="45" customHeight="1" x14ac:dyDescent="0.25">
      <c r="B1535" s="10" t="s">
        <v>585</v>
      </c>
      <c r="C1535" s="85" t="s">
        <v>602</v>
      </c>
      <c r="D1535" s="85"/>
      <c r="E1535" s="84">
        <f t="shared" si="7"/>
        <v>1</v>
      </c>
      <c r="F1535" s="84"/>
      <c r="G1535" s="86" t="s">
        <v>35</v>
      </c>
      <c r="H1535" s="86"/>
      <c r="I1535" s="87">
        <v>42277</v>
      </c>
      <c r="J1535" s="87"/>
      <c r="K1535" s="87">
        <v>42278</v>
      </c>
      <c r="L1535" s="87"/>
      <c r="M1535" s="84" t="s">
        <v>18</v>
      </c>
      <c r="N1535" s="84"/>
      <c r="O1535" s="83">
        <v>584</v>
      </c>
      <c r="P1535" s="83"/>
      <c r="Q1535" s="84"/>
      <c r="R1535" s="84"/>
      <c r="S1535" s="84"/>
    </row>
    <row r="1536" spans="2:19" ht="45" customHeight="1" x14ac:dyDescent="0.25">
      <c r="B1536" s="10" t="s">
        <v>585</v>
      </c>
      <c r="C1536" s="85" t="s">
        <v>601</v>
      </c>
      <c r="D1536" s="85"/>
      <c r="E1536" s="84">
        <f t="shared" si="7"/>
        <v>1</v>
      </c>
      <c r="F1536" s="84"/>
      <c r="G1536" s="86" t="s">
        <v>35</v>
      </c>
      <c r="H1536" s="86"/>
      <c r="I1536" s="87">
        <v>42272</v>
      </c>
      <c r="J1536" s="87"/>
      <c r="K1536" s="87">
        <v>42272</v>
      </c>
      <c r="L1536" s="87"/>
      <c r="M1536" s="84" t="s">
        <v>18</v>
      </c>
      <c r="N1536" s="84"/>
      <c r="O1536" s="83">
        <v>335</v>
      </c>
      <c r="P1536" s="83"/>
      <c r="Q1536" s="84"/>
      <c r="R1536" s="84"/>
      <c r="S1536" s="84"/>
    </row>
    <row r="1537" spans="2:19" ht="45" customHeight="1" x14ac:dyDescent="0.25">
      <c r="B1537" s="10" t="s">
        <v>585</v>
      </c>
      <c r="C1537" s="85" t="s">
        <v>602</v>
      </c>
      <c r="D1537" s="85"/>
      <c r="E1537" s="84">
        <f t="shared" si="7"/>
        <v>1</v>
      </c>
      <c r="F1537" s="84"/>
      <c r="G1537" s="86" t="s">
        <v>35</v>
      </c>
      <c r="H1537" s="86"/>
      <c r="I1537" s="87">
        <v>42277</v>
      </c>
      <c r="J1537" s="87"/>
      <c r="K1537" s="87">
        <v>42278</v>
      </c>
      <c r="L1537" s="87"/>
      <c r="M1537" s="84" t="s">
        <v>18</v>
      </c>
      <c r="N1537" s="84"/>
      <c r="O1537" s="83">
        <v>383</v>
      </c>
      <c r="P1537" s="83"/>
      <c r="Q1537" s="84"/>
      <c r="R1537" s="84"/>
      <c r="S1537" s="84"/>
    </row>
    <row r="1538" spans="2:19" ht="45" customHeight="1" x14ac:dyDescent="0.25">
      <c r="B1538" s="10" t="s">
        <v>585</v>
      </c>
      <c r="C1538" s="85" t="s">
        <v>19</v>
      </c>
      <c r="D1538" s="85"/>
      <c r="E1538" s="84">
        <f t="shared" si="7"/>
        <v>1</v>
      </c>
      <c r="F1538" s="84"/>
      <c r="G1538" s="86" t="s">
        <v>20</v>
      </c>
      <c r="H1538" s="86"/>
      <c r="I1538" s="87">
        <v>42277</v>
      </c>
      <c r="J1538" s="87"/>
      <c r="K1538" s="87">
        <v>42277</v>
      </c>
      <c r="L1538" s="87"/>
      <c r="M1538" s="84" t="s">
        <v>18</v>
      </c>
      <c r="N1538" s="84"/>
      <c r="O1538" s="83">
        <v>18</v>
      </c>
      <c r="P1538" s="83"/>
      <c r="Q1538" s="84"/>
      <c r="R1538" s="84"/>
      <c r="S1538" s="84"/>
    </row>
    <row r="1539" spans="2:19" ht="45" customHeight="1" x14ac:dyDescent="0.25">
      <c r="B1539" s="10" t="s">
        <v>585</v>
      </c>
      <c r="C1539" s="85" t="s">
        <v>603</v>
      </c>
      <c r="D1539" s="85"/>
      <c r="E1539" s="84">
        <f t="shared" si="7"/>
        <v>1</v>
      </c>
      <c r="F1539" s="84"/>
      <c r="G1539" s="86" t="s">
        <v>35</v>
      </c>
      <c r="H1539" s="86"/>
      <c r="I1539" s="87">
        <v>42297</v>
      </c>
      <c r="J1539" s="87"/>
      <c r="K1539" s="87">
        <v>42298</v>
      </c>
      <c r="L1539" s="87"/>
      <c r="M1539" s="84" t="s">
        <v>18</v>
      </c>
      <c r="N1539" s="84"/>
      <c r="O1539" s="83">
        <v>604</v>
      </c>
      <c r="P1539" s="83"/>
      <c r="Q1539" s="84"/>
      <c r="R1539" s="84"/>
      <c r="S1539" s="84"/>
    </row>
    <row r="1540" spans="2:19" ht="45" customHeight="1" x14ac:dyDescent="0.25">
      <c r="B1540" s="10" t="s">
        <v>585</v>
      </c>
      <c r="C1540" s="85" t="s">
        <v>604</v>
      </c>
      <c r="D1540" s="85"/>
      <c r="E1540" s="84">
        <f t="shared" si="7"/>
        <v>1</v>
      </c>
      <c r="F1540" s="84"/>
      <c r="G1540" s="86" t="s">
        <v>35</v>
      </c>
      <c r="H1540" s="86"/>
      <c r="I1540" s="87">
        <v>42299</v>
      </c>
      <c r="J1540" s="87"/>
      <c r="K1540" s="87">
        <v>42300</v>
      </c>
      <c r="L1540" s="87"/>
      <c r="M1540" s="84" t="s">
        <v>18</v>
      </c>
      <c r="N1540" s="84"/>
      <c r="O1540" s="83">
        <v>534</v>
      </c>
      <c r="P1540" s="83"/>
      <c r="Q1540" s="84"/>
      <c r="R1540" s="84"/>
      <c r="S1540" s="84"/>
    </row>
    <row r="1541" spans="2:19" ht="45" customHeight="1" x14ac:dyDescent="0.25">
      <c r="B1541" s="10" t="s">
        <v>585</v>
      </c>
      <c r="C1541" s="85" t="s">
        <v>605</v>
      </c>
      <c r="D1541" s="85"/>
      <c r="E1541" s="84">
        <f t="shared" si="7"/>
        <v>1</v>
      </c>
      <c r="F1541" s="84"/>
      <c r="G1541" s="86" t="s">
        <v>35</v>
      </c>
      <c r="H1541" s="86"/>
      <c r="I1541" s="87">
        <v>42286</v>
      </c>
      <c r="J1541" s="87"/>
      <c r="K1541" s="87">
        <v>42290</v>
      </c>
      <c r="L1541" s="87"/>
      <c r="M1541" s="84" t="s">
        <v>18</v>
      </c>
      <c r="N1541" s="84"/>
      <c r="O1541" s="83">
        <v>658.95</v>
      </c>
      <c r="P1541" s="83"/>
      <c r="Q1541" s="84"/>
      <c r="R1541" s="84"/>
      <c r="S1541" s="84"/>
    </row>
    <row r="1542" spans="2:19" ht="45" customHeight="1" x14ac:dyDescent="0.25">
      <c r="B1542" s="10" t="s">
        <v>585</v>
      </c>
      <c r="C1542" s="85" t="s">
        <v>19</v>
      </c>
      <c r="D1542" s="85"/>
      <c r="E1542" s="84">
        <f t="shared" si="7"/>
        <v>1</v>
      </c>
      <c r="F1542" s="84"/>
      <c r="G1542" s="86" t="s">
        <v>20</v>
      </c>
      <c r="H1542" s="86"/>
      <c r="I1542" s="87">
        <v>42286</v>
      </c>
      <c r="J1542" s="87"/>
      <c r="K1542" s="87">
        <v>42286</v>
      </c>
      <c r="L1542" s="87"/>
      <c r="M1542" s="84" t="s">
        <v>18</v>
      </c>
      <c r="N1542" s="84"/>
      <c r="O1542" s="83">
        <v>170</v>
      </c>
      <c r="P1542" s="83"/>
      <c r="Q1542" s="84"/>
      <c r="R1542" s="84"/>
      <c r="S1542" s="84"/>
    </row>
    <row r="1543" spans="2:19" ht="45" customHeight="1" x14ac:dyDescent="0.25">
      <c r="B1543" s="10" t="s">
        <v>585</v>
      </c>
      <c r="C1543" s="85" t="s">
        <v>606</v>
      </c>
      <c r="D1543" s="85"/>
      <c r="E1543" s="84">
        <f t="shared" si="7"/>
        <v>1</v>
      </c>
      <c r="F1543" s="84"/>
      <c r="G1543" s="86" t="s">
        <v>17</v>
      </c>
      <c r="H1543" s="86"/>
      <c r="I1543" s="87">
        <v>42326</v>
      </c>
      <c r="J1543" s="87"/>
      <c r="K1543" s="87">
        <v>42327</v>
      </c>
      <c r="L1543" s="87"/>
      <c r="M1543" s="84" t="s">
        <v>18</v>
      </c>
      <c r="N1543" s="84"/>
      <c r="O1543" s="83">
        <v>9940.58</v>
      </c>
      <c r="P1543" s="83"/>
      <c r="Q1543" s="84"/>
      <c r="R1543" s="84"/>
      <c r="S1543" s="84"/>
    </row>
    <row r="1544" spans="2:19" ht="45" customHeight="1" x14ac:dyDescent="0.25">
      <c r="B1544" s="10" t="s">
        <v>585</v>
      </c>
      <c r="C1544" s="85" t="s">
        <v>19</v>
      </c>
      <c r="D1544" s="85"/>
      <c r="E1544" s="84">
        <f t="shared" si="7"/>
        <v>1</v>
      </c>
      <c r="F1544" s="84"/>
      <c r="G1544" s="86" t="s">
        <v>20</v>
      </c>
      <c r="H1544" s="86"/>
      <c r="I1544" s="87">
        <v>42339</v>
      </c>
      <c r="J1544" s="87"/>
      <c r="K1544" s="87">
        <v>42339</v>
      </c>
      <c r="L1544" s="87"/>
      <c r="M1544" s="84" t="s">
        <v>18</v>
      </c>
      <c r="N1544" s="84"/>
      <c r="O1544" s="83">
        <v>1590</v>
      </c>
      <c r="P1544" s="83"/>
      <c r="Q1544" s="84"/>
      <c r="R1544" s="84"/>
      <c r="S1544" s="84"/>
    </row>
    <row r="1545" spans="2:19" ht="45" customHeight="1" x14ac:dyDescent="0.25">
      <c r="B1545" s="10" t="s">
        <v>585</v>
      </c>
      <c r="C1545" s="85" t="s">
        <v>607</v>
      </c>
      <c r="D1545" s="85"/>
      <c r="E1545" s="84">
        <f t="shared" si="7"/>
        <v>1</v>
      </c>
      <c r="F1545" s="84"/>
      <c r="G1545" s="86" t="s">
        <v>35</v>
      </c>
      <c r="H1545" s="86"/>
      <c r="I1545" s="87">
        <v>42355</v>
      </c>
      <c r="J1545" s="87"/>
      <c r="K1545" s="87">
        <v>42355</v>
      </c>
      <c r="L1545" s="87"/>
      <c r="M1545" s="84" t="s">
        <v>18</v>
      </c>
      <c r="N1545" s="84"/>
      <c r="O1545" s="83">
        <v>184</v>
      </c>
      <c r="P1545" s="83"/>
      <c r="Q1545" s="84"/>
      <c r="R1545" s="84"/>
      <c r="S1545" s="84"/>
    </row>
    <row r="1546" spans="2:19" ht="45" customHeight="1" x14ac:dyDescent="0.25">
      <c r="B1546" s="10" t="s">
        <v>585</v>
      </c>
      <c r="C1546" s="85" t="s">
        <v>19</v>
      </c>
      <c r="D1546" s="85"/>
      <c r="E1546" s="84">
        <f t="shared" si="7"/>
        <v>1</v>
      </c>
      <c r="F1546" s="84"/>
      <c r="G1546" s="86" t="s">
        <v>20</v>
      </c>
      <c r="H1546" s="86"/>
      <c r="I1546" s="87">
        <v>42360</v>
      </c>
      <c r="J1546" s="87"/>
      <c r="K1546" s="87">
        <v>42360</v>
      </c>
      <c r="L1546" s="87"/>
      <c r="M1546" s="84" t="s">
        <v>18</v>
      </c>
      <c r="N1546" s="84"/>
      <c r="O1546" s="83">
        <v>1060</v>
      </c>
      <c r="P1546" s="83"/>
      <c r="Q1546" s="84"/>
      <c r="R1546" s="84"/>
      <c r="S1546" s="84"/>
    </row>
    <row r="1547" spans="2:19" ht="45" customHeight="1" x14ac:dyDescent="0.25">
      <c r="B1547" s="10" t="s">
        <v>585</v>
      </c>
      <c r="C1547" s="85" t="s">
        <v>608</v>
      </c>
      <c r="D1547" s="85"/>
      <c r="E1547" s="84">
        <f t="shared" si="7"/>
        <v>1</v>
      </c>
      <c r="F1547" s="84"/>
      <c r="G1547" s="86" t="s">
        <v>35</v>
      </c>
      <c r="H1547" s="86"/>
      <c r="I1547" s="87">
        <v>42334</v>
      </c>
      <c r="J1547" s="87"/>
      <c r="K1547" s="87">
        <v>42334</v>
      </c>
      <c r="L1547" s="87"/>
      <c r="M1547" s="84" t="s">
        <v>18</v>
      </c>
      <c r="N1547" s="84"/>
      <c r="O1547" s="83">
        <v>184</v>
      </c>
      <c r="P1547" s="83"/>
      <c r="Q1547" s="84"/>
      <c r="R1547" s="84"/>
      <c r="S1547" s="84"/>
    </row>
    <row r="1548" spans="2:19" ht="45" customHeight="1" x14ac:dyDescent="0.25">
      <c r="B1548" s="10" t="s">
        <v>585</v>
      </c>
      <c r="C1548" s="85" t="s">
        <v>609</v>
      </c>
      <c r="D1548" s="85"/>
      <c r="E1548" s="84">
        <f t="shared" si="7"/>
        <v>1</v>
      </c>
      <c r="F1548" s="84"/>
      <c r="G1548" s="86" t="s">
        <v>35</v>
      </c>
      <c r="H1548" s="86"/>
      <c r="I1548" s="87">
        <v>42319</v>
      </c>
      <c r="J1548" s="87"/>
      <c r="K1548" s="87">
        <v>42319</v>
      </c>
      <c r="L1548" s="87"/>
      <c r="M1548" s="84" t="s">
        <v>18</v>
      </c>
      <c r="N1548" s="84"/>
      <c r="O1548" s="83">
        <v>184</v>
      </c>
      <c r="P1548" s="83"/>
      <c r="Q1548" s="84"/>
      <c r="R1548" s="84"/>
      <c r="S1548" s="84"/>
    </row>
    <row r="1549" spans="2:19" ht="45" customHeight="1" x14ac:dyDescent="0.25">
      <c r="B1549" s="10" t="s">
        <v>585</v>
      </c>
      <c r="C1549" s="85" t="s">
        <v>610</v>
      </c>
      <c r="D1549" s="85"/>
      <c r="E1549" s="84">
        <f t="shared" si="7"/>
        <v>1</v>
      </c>
      <c r="F1549" s="84"/>
      <c r="G1549" s="86" t="s">
        <v>17</v>
      </c>
      <c r="H1549" s="86"/>
      <c r="I1549" s="87">
        <v>42314</v>
      </c>
      <c r="J1549" s="87"/>
      <c r="K1549" s="87">
        <v>42314</v>
      </c>
      <c r="L1549" s="87"/>
      <c r="M1549" s="84" t="s">
        <v>18</v>
      </c>
      <c r="N1549" s="84"/>
      <c r="O1549" s="83">
        <v>500</v>
      </c>
      <c r="P1549" s="83"/>
      <c r="Q1549" s="84"/>
      <c r="R1549" s="84"/>
      <c r="S1549" s="84"/>
    </row>
    <row r="1550" spans="2:19" ht="45" customHeight="1" x14ac:dyDescent="0.25">
      <c r="B1550" s="10" t="s">
        <v>585</v>
      </c>
      <c r="C1550" s="85" t="s">
        <v>608</v>
      </c>
      <c r="D1550" s="85"/>
      <c r="E1550" s="84">
        <f t="shared" si="7"/>
        <v>1</v>
      </c>
      <c r="F1550" s="84"/>
      <c r="G1550" s="86" t="s">
        <v>35</v>
      </c>
      <c r="H1550" s="86"/>
      <c r="I1550" s="87">
        <v>42334</v>
      </c>
      <c r="J1550" s="87"/>
      <c r="K1550" s="87">
        <v>42334</v>
      </c>
      <c r="L1550" s="87"/>
      <c r="M1550" s="84" t="s">
        <v>18</v>
      </c>
      <c r="N1550" s="84"/>
      <c r="O1550" s="83">
        <v>296</v>
      </c>
      <c r="P1550" s="83"/>
      <c r="Q1550" s="84"/>
      <c r="R1550" s="84"/>
      <c r="S1550" s="84"/>
    </row>
    <row r="1551" spans="2:19" ht="45" customHeight="1" x14ac:dyDescent="0.25">
      <c r="B1551" s="10" t="s">
        <v>585</v>
      </c>
      <c r="C1551" s="85" t="s">
        <v>610</v>
      </c>
      <c r="D1551" s="85"/>
      <c r="E1551" s="84">
        <f t="shared" si="7"/>
        <v>1</v>
      </c>
      <c r="F1551" s="84"/>
      <c r="G1551" s="86" t="s">
        <v>17</v>
      </c>
      <c r="H1551" s="86"/>
      <c r="I1551" s="87">
        <v>42314</v>
      </c>
      <c r="J1551" s="87"/>
      <c r="K1551" s="87">
        <v>42314</v>
      </c>
      <c r="L1551" s="87"/>
      <c r="M1551" s="84" t="s">
        <v>18</v>
      </c>
      <c r="N1551" s="84"/>
      <c r="O1551" s="83">
        <v>640</v>
      </c>
      <c r="P1551" s="83"/>
      <c r="Q1551" s="84"/>
      <c r="R1551" s="84"/>
      <c r="S1551" s="84"/>
    </row>
    <row r="1552" spans="2:19" ht="45" customHeight="1" x14ac:dyDescent="0.25">
      <c r="B1552" s="10" t="s">
        <v>585</v>
      </c>
      <c r="C1552" s="85" t="s">
        <v>19</v>
      </c>
      <c r="D1552" s="85"/>
      <c r="E1552" s="84">
        <f t="shared" si="7"/>
        <v>1</v>
      </c>
      <c r="F1552" s="84"/>
      <c r="G1552" s="86" t="s">
        <v>20</v>
      </c>
      <c r="H1552" s="86"/>
      <c r="I1552" s="87">
        <v>42314</v>
      </c>
      <c r="J1552" s="87"/>
      <c r="K1552" s="87">
        <v>42314</v>
      </c>
      <c r="L1552" s="87"/>
      <c r="M1552" s="84" t="s">
        <v>18</v>
      </c>
      <c r="N1552" s="84"/>
      <c r="O1552" s="83">
        <v>260</v>
      </c>
      <c r="P1552" s="83"/>
      <c r="Q1552" s="84"/>
      <c r="R1552" s="84"/>
      <c r="S1552" s="84"/>
    </row>
    <row r="1553" spans="2:19" ht="45" customHeight="1" x14ac:dyDescent="0.25">
      <c r="B1553" s="10" t="s">
        <v>585</v>
      </c>
      <c r="C1553" s="85" t="s">
        <v>608</v>
      </c>
      <c r="D1553" s="85"/>
      <c r="E1553" s="84">
        <f t="shared" si="7"/>
        <v>1</v>
      </c>
      <c r="F1553" s="84"/>
      <c r="G1553" s="86" t="s">
        <v>35</v>
      </c>
      <c r="H1553" s="86"/>
      <c r="I1553" s="87">
        <v>42334</v>
      </c>
      <c r="J1553" s="87"/>
      <c r="K1553" s="87">
        <v>42334</v>
      </c>
      <c r="L1553" s="87"/>
      <c r="M1553" s="84" t="s">
        <v>18</v>
      </c>
      <c r="N1553" s="84"/>
      <c r="O1553" s="83">
        <v>12</v>
      </c>
      <c r="P1553" s="83"/>
      <c r="Q1553" s="84"/>
      <c r="R1553" s="84"/>
      <c r="S1553" s="84"/>
    </row>
    <row r="1554" spans="2:19" ht="45" customHeight="1" x14ac:dyDescent="0.25">
      <c r="B1554" s="10" t="s">
        <v>585</v>
      </c>
      <c r="C1554" s="85" t="s">
        <v>611</v>
      </c>
      <c r="D1554" s="85"/>
      <c r="E1554" s="84">
        <f t="shared" si="7"/>
        <v>1</v>
      </c>
      <c r="F1554" s="84"/>
      <c r="G1554" s="86" t="s">
        <v>35</v>
      </c>
      <c r="H1554" s="86"/>
      <c r="I1554" s="87">
        <v>42321</v>
      </c>
      <c r="J1554" s="87"/>
      <c r="K1554" s="87">
        <v>42325</v>
      </c>
      <c r="L1554" s="87"/>
      <c r="M1554" s="84" t="s">
        <v>18</v>
      </c>
      <c r="N1554" s="84"/>
      <c r="O1554" s="83">
        <v>184</v>
      </c>
      <c r="P1554" s="83"/>
      <c r="Q1554" s="84"/>
      <c r="R1554" s="84"/>
      <c r="S1554" s="84"/>
    </row>
    <row r="1555" spans="2:19" ht="45" customHeight="1" x14ac:dyDescent="0.25">
      <c r="B1555" s="10" t="s">
        <v>585</v>
      </c>
      <c r="C1555" s="85" t="s">
        <v>612</v>
      </c>
      <c r="D1555" s="85"/>
      <c r="E1555" s="84">
        <f t="shared" si="7"/>
        <v>1</v>
      </c>
      <c r="F1555" s="84"/>
      <c r="G1555" s="86" t="s">
        <v>35</v>
      </c>
      <c r="H1555" s="86"/>
      <c r="I1555" s="87">
        <v>42303</v>
      </c>
      <c r="J1555" s="87"/>
      <c r="K1555" s="87">
        <v>42304</v>
      </c>
      <c r="L1555" s="87"/>
      <c r="M1555" s="84" t="s">
        <v>18</v>
      </c>
      <c r="N1555" s="84"/>
      <c r="O1555" s="83">
        <v>184</v>
      </c>
      <c r="P1555" s="83"/>
      <c r="Q1555" s="84"/>
      <c r="R1555" s="84"/>
      <c r="S1555" s="84"/>
    </row>
    <row r="1556" spans="2:19" ht="45" customHeight="1" x14ac:dyDescent="0.25">
      <c r="B1556" s="10" t="s">
        <v>585</v>
      </c>
      <c r="C1556" s="85" t="s">
        <v>611</v>
      </c>
      <c r="D1556" s="85"/>
      <c r="E1556" s="84">
        <f t="shared" si="7"/>
        <v>1</v>
      </c>
      <c r="F1556" s="84"/>
      <c r="G1556" s="86" t="s">
        <v>35</v>
      </c>
      <c r="H1556" s="86"/>
      <c r="I1556" s="87">
        <v>42321</v>
      </c>
      <c r="J1556" s="87"/>
      <c r="K1556" s="87">
        <v>42325</v>
      </c>
      <c r="L1556" s="87"/>
      <c r="M1556" s="84" t="s">
        <v>18</v>
      </c>
      <c r="N1556" s="84"/>
      <c r="O1556" s="83">
        <v>337.93</v>
      </c>
      <c r="P1556" s="83"/>
      <c r="Q1556" s="84"/>
      <c r="R1556" s="84"/>
      <c r="S1556" s="84"/>
    </row>
    <row r="1557" spans="2:19" ht="45" customHeight="1" x14ac:dyDescent="0.25">
      <c r="B1557" s="10" t="s">
        <v>585</v>
      </c>
      <c r="C1557" s="85" t="s">
        <v>612</v>
      </c>
      <c r="D1557" s="85"/>
      <c r="E1557" s="84">
        <f t="shared" si="7"/>
        <v>1</v>
      </c>
      <c r="F1557" s="84"/>
      <c r="G1557" s="86" t="s">
        <v>35</v>
      </c>
      <c r="H1557" s="86"/>
      <c r="I1557" s="87">
        <v>42303</v>
      </c>
      <c r="J1557" s="87"/>
      <c r="K1557" s="87">
        <v>42304</v>
      </c>
      <c r="L1557" s="87"/>
      <c r="M1557" s="84" t="s">
        <v>18</v>
      </c>
      <c r="N1557" s="84"/>
      <c r="O1557" s="83">
        <v>400</v>
      </c>
      <c r="P1557" s="83"/>
      <c r="Q1557" s="84"/>
      <c r="R1557" s="84"/>
      <c r="S1557" s="84"/>
    </row>
    <row r="1558" spans="2:19" ht="45" customHeight="1" x14ac:dyDescent="0.25">
      <c r="B1558" s="10" t="s">
        <v>585</v>
      </c>
      <c r="C1558" s="85" t="s">
        <v>19</v>
      </c>
      <c r="D1558" s="85"/>
      <c r="E1558" s="84">
        <f t="shared" si="7"/>
        <v>1</v>
      </c>
      <c r="F1558" s="84"/>
      <c r="G1558" s="86" t="s">
        <v>20</v>
      </c>
      <c r="H1558" s="86"/>
      <c r="I1558" s="87">
        <v>42303</v>
      </c>
      <c r="J1558" s="87"/>
      <c r="K1558" s="87">
        <v>42303</v>
      </c>
      <c r="L1558" s="87"/>
      <c r="M1558" s="84" t="s">
        <v>18</v>
      </c>
      <c r="N1558" s="84"/>
      <c r="O1558" s="83">
        <v>19</v>
      </c>
      <c r="P1558" s="83"/>
      <c r="Q1558" s="84"/>
      <c r="R1558" s="84"/>
      <c r="S1558" s="84"/>
    </row>
    <row r="1559" spans="2:19" ht="45" customHeight="1" x14ac:dyDescent="0.25">
      <c r="B1559" s="10" t="s">
        <v>613</v>
      </c>
      <c r="C1559" s="85" t="s">
        <v>19</v>
      </c>
      <c r="D1559" s="85"/>
      <c r="E1559" s="84">
        <f t="shared" si="7"/>
        <v>1</v>
      </c>
      <c r="F1559" s="84"/>
      <c r="G1559" s="86" t="s">
        <v>20</v>
      </c>
      <c r="H1559" s="86"/>
      <c r="I1559" s="87">
        <v>42054</v>
      </c>
      <c r="J1559" s="87"/>
      <c r="K1559" s="87">
        <v>42054</v>
      </c>
      <c r="L1559" s="87"/>
      <c r="M1559" s="84" t="s">
        <v>18</v>
      </c>
      <c r="N1559" s="84"/>
      <c r="O1559" s="83">
        <v>1690</v>
      </c>
      <c r="P1559" s="83"/>
      <c r="Q1559" s="84"/>
      <c r="R1559" s="84"/>
      <c r="S1559" s="84"/>
    </row>
    <row r="1560" spans="2:19" ht="45" customHeight="1" x14ac:dyDescent="0.25">
      <c r="B1560" s="10" t="s">
        <v>613</v>
      </c>
      <c r="C1560" s="85" t="s">
        <v>614</v>
      </c>
      <c r="D1560" s="85"/>
      <c r="E1560" s="84">
        <f t="shared" si="7"/>
        <v>1</v>
      </c>
      <c r="F1560" s="84"/>
      <c r="G1560" s="86" t="s">
        <v>35</v>
      </c>
      <c r="H1560" s="86"/>
      <c r="I1560" s="87">
        <v>42143</v>
      </c>
      <c r="J1560" s="87"/>
      <c r="K1560" s="87">
        <v>42143</v>
      </c>
      <c r="L1560" s="87"/>
      <c r="M1560" s="84" t="s">
        <v>18</v>
      </c>
      <c r="N1560" s="84"/>
      <c r="O1560" s="83">
        <v>484</v>
      </c>
      <c r="P1560" s="83"/>
      <c r="Q1560" s="84"/>
      <c r="R1560" s="84"/>
      <c r="S1560" s="84"/>
    </row>
    <row r="1561" spans="2:19" ht="45" customHeight="1" x14ac:dyDescent="0.25">
      <c r="B1561" s="10" t="s">
        <v>613</v>
      </c>
      <c r="C1561" s="85" t="s">
        <v>19</v>
      </c>
      <c r="D1561" s="85"/>
      <c r="E1561" s="84">
        <f t="shared" si="7"/>
        <v>1</v>
      </c>
      <c r="F1561" s="84"/>
      <c r="G1561" s="86" t="s">
        <v>20</v>
      </c>
      <c r="H1561" s="86"/>
      <c r="I1561" s="87">
        <v>42143</v>
      </c>
      <c r="J1561" s="87"/>
      <c r="K1561" s="87">
        <v>42143</v>
      </c>
      <c r="L1561" s="87"/>
      <c r="M1561" s="84" t="s">
        <v>18</v>
      </c>
      <c r="N1561" s="84"/>
      <c r="O1561" s="83">
        <v>270</v>
      </c>
      <c r="P1561" s="83"/>
      <c r="Q1561" s="84"/>
      <c r="R1561" s="84"/>
      <c r="S1561" s="84"/>
    </row>
    <row r="1562" spans="2:19" ht="45" customHeight="1" x14ac:dyDescent="0.25">
      <c r="B1562" s="10" t="s">
        <v>613</v>
      </c>
      <c r="C1562" s="85" t="s">
        <v>615</v>
      </c>
      <c r="D1562" s="85"/>
      <c r="E1562" s="84">
        <f t="shared" si="7"/>
        <v>1</v>
      </c>
      <c r="F1562" s="84"/>
      <c r="G1562" s="86" t="s">
        <v>35</v>
      </c>
      <c r="H1562" s="86"/>
      <c r="I1562" s="87">
        <v>42129</v>
      </c>
      <c r="J1562" s="87"/>
      <c r="K1562" s="87">
        <v>42129</v>
      </c>
      <c r="L1562" s="87"/>
      <c r="M1562" s="84" t="s">
        <v>18</v>
      </c>
      <c r="N1562" s="84"/>
      <c r="O1562" s="83">
        <v>483.99</v>
      </c>
      <c r="P1562" s="83"/>
      <c r="Q1562" s="84"/>
      <c r="R1562" s="84"/>
      <c r="S1562" s="84"/>
    </row>
    <row r="1563" spans="2:19" ht="45" customHeight="1" x14ac:dyDescent="0.25">
      <c r="B1563" s="10" t="s">
        <v>613</v>
      </c>
      <c r="C1563" s="85" t="s">
        <v>616</v>
      </c>
      <c r="D1563" s="85"/>
      <c r="E1563" s="84">
        <f t="shared" si="7"/>
        <v>1</v>
      </c>
      <c r="F1563" s="84"/>
      <c r="G1563" s="86" t="s">
        <v>35</v>
      </c>
      <c r="H1563" s="86"/>
      <c r="I1563" s="87">
        <v>42111</v>
      </c>
      <c r="J1563" s="87"/>
      <c r="K1563" s="87">
        <v>42111</v>
      </c>
      <c r="L1563" s="87"/>
      <c r="M1563" s="84" t="s">
        <v>18</v>
      </c>
      <c r="N1563" s="84"/>
      <c r="O1563" s="83">
        <v>499.1</v>
      </c>
      <c r="P1563" s="83"/>
      <c r="Q1563" s="84"/>
      <c r="R1563" s="84"/>
      <c r="S1563" s="84"/>
    </row>
    <row r="1564" spans="2:19" ht="45" customHeight="1" x14ac:dyDescent="0.25">
      <c r="B1564" s="10" t="s">
        <v>613</v>
      </c>
      <c r="C1564" s="85" t="s">
        <v>615</v>
      </c>
      <c r="D1564" s="85"/>
      <c r="E1564" s="84">
        <f t="shared" si="7"/>
        <v>1</v>
      </c>
      <c r="F1564" s="84"/>
      <c r="G1564" s="86" t="s">
        <v>35</v>
      </c>
      <c r="H1564" s="86"/>
      <c r="I1564" s="87">
        <v>42129</v>
      </c>
      <c r="J1564" s="87"/>
      <c r="K1564" s="87">
        <v>42129</v>
      </c>
      <c r="L1564" s="87"/>
      <c r="M1564" s="84" t="s">
        <v>18</v>
      </c>
      <c r="N1564" s="84"/>
      <c r="O1564" s="83">
        <v>780</v>
      </c>
      <c r="P1564" s="83"/>
      <c r="Q1564" s="84"/>
      <c r="R1564" s="84"/>
      <c r="S1564" s="84"/>
    </row>
    <row r="1565" spans="2:19" ht="45" customHeight="1" x14ac:dyDescent="0.25">
      <c r="B1565" s="10" t="s">
        <v>613</v>
      </c>
      <c r="C1565" s="85" t="s">
        <v>616</v>
      </c>
      <c r="D1565" s="85"/>
      <c r="E1565" s="84">
        <f t="shared" si="7"/>
        <v>1</v>
      </c>
      <c r="F1565" s="84"/>
      <c r="G1565" s="86" t="s">
        <v>35</v>
      </c>
      <c r="H1565" s="86"/>
      <c r="I1565" s="87">
        <v>42111</v>
      </c>
      <c r="J1565" s="87"/>
      <c r="K1565" s="87">
        <v>42111</v>
      </c>
      <c r="L1565" s="87"/>
      <c r="M1565" s="84" t="s">
        <v>18</v>
      </c>
      <c r="N1565" s="84"/>
      <c r="O1565" s="83">
        <v>919.3</v>
      </c>
      <c r="P1565" s="83"/>
      <c r="Q1565" s="84"/>
      <c r="R1565" s="84"/>
      <c r="S1565" s="84"/>
    </row>
    <row r="1566" spans="2:19" ht="45" customHeight="1" x14ac:dyDescent="0.25">
      <c r="B1566" s="10" t="s">
        <v>613</v>
      </c>
      <c r="C1566" s="85" t="s">
        <v>19</v>
      </c>
      <c r="D1566" s="85"/>
      <c r="E1566" s="84">
        <f t="shared" si="7"/>
        <v>1</v>
      </c>
      <c r="F1566" s="84"/>
      <c r="G1566" s="86" t="s">
        <v>20</v>
      </c>
      <c r="H1566" s="86"/>
      <c r="I1566" s="87">
        <v>42111</v>
      </c>
      <c r="J1566" s="87"/>
      <c r="K1566" s="87">
        <v>42111</v>
      </c>
      <c r="L1566" s="87"/>
      <c r="M1566" s="84" t="s">
        <v>18</v>
      </c>
      <c r="N1566" s="84"/>
      <c r="O1566" s="83">
        <v>20</v>
      </c>
      <c r="P1566" s="83"/>
      <c r="Q1566" s="84"/>
      <c r="R1566" s="84"/>
      <c r="S1566" s="84"/>
    </row>
    <row r="1567" spans="2:19" ht="45" customHeight="1" x14ac:dyDescent="0.25">
      <c r="B1567" s="10" t="s">
        <v>613</v>
      </c>
      <c r="C1567" s="85" t="s">
        <v>617</v>
      </c>
      <c r="D1567" s="85"/>
      <c r="E1567" s="84">
        <f t="shared" si="7"/>
        <v>1</v>
      </c>
      <c r="F1567" s="84"/>
      <c r="G1567" s="86" t="s">
        <v>35</v>
      </c>
      <c r="H1567" s="86"/>
      <c r="I1567" s="87">
        <v>42150</v>
      </c>
      <c r="J1567" s="87"/>
      <c r="K1567" s="87">
        <v>42150</v>
      </c>
      <c r="L1567" s="87"/>
      <c r="M1567" s="84" t="s">
        <v>18</v>
      </c>
      <c r="N1567" s="84"/>
      <c r="O1567" s="83">
        <v>184</v>
      </c>
      <c r="P1567" s="83"/>
      <c r="Q1567" s="84"/>
      <c r="R1567" s="84"/>
      <c r="S1567" s="84"/>
    </row>
    <row r="1568" spans="2:19" ht="45" customHeight="1" x14ac:dyDescent="0.25">
      <c r="B1568" s="10" t="s">
        <v>613</v>
      </c>
      <c r="C1568" s="85" t="s">
        <v>617</v>
      </c>
      <c r="D1568" s="85"/>
      <c r="E1568" s="84">
        <f t="shared" si="7"/>
        <v>1</v>
      </c>
      <c r="F1568" s="84"/>
      <c r="G1568" s="86" t="s">
        <v>35</v>
      </c>
      <c r="H1568" s="86"/>
      <c r="I1568" s="87">
        <v>42150</v>
      </c>
      <c r="J1568" s="87"/>
      <c r="K1568" s="87">
        <v>42150</v>
      </c>
      <c r="L1568" s="87"/>
      <c r="M1568" s="84" t="s">
        <v>18</v>
      </c>
      <c r="N1568" s="84"/>
      <c r="O1568" s="83">
        <v>670</v>
      </c>
      <c r="P1568" s="83"/>
      <c r="Q1568" s="84"/>
      <c r="R1568" s="84"/>
      <c r="S1568" s="84"/>
    </row>
    <row r="1569" spans="2:19" ht="45" customHeight="1" x14ac:dyDescent="0.25">
      <c r="B1569" s="10" t="s">
        <v>613</v>
      </c>
      <c r="C1569" s="85" t="s">
        <v>19</v>
      </c>
      <c r="D1569" s="85"/>
      <c r="E1569" s="84">
        <f t="shared" si="7"/>
        <v>1</v>
      </c>
      <c r="F1569" s="84"/>
      <c r="G1569" s="86" t="s">
        <v>20</v>
      </c>
      <c r="H1569" s="86"/>
      <c r="I1569" s="87">
        <v>42254</v>
      </c>
      <c r="J1569" s="87"/>
      <c r="K1569" s="87">
        <v>42254</v>
      </c>
      <c r="L1569" s="87"/>
      <c r="M1569" s="84" t="s">
        <v>18</v>
      </c>
      <c r="N1569" s="84"/>
      <c r="O1569" s="83">
        <v>2309.6999999999998</v>
      </c>
      <c r="P1569" s="83"/>
      <c r="Q1569" s="84"/>
      <c r="R1569" s="84"/>
      <c r="S1569" s="84"/>
    </row>
    <row r="1570" spans="2:19" ht="45" customHeight="1" x14ac:dyDescent="0.25">
      <c r="B1570" s="10" t="s">
        <v>613</v>
      </c>
      <c r="C1570" s="85" t="s">
        <v>618</v>
      </c>
      <c r="D1570" s="85"/>
      <c r="E1570" s="84">
        <f t="shared" si="7"/>
        <v>1</v>
      </c>
      <c r="F1570" s="84"/>
      <c r="G1570" s="86" t="s">
        <v>35</v>
      </c>
      <c r="H1570" s="86"/>
      <c r="I1570" s="87">
        <v>42283</v>
      </c>
      <c r="J1570" s="87"/>
      <c r="K1570" s="87">
        <v>42283</v>
      </c>
      <c r="L1570" s="87"/>
      <c r="M1570" s="84" t="s">
        <v>18</v>
      </c>
      <c r="N1570" s="84"/>
      <c r="O1570" s="83">
        <v>523.25</v>
      </c>
      <c r="P1570" s="83"/>
      <c r="Q1570" s="84"/>
      <c r="R1570" s="84"/>
      <c r="S1570" s="84"/>
    </row>
    <row r="1571" spans="2:19" ht="45" customHeight="1" x14ac:dyDescent="0.25">
      <c r="B1571" s="10" t="s">
        <v>613</v>
      </c>
      <c r="C1571" s="85" t="s">
        <v>618</v>
      </c>
      <c r="D1571" s="85"/>
      <c r="E1571" s="84">
        <f t="shared" si="7"/>
        <v>1</v>
      </c>
      <c r="F1571" s="84"/>
      <c r="G1571" s="86" t="s">
        <v>35</v>
      </c>
      <c r="H1571" s="86"/>
      <c r="I1571" s="87">
        <v>42283</v>
      </c>
      <c r="J1571" s="87"/>
      <c r="K1571" s="87">
        <v>42283</v>
      </c>
      <c r="L1571" s="87"/>
      <c r="M1571" s="84" t="s">
        <v>18</v>
      </c>
      <c r="N1571" s="84"/>
      <c r="O1571" s="83">
        <v>312</v>
      </c>
      <c r="P1571" s="83"/>
      <c r="Q1571" s="84"/>
      <c r="R1571" s="84"/>
      <c r="S1571" s="84"/>
    </row>
    <row r="1572" spans="2:19" ht="45" customHeight="1" x14ac:dyDescent="0.25">
      <c r="B1572" s="10" t="s">
        <v>613</v>
      </c>
      <c r="C1572" s="85" t="s">
        <v>19</v>
      </c>
      <c r="D1572" s="85"/>
      <c r="E1572" s="84">
        <f t="shared" si="7"/>
        <v>1</v>
      </c>
      <c r="F1572" s="84"/>
      <c r="G1572" s="86" t="s">
        <v>20</v>
      </c>
      <c r="H1572" s="86"/>
      <c r="I1572" s="87">
        <v>42283</v>
      </c>
      <c r="J1572" s="87"/>
      <c r="K1572" s="87">
        <v>42283</v>
      </c>
      <c r="L1572" s="87"/>
      <c r="M1572" s="84" t="s">
        <v>18</v>
      </c>
      <c r="N1572" s="84"/>
      <c r="O1572" s="83">
        <v>19</v>
      </c>
      <c r="P1572" s="83"/>
      <c r="Q1572" s="84"/>
      <c r="R1572" s="84"/>
      <c r="S1572" s="84"/>
    </row>
    <row r="1573" spans="2:19" ht="45" customHeight="1" x14ac:dyDescent="0.25">
      <c r="B1573" s="10" t="s">
        <v>613</v>
      </c>
      <c r="C1573" s="85" t="s">
        <v>619</v>
      </c>
      <c r="D1573" s="85"/>
      <c r="E1573" s="84">
        <f t="shared" si="7"/>
        <v>1</v>
      </c>
      <c r="F1573" s="84"/>
      <c r="G1573" s="86" t="s">
        <v>35</v>
      </c>
      <c r="H1573" s="86"/>
      <c r="I1573" s="87">
        <v>42235</v>
      </c>
      <c r="J1573" s="87"/>
      <c r="K1573" s="87">
        <v>42149</v>
      </c>
      <c r="L1573" s="87"/>
      <c r="M1573" s="84" t="s">
        <v>18</v>
      </c>
      <c r="N1573" s="84"/>
      <c r="O1573" s="83">
        <v>455.4</v>
      </c>
      <c r="P1573" s="83"/>
      <c r="Q1573" s="84"/>
      <c r="R1573" s="84"/>
      <c r="S1573" s="84"/>
    </row>
    <row r="1574" spans="2:19" ht="45" customHeight="1" x14ac:dyDescent="0.25">
      <c r="B1574" s="10" t="s">
        <v>613</v>
      </c>
      <c r="C1574" s="85" t="s">
        <v>620</v>
      </c>
      <c r="D1574" s="85"/>
      <c r="E1574" s="84">
        <f t="shared" si="7"/>
        <v>1</v>
      </c>
      <c r="F1574" s="84"/>
      <c r="G1574" s="86" t="s">
        <v>35</v>
      </c>
      <c r="H1574" s="86"/>
      <c r="I1574" s="87">
        <v>42215</v>
      </c>
      <c r="J1574" s="87"/>
      <c r="K1574" s="87">
        <v>42221</v>
      </c>
      <c r="L1574" s="87"/>
      <c r="M1574" s="84" t="s">
        <v>18</v>
      </c>
      <c r="N1574" s="84"/>
      <c r="O1574" s="83">
        <v>584</v>
      </c>
      <c r="P1574" s="83"/>
      <c r="Q1574" s="84"/>
      <c r="R1574" s="84"/>
      <c r="S1574" s="84"/>
    </row>
    <row r="1575" spans="2:19" ht="45" customHeight="1" x14ac:dyDescent="0.25">
      <c r="B1575" s="10" t="s">
        <v>613</v>
      </c>
      <c r="C1575" s="85" t="s">
        <v>620</v>
      </c>
      <c r="D1575" s="85"/>
      <c r="E1575" s="84">
        <f t="shared" si="7"/>
        <v>1</v>
      </c>
      <c r="F1575" s="84"/>
      <c r="G1575" s="86" t="s">
        <v>35</v>
      </c>
      <c r="H1575" s="86"/>
      <c r="I1575" s="87">
        <v>42227</v>
      </c>
      <c r="J1575" s="87"/>
      <c r="K1575" s="87">
        <v>42229</v>
      </c>
      <c r="L1575" s="87"/>
      <c r="M1575" s="84" t="s">
        <v>18</v>
      </c>
      <c r="N1575" s="84"/>
      <c r="O1575" s="83">
        <v>434.03</v>
      </c>
      <c r="P1575" s="83"/>
      <c r="Q1575" s="84"/>
      <c r="R1575" s="84"/>
      <c r="S1575" s="84"/>
    </row>
    <row r="1576" spans="2:19" ht="45" customHeight="1" x14ac:dyDescent="0.25">
      <c r="B1576" s="10" t="s">
        <v>613</v>
      </c>
      <c r="C1576" s="85" t="s">
        <v>619</v>
      </c>
      <c r="D1576" s="85"/>
      <c r="E1576" s="84">
        <f t="shared" si="7"/>
        <v>1</v>
      </c>
      <c r="F1576" s="84"/>
      <c r="G1576" s="86" t="s">
        <v>35</v>
      </c>
      <c r="H1576" s="86"/>
      <c r="I1576" s="87">
        <v>42235</v>
      </c>
      <c r="J1576" s="87"/>
      <c r="K1576" s="87">
        <v>42149</v>
      </c>
      <c r="L1576" s="87"/>
      <c r="M1576" s="84" t="s">
        <v>18</v>
      </c>
      <c r="N1576" s="84"/>
      <c r="O1576" s="83">
        <v>344</v>
      </c>
      <c r="P1576" s="83"/>
      <c r="Q1576" s="84"/>
      <c r="R1576" s="84"/>
      <c r="S1576" s="84"/>
    </row>
    <row r="1577" spans="2:19" ht="45" customHeight="1" x14ac:dyDescent="0.25">
      <c r="B1577" s="10" t="s">
        <v>613</v>
      </c>
      <c r="C1577" s="85" t="s">
        <v>620</v>
      </c>
      <c r="D1577" s="85"/>
      <c r="E1577" s="84">
        <f t="shared" si="7"/>
        <v>1</v>
      </c>
      <c r="F1577" s="84"/>
      <c r="G1577" s="86" t="s">
        <v>35</v>
      </c>
      <c r="H1577" s="86"/>
      <c r="I1577" s="87">
        <v>42215</v>
      </c>
      <c r="J1577" s="87"/>
      <c r="K1577" s="87">
        <v>42221</v>
      </c>
      <c r="L1577" s="87"/>
      <c r="M1577" s="84" t="s">
        <v>18</v>
      </c>
      <c r="N1577" s="84"/>
      <c r="O1577" s="83">
        <v>1060</v>
      </c>
      <c r="P1577" s="83"/>
      <c r="Q1577" s="84"/>
      <c r="R1577" s="84"/>
      <c r="S1577" s="84"/>
    </row>
    <row r="1578" spans="2:19" ht="45" customHeight="1" x14ac:dyDescent="0.25">
      <c r="B1578" s="10" t="s">
        <v>613</v>
      </c>
      <c r="C1578" s="85" t="s">
        <v>620</v>
      </c>
      <c r="D1578" s="85"/>
      <c r="E1578" s="84">
        <f t="shared" si="7"/>
        <v>1</v>
      </c>
      <c r="F1578" s="84"/>
      <c r="G1578" s="86" t="s">
        <v>35</v>
      </c>
      <c r="H1578" s="86"/>
      <c r="I1578" s="87">
        <v>42227</v>
      </c>
      <c r="J1578" s="87"/>
      <c r="K1578" s="87">
        <v>42229</v>
      </c>
      <c r="L1578" s="87"/>
      <c r="M1578" s="84" t="s">
        <v>18</v>
      </c>
      <c r="N1578" s="84"/>
      <c r="O1578" s="83">
        <v>660</v>
      </c>
      <c r="P1578" s="83"/>
      <c r="Q1578" s="84"/>
      <c r="R1578" s="84"/>
      <c r="S1578" s="84"/>
    </row>
    <row r="1579" spans="2:19" ht="45" customHeight="1" x14ac:dyDescent="0.25">
      <c r="B1579" s="10" t="s">
        <v>613</v>
      </c>
      <c r="C1579" s="85" t="s">
        <v>19</v>
      </c>
      <c r="D1579" s="85"/>
      <c r="E1579" s="84">
        <f t="shared" si="7"/>
        <v>1</v>
      </c>
      <c r="F1579" s="84"/>
      <c r="G1579" s="86" t="s">
        <v>20</v>
      </c>
      <c r="H1579" s="86"/>
      <c r="I1579" s="87">
        <v>42227</v>
      </c>
      <c r="J1579" s="87"/>
      <c r="K1579" s="87">
        <v>42227</v>
      </c>
      <c r="L1579" s="87"/>
      <c r="M1579" s="84" t="s">
        <v>18</v>
      </c>
      <c r="N1579" s="84"/>
      <c r="O1579" s="83">
        <v>42</v>
      </c>
      <c r="P1579" s="83"/>
      <c r="Q1579" s="84"/>
      <c r="R1579" s="84"/>
      <c r="S1579" s="84"/>
    </row>
    <row r="1580" spans="2:19" ht="45" customHeight="1" x14ac:dyDescent="0.25">
      <c r="B1580" s="10" t="s">
        <v>613</v>
      </c>
      <c r="C1580" s="85" t="s">
        <v>621</v>
      </c>
      <c r="D1580" s="85"/>
      <c r="E1580" s="84">
        <f t="shared" si="7"/>
        <v>1</v>
      </c>
      <c r="F1580" s="84"/>
      <c r="G1580" s="86" t="s">
        <v>35</v>
      </c>
      <c r="H1580" s="86"/>
      <c r="I1580" s="87">
        <v>42247</v>
      </c>
      <c r="J1580" s="87"/>
      <c r="K1580" s="87">
        <v>42247</v>
      </c>
      <c r="L1580" s="87"/>
      <c r="M1580" s="84" t="s">
        <v>18</v>
      </c>
      <c r="N1580" s="84"/>
      <c r="O1580" s="83">
        <v>455.4</v>
      </c>
      <c r="P1580" s="83"/>
      <c r="Q1580" s="84"/>
      <c r="R1580" s="84"/>
      <c r="S1580" s="84"/>
    </row>
    <row r="1581" spans="2:19" ht="45" customHeight="1" x14ac:dyDescent="0.25">
      <c r="B1581" s="10" t="s">
        <v>613</v>
      </c>
      <c r="C1581" s="85" t="s">
        <v>622</v>
      </c>
      <c r="D1581" s="85"/>
      <c r="E1581" s="84">
        <f t="shared" si="7"/>
        <v>1</v>
      </c>
      <c r="F1581" s="84"/>
      <c r="G1581" s="86" t="s">
        <v>35</v>
      </c>
      <c r="H1581" s="86"/>
      <c r="I1581" s="87">
        <v>42255</v>
      </c>
      <c r="J1581" s="87"/>
      <c r="K1581" s="87">
        <v>42255</v>
      </c>
      <c r="L1581" s="87"/>
      <c r="M1581" s="84" t="s">
        <v>18</v>
      </c>
      <c r="N1581" s="84"/>
      <c r="O1581" s="83">
        <v>455.4</v>
      </c>
      <c r="P1581" s="83"/>
      <c r="Q1581" s="84"/>
      <c r="R1581" s="84"/>
      <c r="S1581" s="84"/>
    </row>
    <row r="1582" spans="2:19" ht="45" customHeight="1" x14ac:dyDescent="0.25">
      <c r="B1582" s="10" t="s">
        <v>613</v>
      </c>
      <c r="C1582" s="85" t="s">
        <v>622</v>
      </c>
      <c r="D1582" s="85"/>
      <c r="E1582" s="84">
        <f t="shared" si="7"/>
        <v>1</v>
      </c>
      <c r="F1582" s="84"/>
      <c r="G1582" s="86" t="s">
        <v>35</v>
      </c>
      <c r="H1582" s="86"/>
      <c r="I1582" s="87">
        <v>42255</v>
      </c>
      <c r="J1582" s="87"/>
      <c r="K1582" s="87">
        <v>42255</v>
      </c>
      <c r="L1582" s="87"/>
      <c r="M1582" s="84" t="s">
        <v>18</v>
      </c>
      <c r="N1582" s="84"/>
      <c r="O1582" s="83">
        <v>660</v>
      </c>
      <c r="P1582" s="83"/>
      <c r="Q1582" s="84"/>
      <c r="R1582" s="84"/>
      <c r="S1582" s="84"/>
    </row>
    <row r="1583" spans="2:19" ht="45" customHeight="1" x14ac:dyDescent="0.25">
      <c r="B1583" s="10" t="s">
        <v>613</v>
      </c>
      <c r="C1583" s="85" t="s">
        <v>623</v>
      </c>
      <c r="D1583" s="85"/>
      <c r="E1583" s="84">
        <f t="shared" si="7"/>
        <v>1</v>
      </c>
      <c r="F1583" s="84"/>
      <c r="G1583" s="86" t="s">
        <v>35</v>
      </c>
      <c r="H1583" s="86"/>
      <c r="I1583" s="87">
        <v>42247</v>
      </c>
      <c r="J1583" s="87"/>
      <c r="K1583" s="87">
        <v>42247</v>
      </c>
      <c r="L1583" s="87"/>
      <c r="M1583" s="84" t="s">
        <v>18</v>
      </c>
      <c r="N1583" s="84"/>
      <c r="O1583" s="83">
        <v>335</v>
      </c>
      <c r="P1583" s="83"/>
      <c r="Q1583" s="84"/>
      <c r="R1583" s="84"/>
      <c r="S1583" s="84"/>
    </row>
    <row r="1584" spans="2:19" ht="45" customHeight="1" x14ac:dyDescent="0.25">
      <c r="B1584" s="10" t="s">
        <v>613</v>
      </c>
      <c r="C1584" s="85" t="s">
        <v>19</v>
      </c>
      <c r="D1584" s="85"/>
      <c r="E1584" s="84">
        <f t="shared" si="7"/>
        <v>1</v>
      </c>
      <c r="F1584" s="84"/>
      <c r="G1584" s="86" t="s">
        <v>20</v>
      </c>
      <c r="H1584" s="86"/>
      <c r="I1584" s="87">
        <v>42247</v>
      </c>
      <c r="J1584" s="87"/>
      <c r="K1584" s="87">
        <v>42247</v>
      </c>
      <c r="L1584" s="87"/>
      <c r="M1584" s="84" t="s">
        <v>18</v>
      </c>
      <c r="N1584" s="84"/>
      <c r="O1584" s="83">
        <v>49</v>
      </c>
      <c r="P1584" s="83"/>
      <c r="Q1584" s="84"/>
      <c r="R1584" s="84"/>
      <c r="S1584" s="84"/>
    </row>
    <row r="1585" spans="2:20" ht="45" customHeight="1" x14ac:dyDescent="0.25">
      <c r="B1585" s="10" t="s">
        <v>613</v>
      </c>
      <c r="C1585" s="85" t="s">
        <v>624</v>
      </c>
      <c r="D1585" s="85"/>
      <c r="E1585" s="84">
        <f t="shared" si="7"/>
        <v>1</v>
      </c>
      <c r="F1585" s="84"/>
      <c r="G1585" s="86" t="s">
        <v>35</v>
      </c>
      <c r="H1585" s="86"/>
      <c r="I1585" s="87">
        <v>42306</v>
      </c>
      <c r="J1585" s="87"/>
      <c r="K1585" s="87">
        <v>42306</v>
      </c>
      <c r="L1585" s="87"/>
      <c r="M1585" s="84" t="s">
        <v>18</v>
      </c>
      <c r="N1585" s="84"/>
      <c r="O1585" s="83">
        <v>584.01</v>
      </c>
      <c r="P1585" s="83"/>
      <c r="Q1585" s="84"/>
      <c r="R1585" s="84"/>
      <c r="S1585" s="84"/>
    </row>
    <row r="1586" spans="2:20" ht="45" customHeight="1" x14ac:dyDescent="0.25">
      <c r="B1586" s="10" t="s">
        <v>613</v>
      </c>
      <c r="C1586" s="85" t="s">
        <v>624</v>
      </c>
      <c r="D1586" s="85"/>
      <c r="E1586" s="84">
        <f t="shared" si="7"/>
        <v>1</v>
      </c>
      <c r="F1586" s="84"/>
      <c r="G1586" s="86" t="s">
        <v>35</v>
      </c>
      <c r="H1586" s="86"/>
      <c r="I1586" s="87">
        <v>42306</v>
      </c>
      <c r="J1586" s="87"/>
      <c r="K1586" s="87">
        <v>42306</v>
      </c>
      <c r="L1586" s="87"/>
      <c r="M1586" s="84" t="s">
        <v>18</v>
      </c>
      <c r="N1586" s="84"/>
      <c r="O1586" s="83">
        <v>980</v>
      </c>
      <c r="P1586" s="83"/>
      <c r="Q1586" s="84"/>
      <c r="R1586" s="84"/>
      <c r="S1586" s="84"/>
    </row>
    <row r="1587" spans="2:20" ht="45" customHeight="1" x14ac:dyDescent="0.25">
      <c r="B1587" s="10" t="s">
        <v>613</v>
      </c>
      <c r="C1587" s="85" t="s">
        <v>19</v>
      </c>
      <c r="D1587" s="85"/>
      <c r="E1587" s="84">
        <f t="shared" ref="E1587:E1650" si="8">D1587+1</f>
        <v>1</v>
      </c>
      <c r="F1587" s="84"/>
      <c r="G1587" s="86" t="s">
        <v>20</v>
      </c>
      <c r="H1587" s="86"/>
      <c r="I1587" s="87">
        <v>42306</v>
      </c>
      <c r="J1587" s="87"/>
      <c r="K1587" s="87">
        <v>42306</v>
      </c>
      <c r="L1587" s="87"/>
      <c r="M1587" s="84" t="s">
        <v>18</v>
      </c>
      <c r="N1587" s="84"/>
      <c r="O1587" s="83">
        <v>1330</v>
      </c>
      <c r="P1587" s="83"/>
      <c r="Q1587" s="84"/>
      <c r="R1587" s="84"/>
      <c r="S1587" s="84"/>
    </row>
    <row r="1588" spans="2:20" ht="45" customHeight="1" x14ac:dyDescent="0.25">
      <c r="B1588" s="10" t="s">
        <v>613</v>
      </c>
      <c r="C1588" s="85" t="s">
        <v>19</v>
      </c>
      <c r="D1588" s="85"/>
      <c r="E1588" s="84">
        <f t="shared" si="8"/>
        <v>1</v>
      </c>
      <c r="F1588" s="84"/>
      <c r="G1588" s="86" t="s">
        <v>20</v>
      </c>
      <c r="H1588" s="86"/>
      <c r="I1588" s="87">
        <v>42277</v>
      </c>
      <c r="J1588" s="87"/>
      <c r="K1588" s="87">
        <v>42277</v>
      </c>
      <c r="L1588" s="87"/>
      <c r="M1588" s="84" t="s">
        <v>18</v>
      </c>
      <c r="N1588" s="84"/>
      <c r="O1588" s="83">
        <v>2350</v>
      </c>
      <c r="P1588" s="83"/>
      <c r="Q1588" s="84"/>
      <c r="R1588" s="84"/>
      <c r="S1588" s="84"/>
    </row>
    <row r="1589" spans="2:20" ht="45" customHeight="1" x14ac:dyDescent="0.25">
      <c r="B1589" s="10" t="s">
        <v>613</v>
      </c>
      <c r="C1589" s="85" t="s">
        <v>625</v>
      </c>
      <c r="D1589" s="85"/>
      <c r="E1589" s="84">
        <f t="shared" si="8"/>
        <v>1</v>
      </c>
      <c r="F1589" s="84"/>
      <c r="G1589" s="86" t="s">
        <v>35</v>
      </c>
      <c r="H1589" s="86"/>
      <c r="I1589" s="87">
        <v>42366</v>
      </c>
      <c r="J1589" s="87"/>
      <c r="K1589" s="87">
        <v>42366</v>
      </c>
      <c r="L1589" s="87"/>
      <c r="M1589" s="84" t="s">
        <v>18</v>
      </c>
      <c r="N1589" s="84"/>
      <c r="O1589" s="83">
        <v>684.02</v>
      </c>
      <c r="P1589" s="83"/>
      <c r="Q1589" s="84"/>
      <c r="R1589" s="84"/>
      <c r="S1589" s="84"/>
    </row>
    <row r="1590" spans="2:20" ht="45" customHeight="1" x14ac:dyDescent="0.25">
      <c r="B1590" s="10" t="s">
        <v>613</v>
      </c>
      <c r="C1590" s="85" t="s">
        <v>625</v>
      </c>
      <c r="D1590" s="85"/>
      <c r="E1590" s="84">
        <f t="shared" si="8"/>
        <v>1</v>
      </c>
      <c r="F1590" s="84"/>
      <c r="G1590" s="86" t="s">
        <v>35</v>
      </c>
      <c r="H1590" s="86"/>
      <c r="I1590" s="87">
        <v>42366</v>
      </c>
      <c r="J1590" s="87"/>
      <c r="K1590" s="87">
        <v>42366</v>
      </c>
      <c r="L1590" s="87"/>
      <c r="M1590" s="84" t="s">
        <v>18</v>
      </c>
      <c r="N1590" s="84"/>
      <c r="O1590" s="83">
        <v>623</v>
      </c>
      <c r="P1590" s="83"/>
      <c r="Q1590" s="84"/>
      <c r="R1590" s="84"/>
      <c r="S1590" s="84"/>
    </row>
    <row r="1591" spans="2:20" ht="45" customHeight="1" x14ac:dyDescent="0.25">
      <c r="B1591" s="10" t="s">
        <v>613</v>
      </c>
      <c r="C1591" s="85" t="s">
        <v>19</v>
      </c>
      <c r="D1591" s="85"/>
      <c r="E1591" s="84">
        <f t="shared" si="8"/>
        <v>1</v>
      </c>
      <c r="F1591" s="84"/>
      <c r="G1591" s="86" t="s">
        <v>20</v>
      </c>
      <c r="H1591" s="86"/>
      <c r="I1591" s="87">
        <v>42366</v>
      </c>
      <c r="J1591" s="87"/>
      <c r="K1591" s="87">
        <v>42366</v>
      </c>
      <c r="L1591" s="87"/>
      <c r="M1591" s="84" t="s">
        <v>18</v>
      </c>
      <c r="N1591" s="84"/>
      <c r="O1591" s="83">
        <v>200</v>
      </c>
      <c r="P1591" s="83"/>
      <c r="Q1591" s="84"/>
      <c r="R1591" s="84"/>
      <c r="S1591" s="84"/>
    </row>
    <row r="1592" spans="2:20" ht="45" customHeight="1" x14ac:dyDescent="0.25">
      <c r="B1592" s="10" t="s">
        <v>613</v>
      </c>
      <c r="C1592" s="85" t="s">
        <v>626</v>
      </c>
      <c r="D1592" s="85"/>
      <c r="E1592" s="84">
        <f t="shared" si="8"/>
        <v>1</v>
      </c>
      <c r="F1592" s="84"/>
      <c r="G1592" s="86" t="s">
        <v>35</v>
      </c>
      <c r="H1592" s="86"/>
      <c r="I1592" s="87">
        <v>42322</v>
      </c>
      <c r="J1592" s="87"/>
      <c r="K1592" s="87">
        <v>42325</v>
      </c>
      <c r="L1592" s="87"/>
      <c r="M1592" s="84" t="s">
        <v>18</v>
      </c>
      <c r="N1592" s="84"/>
      <c r="O1592" s="83">
        <v>591.1</v>
      </c>
      <c r="P1592" s="83"/>
      <c r="Q1592" s="84"/>
      <c r="R1592" s="84"/>
      <c r="S1592" s="84"/>
    </row>
    <row r="1593" spans="2:20" ht="45" customHeight="1" x14ac:dyDescent="0.25">
      <c r="B1593" s="10" t="s">
        <v>613</v>
      </c>
      <c r="C1593" s="85" t="s">
        <v>627</v>
      </c>
      <c r="D1593" s="85"/>
      <c r="E1593" s="84">
        <f t="shared" si="8"/>
        <v>1</v>
      </c>
      <c r="F1593" s="84"/>
      <c r="G1593" s="86" t="s">
        <v>35</v>
      </c>
      <c r="H1593" s="86"/>
      <c r="I1593" s="87">
        <v>42304</v>
      </c>
      <c r="J1593" s="87"/>
      <c r="K1593" s="87">
        <v>42304</v>
      </c>
      <c r="L1593" s="87"/>
      <c r="M1593" s="84" t="s">
        <v>18</v>
      </c>
      <c r="N1593" s="84"/>
      <c r="O1593" s="83">
        <v>591.1</v>
      </c>
      <c r="P1593" s="83"/>
      <c r="Q1593" s="84"/>
      <c r="R1593" s="84"/>
      <c r="S1593" s="84"/>
    </row>
    <row r="1594" spans="2:20" ht="45" customHeight="1" x14ac:dyDescent="0.25">
      <c r="B1594" s="10" t="s">
        <v>613</v>
      </c>
      <c r="C1594" s="85" t="s">
        <v>626</v>
      </c>
      <c r="D1594" s="85"/>
      <c r="E1594" s="84">
        <f t="shared" si="8"/>
        <v>1</v>
      </c>
      <c r="F1594" s="84"/>
      <c r="G1594" s="86" t="s">
        <v>35</v>
      </c>
      <c r="H1594" s="86"/>
      <c r="I1594" s="87">
        <v>42322</v>
      </c>
      <c r="J1594" s="87"/>
      <c r="K1594" s="87">
        <v>42325</v>
      </c>
      <c r="L1594" s="87"/>
      <c r="M1594" s="84" t="s">
        <v>18</v>
      </c>
      <c r="N1594" s="84"/>
      <c r="O1594" s="83">
        <v>269</v>
      </c>
      <c r="P1594" s="83"/>
      <c r="Q1594" s="84"/>
      <c r="R1594" s="84"/>
      <c r="S1594" s="84"/>
    </row>
    <row r="1595" spans="2:20" ht="45" customHeight="1" x14ac:dyDescent="0.25">
      <c r="B1595" s="10" t="s">
        <v>613</v>
      </c>
      <c r="C1595" s="85" t="s">
        <v>627</v>
      </c>
      <c r="D1595" s="85"/>
      <c r="E1595" s="84">
        <f t="shared" si="8"/>
        <v>1</v>
      </c>
      <c r="F1595" s="84"/>
      <c r="G1595" s="86" t="s">
        <v>35</v>
      </c>
      <c r="H1595" s="86"/>
      <c r="I1595" s="87">
        <v>42304</v>
      </c>
      <c r="J1595" s="87"/>
      <c r="K1595" s="87">
        <v>42304</v>
      </c>
      <c r="L1595" s="87"/>
      <c r="M1595" s="84" t="s">
        <v>18</v>
      </c>
      <c r="N1595" s="84"/>
      <c r="O1595" s="83">
        <v>720</v>
      </c>
      <c r="P1595" s="83"/>
      <c r="Q1595" s="84"/>
      <c r="R1595" s="84"/>
      <c r="S1595" s="84"/>
    </row>
    <row r="1596" spans="2:20" ht="45" customHeight="1" x14ac:dyDescent="0.25">
      <c r="B1596" s="10" t="s">
        <v>613</v>
      </c>
      <c r="C1596" s="85" t="s">
        <v>19</v>
      </c>
      <c r="D1596" s="85"/>
      <c r="E1596" s="84">
        <f t="shared" si="8"/>
        <v>1</v>
      </c>
      <c r="F1596" s="84"/>
      <c r="G1596" s="86" t="s">
        <v>20</v>
      </c>
      <c r="H1596" s="86"/>
      <c r="I1596" s="87">
        <v>42304</v>
      </c>
      <c r="J1596" s="87"/>
      <c r="K1596" s="87">
        <v>42304</v>
      </c>
      <c r="L1596" s="87"/>
      <c r="M1596" s="84" t="s">
        <v>18</v>
      </c>
      <c r="N1596" s="84"/>
      <c r="O1596" s="83">
        <v>234</v>
      </c>
      <c r="P1596" s="83"/>
      <c r="Q1596" s="84"/>
      <c r="R1596" s="84"/>
      <c r="S1596" s="84"/>
    </row>
    <row r="1597" spans="2:20" ht="45" customHeight="1" x14ac:dyDescent="0.25">
      <c r="B1597" s="10" t="s">
        <v>613</v>
      </c>
      <c r="C1597" s="85" t="s">
        <v>628</v>
      </c>
      <c r="D1597" s="85"/>
      <c r="E1597" s="84">
        <f t="shared" si="8"/>
        <v>1</v>
      </c>
      <c r="F1597" s="84"/>
      <c r="G1597" s="86" t="s">
        <v>35</v>
      </c>
      <c r="H1597" s="86"/>
      <c r="I1597" s="87">
        <v>42334</v>
      </c>
      <c r="J1597" s="87"/>
      <c r="K1597" s="87">
        <v>42334</v>
      </c>
      <c r="L1597" s="87"/>
      <c r="M1597" s="84" t="s">
        <v>18</v>
      </c>
      <c r="N1597" s="84"/>
      <c r="O1597" s="83">
        <v>591.1</v>
      </c>
      <c r="P1597" s="83"/>
      <c r="Q1597" s="84"/>
      <c r="R1597" s="84"/>
      <c r="S1597" s="84"/>
    </row>
    <row r="1598" spans="2:20" ht="45" customHeight="1" x14ac:dyDescent="0.25">
      <c r="B1598" s="10" t="s">
        <v>613</v>
      </c>
      <c r="C1598" s="85" t="s">
        <v>628</v>
      </c>
      <c r="D1598" s="85"/>
      <c r="E1598" s="84">
        <f t="shared" si="8"/>
        <v>1</v>
      </c>
      <c r="F1598" s="84"/>
      <c r="G1598" s="86" t="s">
        <v>35</v>
      </c>
      <c r="H1598" s="86"/>
      <c r="I1598" s="87">
        <v>42334</v>
      </c>
      <c r="J1598" s="87"/>
      <c r="K1598" s="87">
        <v>42334</v>
      </c>
      <c r="L1598" s="87"/>
      <c r="M1598" s="84" t="s">
        <v>18</v>
      </c>
      <c r="N1598" s="84"/>
      <c r="O1598" s="83">
        <v>580</v>
      </c>
      <c r="P1598" s="83"/>
      <c r="Q1598" s="84"/>
      <c r="R1598" s="84"/>
      <c r="S1598" s="84"/>
    </row>
    <row r="1599" spans="2:20" ht="45" customHeight="1" x14ac:dyDescent="0.25">
      <c r="B1599" s="10" t="s">
        <v>613</v>
      </c>
      <c r="C1599" s="85" t="s">
        <v>19</v>
      </c>
      <c r="D1599" s="85"/>
      <c r="E1599" s="84">
        <f t="shared" si="8"/>
        <v>1</v>
      </c>
      <c r="F1599" s="84"/>
      <c r="G1599" s="86" t="s">
        <v>20</v>
      </c>
      <c r="H1599" s="86"/>
      <c r="I1599" s="87">
        <v>42333</v>
      </c>
      <c r="J1599" s="87"/>
      <c r="K1599" s="87">
        <v>42333</v>
      </c>
      <c r="L1599" s="87"/>
      <c r="M1599" s="84" t="s">
        <v>18</v>
      </c>
      <c r="N1599" s="84"/>
      <c r="O1599" s="83">
        <v>1400</v>
      </c>
      <c r="P1599" s="83"/>
      <c r="Q1599" s="84"/>
      <c r="R1599" s="84"/>
      <c r="S1599" s="84"/>
    </row>
    <row r="1600" spans="2:20" ht="45" customHeight="1" x14ac:dyDescent="0.25">
      <c r="B1600" s="10" t="s">
        <v>613</v>
      </c>
      <c r="C1600" s="85" t="s">
        <v>19</v>
      </c>
      <c r="D1600" s="85"/>
      <c r="E1600" s="84">
        <f t="shared" si="8"/>
        <v>1</v>
      </c>
      <c r="F1600" s="84"/>
      <c r="G1600" s="86" t="s">
        <v>20</v>
      </c>
      <c r="H1600" s="86"/>
      <c r="I1600" s="87">
        <v>42303</v>
      </c>
      <c r="J1600" s="87"/>
      <c r="K1600" s="87">
        <v>42303</v>
      </c>
      <c r="L1600" s="87"/>
      <c r="M1600" s="84" t="s">
        <v>18</v>
      </c>
      <c r="N1600" s="84"/>
      <c r="O1600" s="83">
        <v>2200</v>
      </c>
      <c r="P1600" s="83"/>
      <c r="Q1600" s="84"/>
      <c r="R1600" s="84"/>
      <c r="S1600" s="84"/>
      <c r="T1600" s="5">
        <f>SUM(O1481:O1600)</f>
        <v>66731.289999999994</v>
      </c>
    </row>
    <row r="1601" spans="2:19" ht="45" customHeight="1" x14ac:dyDescent="0.25">
      <c r="B1601" s="10" t="s">
        <v>629</v>
      </c>
      <c r="C1601" s="85" t="s">
        <v>630</v>
      </c>
      <c r="D1601" s="85"/>
      <c r="E1601" s="84">
        <f t="shared" si="8"/>
        <v>1</v>
      </c>
      <c r="F1601" s="84"/>
      <c r="G1601" s="86" t="s">
        <v>35</v>
      </c>
      <c r="H1601" s="86"/>
      <c r="I1601" s="87">
        <v>42101</v>
      </c>
      <c r="J1601" s="87"/>
      <c r="K1601" s="87">
        <v>42101</v>
      </c>
      <c r="L1601" s="87"/>
      <c r="M1601" s="84" t="s">
        <v>18</v>
      </c>
      <c r="N1601" s="84"/>
      <c r="O1601" s="83">
        <v>184</v>
      </c>
      <c r="P1601" s="83"/>
      <c r="Q1601" s="84"/>
      <c r="R1601" s="84"/>
      <c r="S1601" s="84"/>
    </row>
    <row r="1602" spans="2:19" ht="45" customHeight="1" x14ac:dyDescent="0.25">
      <c r="B1602" s="10" t="s">
        <v>629</v>
      </c>
      <c r="C1602" s="85" t="s">
        <v>630</v>
      </c>
      <c r="D1602" s="85"/>
      <c r="E1602" s="84">
        <f t="shared" si="8"/>
        <v>1</v>
      </c>
      <c r="F1602" s="84"/>
      <c r="G1602" s="86" t="s">
        <v>35</v>
      </c>
      <c r="H1602" s="86"/>
      <c r="I1602" s="87">
        <v>42101</v>
      </c>
      <c r="J1602" s="87"/>
      <c r="K1602" s="87">
        <v>42101</v>
      </c>
      <c r="L1602" s="87"/>
      <c r="M1602" s="84" t="s">
        <v>18</v>
      </c>
      <c r="N1602" s="84"/>
      <c r="O1602" s="83">
        <v>174</v>
      </c>
      <c r="P1602" s="83"/>
      <c r="Q1602" s="84"/>
      <c r="R1602" s="84"/>
      <c r="S1602" s="84"/>
    </row>
    <row r="1603" spans="2:19" ht="45" customHeight="1" x14ac:dyDescent="0.25">
      <c r="B1603" s="10" t="s">
        <v>629</v>
      </c>
      <c r="C1603" s="85" t="s">
        <v>19</v>
      </c>
      <c r="D1603" s="85"/>
      <c r="E1603" s="84">
        <f t="shared" si="8"/>
        <v>1</v>
      </c>
      <c r="F1603" s="84"/>
      <c r="G1603" s="86" t="s">
        <v>20</v>
      </c>
      <c r="H1603" s="86"/>
      <c r="I1603" s="87">
        <v>42101</v>
      </c>
      <c r="J1603" s="87"/>
      <c r="K1603" s="87">
        <v>42101</v>
      </c>
      <c r="L1603" s="87"/>
      <c r="M1603" s="84" t="s">
        <v>18</v>
      </c>
      <c r="N1603" s="84"/>
      <c r="O1603" s="83">
        <v>243</v>
      </c>
      <c r="P1603" s="83"/>
      <c r="Q1603" s="84"/>
      <c r="R1603" s="84"/>
      <c r="S1603" s="84"/>
    </row>
    <row r="1604" spans="2:19" ht="45" customHeight="1" x14ac:dyDescent="0.25">
      <c r="B1604" s="10" t="s">
        <v>629</v>
      </c>
      <c r="C1604" s="85" t="s">
        <v>19</v>
      </c>
      <c r="D1604" s="85"/>
      <c r="E1604" s="84">
        <f t="shared" si="8"/>
        <v>1</v>
      </c>
      <c r="F1604" s="84"/>
      <c r="G1604" s="86" t="s">
        <v>20</v>
      </c>
      <c r="H1604" s="86"/>
      <c r="I1604" s="87">
        <v>42019</v>
      </c>
      <c r="J1604" s="87"/>
      <c r="K1604" s="87">
        <v>42019</v>
      </c>
      <c r="L1604" s="87"/>
      <c r="M1604" s="84" t="s">
        <v>18</v>
      </c>
      <c r="N1604" s="84"/>
      <c r="O1604" s="83">
        <v>191</v>
      </c>
      <c r="P1604" s="83"/>
      <c r="Q1604" s="84"/>
      <c r="R1604" s="84"/>
      <c r="S1604" s="84"/>
    </row>
    <row r="1605" spans="2:19" ht="45" customHeight="1" x14ac:dyDescent="0.25">
      <c r="B1605" s="10" t="s">
        <v>629</v>
      </c>
      <c r="C1605" s="85" t="s">
        <v>631</v>
      </c>
      <c r="D1605" s="85"/>
      <c r="E1605" s="84">
        <f t="shared" si="8"/>
        <v>1</v>
      </c>
      <c r="F1605" s="84"/>
      <c r="G1605" s="86" t="s">
        <v>35</v>
      </c>
      <c r="H1605" s="86"/>
      <c r="I1605" s="87">
        <v>42117</v>
      </c>
      <c r="J1605" s="87"/>
      <c r="K1605" s="87">
        <v>42117</v>
      </c>
      <c r="L1605" s="87"/>
      <c r="M1605" s="84" t="s">
        <v>18</v>
      </c>
      <c r="N1605" s="84"/>
      <c r="O1605" s="83">
        <v>256</v>
      </c>
      <c r="P1605" s="83"/>
      <c r="Q1605" s="84"/>
      <c r="R1605" s="84"/>
      <c r="S1605" s="84"/>
    </row>
    <row r="1606" spans="2:19" ht="45" customHeight="1" x14ac:dyDescent="0.25">
      <c r="B1606" s="10" t="s">
        <v>629</v>
      </c>
      <c r="C1606" s="85" t="s">
        <v>632</v>
      </c>
      <c r="D1606" s="85"/>
      <c r="E1606" s="84">
        <f t="shared" si="8"/>
        <v>1</v>
      </c>
      <c r="F1606" s="84"/>
      <c r="G1606" s="86" t="s">
        <v>35</v>
      </c>
      <c r="H1606" s="86"/>
      <c r="I1606" s="87">
        <v>42118</v>
      </c>
      <c r="J1606" s="87"/>
      <c r="K1606" s="87">
        <v>42118</v>
      </c>
      <c r="L1606" s="87"/>
      <c r="M1606" s="84" t="s">
        <v>18</v>
      </c>
      <c r="N1606" s="84"/>
      <c r="O1606" s="83">
        <v>184</v>
      </c>
      <c r="P1606" s="83"/>
      <c r="Q1606" s="84"/>
      <c r="R1606" s="84"/>
      <c r="S1606" s="84"/>
    </row>
    <row r="1607" spans="2:19" ht="45" customHeight="1" x14ac:dyDescent="0.25">
      <c r="B1607" s="10" t="s">
        <v>629</v>
      </c>
      <c r="C1607" s="85" t="s">
        <v>631</v>
      </c>
      <c r="D1607" s="85"/>
      <c r="E1607" s="84">
        <f t="shared" si="8"/>
        <v>1</v>
      </c>
      <c r="F1607" s="84"/>
      <c r="G1607" s="86" t="s">
        <v>35</v>
      </c>
      <c r="H1607" s="86"/>
      <c r="I1607" s="87">
        <v>42117</v>
      </c>
      <c r="J1607" s="87"/>
      <c r="K1607" s="87">
        <v>42117</v>
      </c>
      <c r="L1607" s="87"/>
      <c r="M1607" s="84" t="s">
        <v>18</v>
      </c>
      <c r="N1607" s="84"/>
      <c r="O1607" s="83">
        <v>247</v>
      </c>
      <c r="P1607" s="83"/>
      <c r="Q1607" s="84"/>
      <c r="R1607" s="84"/>
      <c r="S1607" s="84"/>
    </row>
    <row r="1608" spans="2:19" ht="45" customHeight="1" x14ac:dyDescent="0.25">
      <c r="B1608" s="10" t="s">
        <v>629</v>
      </c>
      <c r="C1608" s="85" t="s">
        <v>632</v>
      </c>
      <c r="D1608" s="85"/>
      <c r="E1608" s="84">
        <f t="shared" si="8"/>
        <v>1</v>
      </c>
      <c r="F1608" s="84"/>
      <c r="G1608" s="86" t="s">
        <v>35</v>
      </c>
      <c r="H1608" s="86"/>
      <c r="I1608" s="87">
        <v>42118</v>
      </c>
      <c r="J1608" s="87"/>
      <c r="K1608" s="87">
        <v>42118</v>
      </c>
      <c r="L1608" s="87"/>
      <c r="M1608" s="84" t="s">
        <v>18</v>
      </c>
      <c r="N1608" s="84"/>
      <c r="O1608" s="83">
        <v>240</v>
      </c>
      <c r="P1608" s="83"/>
      <c r="Q1608" s="84"/>
      <c r="R1608" s="84"/>
      <c r="S1608" s="84"/>
    </row>
    <row r="1609" spans="2:19" ht="45" customHeight="1" x14ac:dyDescent="0.25">
      <c r="B1609" s="10" t="s">
        <v>629</v>
      </c>
      <c r="C1609" s="85" t="s">
        <v>632</v>
      </c>
      <c r="D1609" s="85"/>
      <c r="E1609" s="84">
        <f t="shared" si="8"/>
        <v>1</v>
      </c>
      <c r="F1609" s="84"/>
      <c r="G1609" s="86" t="s">
        <v>35</v>
      </c>
      <c r="H1609" s="86"/>
      <c r="I1609" s="87">
        <v>42118</v>
      </c>
      <c r="J1609" s="87"/>
      <c r="K1609" s="87">
        <v>42118</v>
      </c>
      <c r="L1609" s="87"/>
      <c r="M1609" s="84" t="s">
        <v>18</v>
      </c>
      <c r="N1609" s="84"/>
      <c r="O1609" s="83">
        <v>236</v>
      </c>
      <c r="P1609" s="83"/>
      <c r="Q1609" s="84"/>
      <c r="R1609" s="84"/>
      <c r="S1609" s="84"/>
    </row>
    <row r="1610" spans="2:19" ht="45" customHeight="1" x14ac:dyDescent="0.25">
      <c r="B1610" s="10" t="s">
        <v>629</v>
      </c>
      <c r="C1610" s="85" t="s">
        <v>19</v>
      </c>
      <c r="D1610" s="85"/>
      <c r="E1610" s="84">
        <f t="shared" si="8"/>
        <v>1</v>
      </c>
      <c r="F1610" s="84"/>
      <c r="G1610" s="86" t="s">
        <v>20</v>
      </c>
      <c r="H1610" s="86"/>
      <c r="I1610" s="87">
        <v>42118</v>
      </c>
      <c r="J1610" s="87"/>
      <c r="K1610" s="87">
        <v>42118</v>
      </c>
      <c r="L1610" s="87"/>
      <c r="M1610" s="84" t="s">
        <v>18</v>
      </c>
      <c r="N1610" s="84"/>
      <c r="O1610" s="83">
        <v>105</v>
      </c>
      <c r="P1610" s="83"/>
      <c r="Q1610" s="84"/>
      <c r="R1610" s="84"/>
      <c r="S1610" s="84"/>
    </row>
    <row r="1611" spans="2:19" ht="45" customHeight="1" x14ac:dyDescent="0.25">
      <c r="B1611" s="10" t="s">
        <v>629</v>
      </c>
      <c r="C1611" s="85" t="s">
        <v>633</v>
      </c>
      <c r="D1611" s="85"/>
      <c r="E1611" s="84">
        <f t="shared" si="8"/>
        <v>1</v>
      </c>
      <c r="F1611" s="84"/>
      <c r="G1611" s="86" t="s">
        <v>35</v>
      </c>
      <c r="H1611" s="86"/>
      <c r="I1611" s="87">
        <v>42111</v>
      </c>
      <c r="J1611" s="87"/>
      <c r="K1611" s="87">
        <v>42111</v>
      </c>
      <c r="L1611" s="87"/>
      <c r="M1611" s="84" t="s">
        <v>18</v>
      </c>
      <c r="N1611" s="84"/>
      <c r="O1611" s="83">
        <v>184</v>
      </c>
      <c r="P1611" s="83"/>
      <c r="Q1611" s="84"/>
      <c r="R1611" s="84"/>
      <c r="S1611" s="84"/>
    </row>
    <row r="1612" spans="2:19" ht="45" customHeight="1" x14ac:dyDescent="0.25">
      <c r="B1612" s="10" t="s">
        <v>629</v>
      </c>
      <c r="C1612" s="85" t="s">
        <v>633</v>
      </c>
      <c r="D1612" s="85"/>
      <c r="E1612" s="84">
        <f t="shared" si="8"/>
        <v>1</v>
      </c>
      <c r="F1612" s="84"/>
      <c r="G1612" s="86" t="s">
        <v>35</v>
      </c>
      <c r="H1612" s="86"/>
      <c r="I1612" s="87">
        <v>42111</v>
      </c>
      <c r="J1612" s="87"/>
      <c r="K1612" s="87">
        <v>42111</v>
      </c>
      <c r="L1612" s="87"/>
      <c r="M1612" s="84" t="s">
        <v>18</v>
      </c>
      <c r="N1612" s="84"/>
      <c r="O1612" s="83">
        <v>230</v>
      </c>
      <c r="P1612" s="83"/>
      <c r="Q1612" s="84"/>
      <c r="R1612" s="84"/>
      <c r="S1612" s="84"/>
    </row>
    <row r="1613" spans="2:19" ht="45" customHeight="1" x14ac:dyDescent="0.25">
      <c r="B1613" s="10" t="s">
        <v>629</v>
      </c>
      <c r="C1613" s="85" t="s">
        <v>633</v>
      </c>
      <c r="D1613" s="85"/>
      <c r="E1613" s="84">
        <f t="shared" si="8"/>
        <v>1</v>
      </c>
      <c r="F1613" s="84"/>
      <c r="G1613" s="86" t="s">
        <v>35</v>
      </c>
      <c r="H1613" s="86"/>
      <c r="I1613" s="87">
        <v>42111</v>
      </c>
      <c r="J1613" s="87"/>
      <c r="K1613" s="87">
        <v>42111</v>
      </c>
      <c r="L1613" s="87"/>
      <c r="M1613" s="84" t="s">
        <v>18</v>
      </c>
      <c r="N1613" s="84"/>
      <c r="O1613" s="83">
        <v>230</v>
      </c>
      <c r="P1613" s="83"/>
      <c r="Q1613" s="84"/>
      <c r="R1613" s="84"/>
      <c r="S1613" s="84"/>
    </row>
    <row r="1614" spans="2:19" ht="45" customHeight="1" x14ac:dyDescent="0.25">
      <c r="B1614" s="10" t="s">
        <v>629</v>
      </c>
      <c r="C1614" s="85" t="s">
        <v>634</v>
      </c>
      <c r="D1614" s="85"/>
      <c r="E1614" s="84">
        <f t="shared" si="8"/>
        <v>1</v>
      </c>
      <c r="F1614" s="84"/>
      <c r="G1614" s="86" t="s">
        <v>35</v>
      </c>
      <c r="H1614" s="86"/>
      <c r="I1614" s="87">
        <v>42181</v>
      </c>
      <c r="J1614" s="87"/>
      <c r="K1614" s="87">
        <v>42181</v>
      </c>
      <c r="L1614" s="87"/>
      <c r="M1614" s="84" t="s">
        <v>18</v>
      </c>
      <c r="N1614" s="84"/>
      <c r="O1614" s="83">
        <v>184</v>
      </c>
      <c r="P1614" s="83"/>
      <c r="Q1614" s="84"/>
      <c r="R1614" s="84"/>
      <c r="S1614" s="84"/>
    </row>
    <row r="1615" spans="2:19" ht="45" customHeight="1" x14ac:dyDescent="0.25">
      <c r="B1615" s="10" t="s">
        <v>629</v>
      </c>
      <c r="C1615" s="85" t="s">
        <v>634</v>
      </c>
      <c r="D1615" s="85"/>
      <c r="E1615" s="84">
        <f t="shared" si="8"/>
        <v>1</v>
      </c>
      <c r="F1615" s="84"/>
      <c r="G1615" s="86" t="s">
        <v>35</v>
      </c>
      <c r="H1615" s="86"/>
      <c r="I1615" s="87">
        <v>42181</v>
      </c>
      <c r="J1615" s="87"/>
      <c r="K1615" s="87">
        <v>42181</v>
      </c>
      <c r="L1615" s="87"/>
      <c r="M1615" s="84" t="s">
        <v>18</v>
      </c>
      <c r="N1615" s="84"/>
      <c r="O1615" s="83">
        <v>237</v>
      </c>
      <c r="P1615" s="83"/>
      <c r="Q1615" s="84"/>
      <c r="R1615" s="84"/>
      <c r="S1615" s="84"/>
    </row>
    <row r="1616" spans="2:19" ht="45" customHeight="1" x14ac:dyDescent="0.25">
      <c r="B1616" s="10" t="s">
        <v>629</v>
      </c>
      <c r="C1616" s="85" t="s">
        <v>634</v>
      </c>
      <c r="D1616" s="85"/>
      <c r="E1616" s="84">
        <f t="shared" si="8"/>
        <v>1</v>
      </c>
      <c r="F1616" s="84"/>
      <c r="G1616" s="86" t="s">
        <v>35</v>
      </c>
      <c r="H1616" s="86"/>
      <c r="I1616" s="87">
        <v>42181</v>
      </c>
      <c r="J1616" s="87"/>
      <c r="K1616" s="87">
        <v>42181</v>
      </c>
      <c r="L1616" s="87"/>
      <c r="M1616" s="84" t="s">
        <v>18</v>
      </c>
      <c r="N1616" s="84"/>
      <c r="O1616" s="83">
        <v>474</v>
      </c>
      <c r="P1616" s="83"/>
      <c r="Q1616" s="84"/>
      <c r="R1616" s="84"/>
      <c r="S1616" s="84"/>
    </row>
    <row r="1617" spans="2:19" ht="45" customHeight="1" x14ac:dyDescent="0.25">
      <c r="B1617" s="10" t="s">
        <v>629</v>
      </c>
      <c r="C1617" s="85" t="s">
        <v>635</v>
      </c>
      <c r="D1617" s="85"/>
      <c r="E1617" s="84">
        <f t="shared" si="8"/>
        <v>1</v>
      </c>
      <c r="F1617" s="84"/>
      <c r="G1617" s="86" t="s">
        <v>35</v>
      </c>
      <c r="H1617" s="86"/>
      <c r="I1617" s="87">
        <v>42131</v>
      </c>
      <c r="J1617" s="87"/>
      <c r="K1617" s="87">
        <v>42131</v>
      </c>
      <c r="L1617" s="87"/>
      <c r="M1617" s="84" t="s">
        <v>18</v>
      </c>
      <c r="N1617" s="84"/>
      <c r="O1617" s="83">
        <v>256</v>
      </c>
      <c r="P1617" s="83"/>
      <c r="Q1617" s="84"/>
      <c r="R1617" s="84"/>
      <c r="S1617" s="84"/>
    </row>
    <row r="1618" spans="2:19" ht="45" customHeight="1" x14ac:dyDescent="0.25">
      <c r="B1618" s="10" t="s">
        <v>629</v>
      </c>
      <c r="C1618" s="85" t="s">
        <v>636</v>
      </c>
      <c r="D1618" s="85"/>
      <c r="E1618" s="84">
        <f t="shared" si="8"/>
        <v>1</v>
      </c>
      <c r="F1618" s="84"/>
      <c r="G1618" s="86" t="s">
        <v>35</v>
      </c>
      <c r="H1618" s="86"/>
      <c r="I1618" s="87">
        <v>42142</v>
      </c>
      <c r="J1618" s="87"/>
      <c r="K1618" s="87">
        <v>42142</v>
      </c>
      <c r="L1618" s="87"/>
      <c r="M1618" s="84" t="s">
        <v>18</v>
      </c>
      <c r="N1618" s="84"/>
      <c r="O1618" s="83">
        <v>184</v>
      </c>
      <c r="P1618" s="83"/>
      <c r="Q1618" s="84"/>
      <c r="R1618" s="84"/>
      <c r="S1618" s="84"/>
    </row>
    <row r="1619" spans="2:19" ht="45" customHeight="1" x14ac:dyDescent="0.25">
      <c r="B1619" s="10" t="s">
        <v>629</v>
      </c>
      <c r="C1619" s="85" t="s">
        <v>637</v>
      </c>
      <c r="D1619" s="85"/>
      <c r="E1619" s="84">
        <f t="shared" si="8"/>
        <v>1</v>
      </c>
      <c r="F1619" s="84"/>
      <c r="G1619" s="86" t="s">
        <v>35</v>
      </c>
      <c r="H1619" s="86"/>
      <c r="I1619" s="87">
        <v>42142</v>
      </c>
      <c r="J1619" s="87"/>
      <c r="K1619" s="87">
        <v>42142</v>
      </c>
      <c r="L1619" s="87"/>
      <c r="M1619" s="84" t="s">
        <v>18</v>
      </c>
      <c r="N1619" s="84"/>
      <c r="O1619" s="83">
        <v>244.5</v>
      </c>
      <c r="P1619" s="83"/>
      <c r="Q1619" s="84"/>
      <c r="R1619" s="84"/>
      <c r="S1619" s="84"/>
    </row>
    <row r="1620" spans="2:19" ht="45" customHeight="1" x14ac:dyDescent="0.25">
      <c r="B1620" s="10" t="s">
        <v>629</v>
      </c>
      <c r="C1620" s="85" t="s">
        <v>635</v>
      </c>
      <c r="D1620" s="85"/>
      <c r="E1620" s="84">
        <f t="shared" si="8"/>
        <v>1</v>
      </c>
      <c r="F1620" s="84"/>
      <c r="G1620" s="86" t="s">
        <v>35</v>
      </c>
      <c r="H1620" s="86"/>
      <c r="I1620" s="87">
        <v>42131</v>
      </c>
      <c r="J1620" s="87"/>
      <c r="K1620" s="87">
        <v>42131</v>
      </c>
      <c r="L1620" s="87"/>
      <c r="M1620" s="84" t="s">
        <v>18</v>
      </c>
      <c r="N1620" s="84"/>
      <c r="O1620" s="83">
        <v>107</v>
      </c>
      <c r="P1620" s="83"/>
      <c r="Q1620" s="84"/>
      <c r="R1620" s="84"/>
      <c r="S1620" s="84"/>
    </row>
    <row r="1621" spans="2:19" ht="45" customHeight="1" x14ac:dyDescent="0.25">
      <c r="B1621" s="10" t="s">
        <v>629</v>
      </c>
      <c r="C1621" s="85" t="s">
        <v>636</v>
      </c>
      <c r="D1621" s="85"/>
      <c r="E1621" s="84">
        <f t="shared" si="8"/>
        <v>1</v>
      </c>
      <c r="F1621" s="84"/>
      <c r="G1621" s="86" t="s">
        <v>35</v>
      </c>
      <c r="H1621" s="86"/>
      <c r="I1621" s="87">
        <v>42142</v>
      </c>
      <c r="J1621" s="87"/>
      <c r="K1621" s="87">
        <v>42142</v>
      </c>
      <c r="L1621" s="87"/>
      <c r="M1621" s="84" t="s">
        <v>18</v>
      </c>
      <c r="N1621" s="84"/>
      <c r="O1621" s="83">
        <v>244.5</v>
      </c>
      <c r="P1621" s="83"/>
      <c r="Q1621" s="84"/>
      <c r="R1621" s="84"/>
      <c r="S1621" s="84"/>
    </row>
    <row r="1622" spans="2:19" ht="45" customHeight="1" x14ac:dyDescent="0.25">
      <c r="B1622" s="10" t="s">
        <v>629</v>
      </c>
      <c r="C1622" s="85" t="s">
        <v>635</v>
      </c>
      <c r="D1622" s="85"/>
      <c r="E1622" s="84">
        <f t="shared" si="8"/>
        <v>1</v>
      </c>
      <c r="F1622" s="84"/>
      <c r="G1622" s="86" t="s">
        <v>35</v>
      </c>
      <c r="H1622" s="86"/>
      <c r="I1622" s="87">
        <v>42131</v>
      </c>
      <c r="J1622" s="87"/>
      <c r="K1622" s="87">
        <v>42131</v>
      </c>
      <c r="L1622" s="87"/>
      <c r="M1622" s="84" t="s">
        <v>18</v>
      </c>
      <c r="N1622" s="84"/>
      <c r="O1622" s="83">
        <v>60</v>
      </c>
      <c r="P1622" s="83"/>
      <c r="Q1622" s="84"/>
      <c r="R1622" s="84"/>
      <c r="S1622" s="84"/>
    </row>
    <row r="1623" spans="2:19" ht="45" customHeight="1" x14ac:dyDescent="0.25">
      <c r="B1623" s="10" t="s">
        <v>629</v>
      </c>
      <c r="C1623" s="85" t="s">
        <v>638</v>
      </c>
      <c r="D1623" s="85"/>
      <c r="E1623" s="84">
        <f t="shared" si="8"/>
        <v>1</v>
      </c>
      <c r="F1623" s="84"/>
      <c r="G1623" s="86" t="s">
        <v>35</v>
      </c>
      <c r="H1623" s="86"/>
      <c r="I1623" s="87">
        <v>42195</v>
      </c>
      <c r="J1623" s="87"/>
      <c r="K1623" s="87">
        <v>42195</v>
      </c>
      <c r="L1623" s="87"/>
      <c r="M1623" s="84" t="s">
        <v>18</v>
      </c>
      <c r="N1623" s="84"/>
      <c r="O1623" s="83">
        <v>346</v>
      </c>
      <c r="P1623" s="83"/>
      <c r="Q1623" s="84"/>
      <c r="R1623" s="84"/>
      <c r="S1623" s="84"/>
    </row>
    <row r="1624" spans="2:19" ht="45" customHeight="1" x14ac:dyDescent="0.25">
      <c r="B1624" s="10" t="s">
        <v>629</v>
      </c>
      <c r="C1624" s="85" t="s">
        <v>639</v>
      </c>
      <c r="D1624" s="85"/>
      <c r="E1624" s="84">
        <f t="shared" si="8"/>
        <v>1</v>
      </c>
      <c r="F1624" s="84"/>
      <c r="G1624" s="86" t="s">
        <v>35</v>
      </c>
      <c r="H1624" s="86"/>
      <c r="I1624" s="87">
        <v>42187</v>
      </c>
      <c r="J1624" s="87"/>
      <c r="K1624" s="87">
        <v>42187</v>
      </c>
      <c r="L1624" s="87"/>
      <c r="M1624" s="84" t="s">
        <v>18</v>
      </c>
      <c r="N1624" s="84"/>
      <c r="O1624" s="83">
        <v>321</v>
      </c>
      <c r="P1624" s="83"/>
      <c r="Q1624" s="84"/>
      <c r="R1624" s="84"/>
      <c r="S1624" s="84"/>
    </row>
    <row r="1625" spans="2:19" ht="45" customHeight="1" x14ac:dyDescent="0.25">
      <c r="B1625" s="10" t="s">
        <v>629</v>
      </c>
      <c r="C1625" s="85" t="s">
        <v>639</v>
      </c>
      <c r="D1625" s="85"/>
      <c r="E1625" s="84">
        <f t="shared" si="8"/>
        <v>1</v>
      </c>
      <c r="F1625" s="84"/>
      <c r="G1625" s="86" t="s">
        <v>35</v>
      </c>
      <c r="H1625" s="86"/>
      <c r="I1625" s="87">
        <v>42187</v>
      </c>
      <c r="J1625" s="87"/>
      <c r="K1625" s="87">
        <v>42187</v>
      </c>
      <c r="L1625" s="87"/>
      <c r="M1625" s="84" t="s">
        <v>18</v>
      </c>
      <c r="N1625" s="84"/>
      <c r="O1625" s="83">
        <v>260</v>
      </c>
      <c r="P1625" s="83"/>
      <c r="Q1625" s="84"/>
      <c r="R1625" s="84"/>
      <c r="S1625" s="84"/>
    </row>
    <row r="1626" spans="2:19" ht="45" customHeight="1" x14ac:dyDescent="0.25">
      <c r="B1626" s="10" t="s">
        <v>629</v>
      </c>
      <c r="C1626" s="85" t="s">
        <v>638</v>
      </c>
      <c r="D1626" s="85"/>
      <c r="E1626" s="84">
        <f t="shared" si="8"/>
        <v>1</v>
      </c>
      <c r="F1626" s="84"/>
      <c r="G1626" s="86" t="s">
        <v>35</v>
      </c>
      <c r="H1626" s="86"/>
      <c r="I1626" s="87">
        <v>42195</v>
      </c>
      <c r="J1626" s="87"/>
      <c r="K1626" s="87">
        <v>42195</v>
      </c>
      <c r="L1626" s="87"/>
      <c r="M1626" s="84" t="s">
        <v>18</v>
      </c>
      <c r="N1626" s="84"/>
      <c r="O1626" s="83">
        <v>200</v>
      </c>
      <c r="P1626" s="83"/>
      <c r="Q1626" s="84"/>
      <c r="R1626" s="84"/>
      <c r="S1626" s="84"/>
    </row>
    <row r="1627" spans="2:19" ht="45" customHeight="1" x14ac:dyDescent="0.25">
      <c r="B1627" s="10" t="s">
        <v>629</v>
      </c>
      <c r="C1627" s="85" t="s">
        <v>640</v>
      </c>
      <c r="D1627" s="85"/>
      <c r="E1627" s="84">
        <f t="shared" si="8"/>
        <v>1</v>
      </c>
      <c r="F1627" s="84"/>
      <c r="G1627" s="86" t="s">
        <v>35</v>
      </c>
      <c r="H1627" s="86"/>
      <c r="I1627" s="87">
        <v>42173</v>
      </c>
      <c r="J1627" s="87"/>
      <c r="K1627" s="87">
        <v>42173</v>
      </c>
      <c r="L1627" s="87"/>
      <c r="M1627" s="84" t="s">
        <v>18</v>
      </c>
      <c r="N1627" s="84"/>
      <c r="O1627" s="83">
        <v>52</v>
      </c>
      <c r="P1627" s="83"/>
      <c r="Q1627" s="84"/>
      <c r="R1627" s="84"/>
      <c r="S1627" s="84"/>
    </row>
    <row r="1628" spans="2:19" ht="45" customHeight="1" x14ac:dyDescent="0.25">
      <c r="B1628" s="10" t="s">
        <v>629</v>
      </c>
      <c r="C1628" s="85" t="s">
        <v>640</v>
      </c>
      <c r="D1628" s="85"/>
      <c r="E1628" s="84">
        <f t="shared" si="8"/>
        <v>1</v>
      </c>
      <c r="F1628" s="84"/>
      <c r="G1628" s="86" t="s">
        <v>35</v>
      </c>
      <c r="H1628" s="86"/>
      <c r="I1628" s="87">
        <v>42173</v>
      </c>
      <c r="J1628" s="87"/>
      <c r="K1628" s="87">
        <v>42173</v>
      </c>
      <c r="L1628" s="87"/>
      <c r="M1628" s="84" t="s">
        <v>18</v>
      </c>
      <c r="N1628" s="84"/>
      <c r="O1628" s="83">
        <v>236</v>
      </c>
      <c r="P1628" s="83"/>
      <c r="Q1628" s="84"/>
      <c r="R1628" s="84"/>
      <c r="S1628" s="84"/>
    </row>
    <row r="1629" spans="2:19" ht="45" customHeight="1" x14ac:dyDescent="0.25">
      <c r="B1629" s="10" t="s">
        <v>629</v>
      </c>
      <c r="C1629" s="85" t="s">
        <v>641</v>
      </c>
      <c r="D1629" s="85"/>
      <c r="E1629" s="84">
        <f t="shared" si="8"/>
        <v>1</v>
      </c>
      <c r="F1629" s="84"/>
      <c r="G1629" s="86" t="s">
        <v>35</v>
      </c>
      <c r="H1629" s="86"/>
      <c r="I1629" s="87">
        <v>42254</v>
      </c>
      <c r="J1629" s="87"/>
      <c r="K1629" s="87">
        <v>42254</v>
      </c>
      <c r="L1629" s="87"/>
      <c r="M1629" s="84" t="s">
        <v>18</v>
      </c>
      <c r="N1629" s="84"/>
      <c r="O1629" s="83">
        <v>144</v>
      </c>
      <c r="P1629" s="83"/>
      <c r="Q1629" s="84"/>
      <c r="R1629" s="84"/>
      <c r="S1629" s="84"/>
    </row>
    <row r="1630" spans="2:19" ht="45" customHeight="1" x14ac:dyDescent="0.25">
      <c r="B1630" s="10" t="s">
        <v>629</v>
      </c>
      <c r="C1630" s="85" t="s">
        <v>641</v>
      </c>
      <c r="D1630" s="85"/>
      <c r="E1630" s="84">
        <f t="shared" si="8"/>
        <v>1</v>
      </c>
      <c r="F1630" s="84"/>
      <c r="G1630" s="86" t="s">
        <v>35</v>
      </c>
      <c r="H1630" s="86"/>
      <c r="I1630" s="87">
        <v>42254</v>
      </c>
      <c r="J1630" s="87"/>
      <c r="K1630" s="87">
        <v>42254</v>
      </c>
      <c r="L1630" s="87"/>
      <c r="M1630" s="84" t="s">
        <v>18</v>
      </c>
      <c r="N1630" s="84"/>
      <c r="O1630" s="83">
        <v>319</v>
      </c>
      <c r="P1630" s="83"/>
      <c r="Q1630" s="84"/>
      <c r="R1630" s="84"/>
      <c r="S1630" s="84"/>
    </row>
    <row r="1631" spans="2:19" ht="45" customHeight="1" x14ac:dyDescent="0.25">
      <c r="B1631" s="10" t="s">
        <v>629</v>
      </c>
      <c r="C1631" s="85" t="s">
        <v>19</v>
      </c>
      <c r="D1631" s="85"/>
      <c r="E1631" s="84">
        <f t="shared" si="8"/>
        <v>1</v>
      </c>
      <c r="F1631" s="84"/>
      <c r="G1631" s="86" t="s">
        <v>20</v>
      </c>
      <c r="H1631" s="86"/>
      <c r="I1631" s="87">
        <v>42254</v>
      </c>
      <c r="J1631" s="87"/>
      <c r="K1631" s="87">
        <v>42254</v>
      </c>
      <c r="L1631" s="87"/>
      <c r="M1631" s="84" t="s">
        <v>18</v>
      </c>
      <c r="N1631" s="84"/>
      <c r="O1631" s="83">
        <v>67.5</v>
      </c>
      <c r="P1631" s="83"/>
      <c r="Q1631" s="84"/>
      <c r="R1631" s="84"/>
      <c r="S1631" s="84"/>
    </row>
    <row r="1632" spans="2:19" ht="45" customHeight="1" x14ac:dyDescent="0.25">
      <c r="B1632" s="10" t="s">
        <v>629</v>
      </c>
      <c r="C1632" s="85" t="s">
        <v>642</v>
      </c>
      <c r="D1632" s="85"/>
      <c r="E1632" s="84">
        <f t="shared" si="8"/>
        <v>1</v>
      </c>
      <c r="F1632" s="84"/>
      <c r="G1632" s="86" t="s">
        <v>35</v>
      </c>
      <c r="H1632" s="86"/>
      <c r="I1632" s="87">
        <v>42213</v>
      </c>
      <c r="J1632" s="87"/>
      <c r="K1632" s="87">
        <v>42213</v>
      </c>
      <c r="L1632" s="87"/>
      <c r="M1632" s="84" t="s">
        <v>18</v>
      </c>
      <c r="N1632" s="84"/>
      <c r="O1632" s="83">
        <v>184</v>
      </c>
      <c r="P1632" s="83"/>
      <c r="Q1632" s="84"/>
      <c r="R1632" s="84"/>
      <c r="S1632" s="84"/>
    </row>
    <row r="1633" spans="2:19" ht="45" customHeight="1" x14ac:dyDescent="0.25">
      <c r="B1633" s="10" t="s">
        <v>629</v>
      </c>
      <c r="C1633" s="85" t="s">
        <v>643</v>
      </c>
      <c r="D1633" s="85"/>
      <c r="E1633" s="84">
        <f t="shared" si="8"/>
        <v>1</v>
      </c>
      <c r="F1633" s="84"/>
      <c r="G1633" s="86" t="s">
        <v>35</v>
      </c>
      <c r="H1633" s="86"/>
      <c r="I1633" s="87">
        <v>42222</v>
      </c>
      <c r="J1633" s="87"/>
      <c r="K1633" s="87">
        <v>42222</v>
      </c>
      <c r="L1633" s="87"/>
      <c r="M1633" s="84" t="s">
        <v>18</v>
      </c>
      <c r="N1633" s="84"/>
      <c r="O1633" s="83">
        <v>228</v>
      </c>
      <c r="P1633" s="83"/>
      <c r="Q1633" s="84"/>
      <c r="R1633" s="84"/>
      <c r="S1633" s="84"/>
    </row>
    <row r="1634" spans="2:19" ht="45" customHeight="1" x14ac:dyDescent="0.25">
      <c r="B1634" s="10" t="s">
        <v>629</v>
      </c>
      <c r="C1634" s="85" t="s">
        <v>643</v>
      </c>
      <c r="D1634" s="85"/>
      <c r="E1634" s="84">
        <f t="shared" si="8"/>
        <v>1</v>
      </c>
      <c r="F1634" s="84"/>
      <c r="G1634" s="86" t="s">
        <v>35</v>
      </c>
      <c r="H1634" s="86"/>
      <c r="I1634" s="87">
        <v>42221</v>
      </c>
      <c r="J1634" s="87"/>
      <c r="K1634" s="87">
        <v>42221</v>
      </c>
      <c r="L1634" s="87"/>
      <c r="M1634" s="84" t="s">
        <v>18</v>
      </c>
      <c r="N1634" s="84"/>
      <c r="O1634" s="83">
        <v>306</v>
      </c>
      <c r="P1634" s="83"/>
      <c r="Q1634" s="84"/>
      <c r="R1634" s="84"/>
      <c r="S1634" s="84"/>
    </row>
    <row r="1635" spans="2:19" ht="45" customHeight="1" x14ac:dyDescent="0.25">
      <c r="B1635" s="10" t="s">
        <v>629</v>
      </c>
      <c r="C1635" s="85" t="s">
        <v>642</v>
      </c>
      <c r="D1635" s="85"/>
      <c r="E1635" s="84">
        <f t="shared" si="8"/>
        <v>1</v>
      </c>
      <c r="F1635" s="84"/>
      <c r="G1635" s="86" t="s">
        <v>35</v>
      </c>
      <c r="H1635" s="86"/>
      <c r="I1635" s="87">
        <v>42213</v>
      </c>
      <c r="J1635" s="87"/>
      <c r="K1635" s="87">
        <v>42213</v>
      </c>
      <c r="L1635" s="87"/>
      <c r="M1635" s="84" t="s">
        <v>18</v>
      </c>
      <c r="N1635" s="84"/>
      <c r="O1635" s="83">
        <v>316</v>
      </c>
      <c r="P1635" s="83"/>
      <c r="Q1635" s="84"/>
      <c r="R1635" s="84"/>
      <c r="S1635" s="84"/>
    </row>
    <row r="1636" spans="2:19" ht="45" customHeight="1" x14ac:dyDescent="0.25">
      <c r="B1636" s="10" t="s">
        <v>629</v>
      </c>
      <c r="C1636" s="85" t="s">
        <v>643</v>
      </c>
      <c r="D1636" s="85"/>
      <c r="E1636" s="84">
        <f t="shared" si="8"/>
        <v>1</v>
      </c>
      <c r="F1636" s="84"/>
      <c r="G1636" s="86" t="s">
        <v>35</v>
      </c>
      <c r="H1636" s="86"/>
      <c r="I1636" s="87">
        <v>42222</v>
      </c>
      <c r="J1636" s="87"/>
      <c r="K1636" s="87">
        <v>42222</v>
      </c>
      <c r="L1636" s="87"/>
      <c r="M1636" s="84" t="s">
        <v>18</v>
      </c>
      <c r="N1636" s="84"/>
      <c r="O1636" s="83">
        <v>320</v>
      </c>
      <c r="P1636" s="83"/>
      <c r="Q1636" s="84"/>
      <c r="R1636" s="84"/>
      <c r="S1636" s="84"/>
    </row>
    <row r="1637" spans="2:19" ht="45" customHeight="1" x14ac:dyDescent="0.25">
      <c r="B1637" s="10" t="s">
        <v>629</v>
      </c>
      <c r="C1637" s="85" t="s">
        <v>643</v>
      </c>
      <c r="D1637" s="85"/>
      <c r="E1637" s="84">
        <f t="shared" si="8"/>
        <v>1</v>
      </c>
      <c r="F1637" s="84"/>
      <c r="G1637" s="86" t="s">
        <v>35</v>
      </c>
      <c r="H1637" s="86"/>
      <c r="I1637" s="87">
        <v>42221</v>
      </c>
      <c r="J1637" s="87"/>
      <c r="K1637" s="87">
        <v>42221</v>
      </c>
      <c r="L1637" s="87"/>
      <c r="M1637" s="84" t="s">
        <v>18</v>
      </c>
      <c r="N1637" s="84"/>
      <c r="O1637" s="83">
        <v>290</v>
      </c>
      <c r="P1637" s="83"/>
      <c r="Q1637" s="84"/>
      <c r="R1637" s="84"/>
      <c r="S1637" s="84"/>
    </row>
    <row r="1638" spans="2:19" ht="45" customHeight="1" x14ac:dyDescent="0.25">
      <c r="B1638" s="10" t="s">
        <v>629</v>
      </c>
      <c r="C1638" s="85" t="s">
        <v>19</v>
      </c>
      <c r="D1638" s="85"/>
      <c r="E1638" s="84">
        <f t="shared" si="8"/>
        <v>1</v>
      </c>
      <c r="F1638" s="84"/>
      <c r="G1638" s="86" t="s">
        <v>20</v>
      </c>
      <c r="H1638" s="86"/>
      <c r="I1638" s="87">
        <v>42221</v>
      </c>
      <c r="J1638" s="87"/>
      <c r="K1638" s="87">
        <v>42221</v>
      </c>
      <c r="L1638" s="87"/>
      <c r="M1638" s="84" t="s">
        <v>18</v>
      </c>
      <c r="N1638" s="84"/>
      <c r="O1638" s="83">
        <v>16</v>
      </c>
      <c r="P1638" s="83"/>
      <c r="Q1638" s="84"/>
      <c r="R1638" s="84"/>
      <c r="S1638" s="84"/>
    </row>
    <row r="1639" spans="2:19" ht="45" customHeight="1" x14ac:dyDescent="0.25">
      <c r="B1639" s="10" t="s">
        <v>629</v>
      </c>
      <c r="C1639" s="85" t="s">
        <v>644</v>
      </c>
      <c r="D1639" s="85"/>
      <c r="E1639" s="84">
        <f t="shared" si="8"/>
        <v>1</v>
      </c>
      <c r="F1639" s="84"/>
      <c r="G1639" s="86" t="s">
        <v>35</v>
      </c>
      <c r="H1639" s="86"/>
      <c r="I1639" s="87">
        <v>42265</v>
      </c>
      <c r="J1639" s="87"/>
      <c r="K1639" s="87">
        <v>42265</v>
      </c>
      <c r="L1639" s="87"/>
      <c r="M1639" s="84" t="s">
        <v>18</v>
      </c>
      <c r="N1639" s="84"/>
      <c r="O1639" s="83">
        <v>144</v>
      </c>
      <c r="P1639" s="83"/>
      <c r="Q1639" s="84"/>
      <c r="R1639" s="84"/>
      <c r="S1639" s="84"/>
    </row>
    <row r="1640" spans="2:19" ht="45" customHeight="1" x14ac:dyDescent="0.25">
      <c r="B1640" s="10" t="s">
        <v>629</v>
      </c>
      <c r="C1640" s="85" t="s">
        <v>644</v>
      </c>
      <c r="D1640" s="85"/>
      <c r="E1640" s="84">
        <f t="shared" si="8"/>
        <v>1</v>
      </c>
      <c r="F1640" s="84"/>
      <c r="G1640" s="86" t="s">
        <v>35</v>
      </c>
      <c r="H1640" s="86"/>
      <c r="I1640" s="87">
        <v>42272</v>
      </c>
      <c r="J1640" s="87"/>
      <c r="K1640" s="87">
        <v>42272</v>
      </c>
      <c r="L1640" s="87"/>
      <c r="M1640" s="84" t="s">
        <v>18</v>
      </c>
      <c r="N1640" s="84"/>
      <c r="O1640" s="83">
        <v>356</v>
      </c>
      <c r="P1640" s="83"/>
      <c r="Q1640" s="84"/>
      <c r="R1640" s="84"/>
      <c r="S1640" s="84"/>
    </row>
    <row r="1641" spans="2:19" ht="45" customHeight="1" x14ac:dyDescent="0.25">
      <c r="B1641" s="10" t="s">
        <v>629</v>
      </c>
      <c r="C1641" s="85" t="s">
        <v>643</v>
      </c>
      <c r="D1641" s="85"/>
      <c r="E1641" s="84">
        <f t="shared" si="8"/>
        <v>1</v>
      </c>
      <c r="F1641" s="84"/>
      <c r="G1641" s="86" t="s">
        <v>35</v>
      </c>
      <c r="H1641" s="86"/>
      <c r="I1641" s="87">
        <v>42261</v>
      </c>
      <c r="J1641" s="87"/>
      <c r="K1641" s="87">
        <v>42261</v>
      </c>
      <c r="L1641" s="87"/>
      <c r="M1641" s="84" t="s">
        <v>18</v>
      </c>
      <c r="N1641" s="84"/>
      <c r="O1641" s="83">
        <v>184</v>
      </c>
      <c r="P1641" s="83"/>
      <c r="Q1641" s="84"/>
      <c r="R1641" s="84"/>
      <c r="S1641" s="84"/>
    </row>
    <row r="1642" spans="2:19" ht="45" customHeight="1" x14ac:dyDescent="0.25">
      <c r="B1642" s="10" t="s">
        <v>629</v>
      </c>
      <c r="C1642" s="85" t="s">
        <v>644</v>
      </c>
      <c r="D1642" s="85"/>
      <c r="E1642" s="84">
        <f t="shared" si="8"/>
        <v>1</v>
      </c>
      <c r="F1642" s="84"/>
      <c r="G1642" s="86" t="s">
        <v>35</v>
      </c>
      <c r="H1642" s="86"/>
      <c r="I1642" s="87">
        <v>42265</v>
      </c>
      <c r="J1642" s="87"/>
      <c r="K1642" s="87">
        <v>42265</v>
      </c>
      <c r="L1642" s="87"/>
      <c r="M1642" s="84" t="s">
        <v>18</v>
      </c>
      <c r="N1642" s="84"/>
      <c r="O1642" s="83">
        <v>320</v>
      </c>
      <c r="P1642" s="83"/>
      <c r="Q1642" s="84"/>
      <c r="R1642" s="84"/>
      <c r="S1642" s="84"/>
    </row>
    <row r="1643" spans="2:19" ht="45" customHeight="1" x14ac:dyDescent="0.25">
      <c r="B1643" s="10" t="s">
        <v>629</v>
      </c>
      <c r="C1643" s="85" t="s">
        <v>644</v>
      </c>
      <c r="D1643" s="85"/>
      <c r="E1643" s="84">
        <f t="shared" si="8"/>
        <v>1</v>
      </c>
      <c r="F1643" s="84"/>
      <c r="G1643" s="86" t="s">
        <v>35</v>
      </c>
      <c r="H1643" s="86"/>
      <c r="I1643" s="87">
        <v>42272</v>
      </c>
      <c r="J1643" s="87"/>
      <c r="K1643" s="87">
        <v>42272</v>
      </c>
      <c r="L1643" s="87"/>
      <c r="M1643" s="84" t="s">
        <v>18</v>
      </c>
      <c r="N1643" s="84"/>
      <c r="O1643" s="83">
        <v>260</v>
      </c>
      <c r="P1643" s="83"/>
      <c r="Q1643" s="84"/>
      <c r="R1643" s="84"/>
      <c r="S1643" s="84"/>
    </row>
    <row r="1644" spans="2:19" ht="45" customHeight="1" x14ac:dyDescent="0.25">
      <c r="B1644" s="10" t="s">
        <v>629</v>
      </c>
      <c r="C1644" s="85" t="s">
        <v>643</v>
      </c>
      <c r="D1644" s="85"/>
      <c r="E1644" s="84">
        <f t="shared" si="8"/>
        <v>1</v>
      </c>
      <c r="F1644" s="84"/>
      <c r="G1644" s="86" t="s">
        <v>35</v>
      </c>
      <c r="H1644" s="86"/>
      <c r="I1644" s="87">
        <v>42261</v>
      </c>
      <c r="J1644" s="87"/>
      <c r="K1644" s="87">
        <v>42261</v>
      </c>
      <c r="L1644" s="87"/>
      <c r="M1644" s="84" t="s">
        <v>18</v>
      </c>
      <c r="N1644" s="84"/>
      <c r="O1644" s="83">
        <v>320</v>
      </c>
      <c r="P1644" s="83"/>
      <c r="Q1644" s="84"/>
      <c r="R1644" s="84"/>
      <c r="S1644" s="84"/>
    </row>
    <row r="1645" spans="2:19" ht="45" customHeight="1" x14ac:dyDescent="0.25">
      <c r="B1645" s="10" t="s">
        <v>629</v>
      </c>
      <c r="C1645" s="85" t="s">
        <v>645</v>
      </c>
      <c r="D1645" s="85"/>
      <c r="E1645" s="84">
        <f t="shared" si="8"/>
        <v>1</v>
      </c>
      <c r="F1645" s="84"/>
      <c r="G1645" s="86" t="s">
        <v>35</v>
      </c>
      <c r="H1645" s="86"/>
      <c r="I1645" s="87">
        <v>42237</v>
      </c>
      <c r="J1645" s="87"/>
      <c r="K1645" s="87">
        <v>42237</v>
      </c>
      <c r="L1645" s="87"/>
      <c r="M1645" s="84" t="s">
        <v>18</v>
      </c>
      <c r="N1645" s="84"/>
      <c r="O1645" s="83">
        <v>184</v>
      </c>
      <c r="P1645" s="83"/>
      <c r="Q1645" s="84"/>
      <c r="R1645" s="84"/>
      <c r="S1645" s="84"/>
    </row>
    <row r="1646" spans="2:19" ht="45" customHeight="1" x14ac:dyDescent="0.25">
      <c r="B1646" s="10" t="s">
        <v>629</v>
      </c>
      <c r="C1646" s="85" t="s">
        <v>645</v>
      </c>
      <c r="D1646" s="85"/>
      <c r="E1646" s="84">
        <f t="shared" si="8"/>
        <v>1</v>
      </c>
      <c r="F1646" s="84"/>
      <c r="G1646" s="86" t="s">
        <v>35</v>
      </c>
      <c r="H1646" s="86"/>
      <c r="I1646" s="87">
        <v>42237</v>
      </c>
      <c r="J1646" s="87"/>
      <c r="K1646" s="87">
        <v>42237</v>
      </c>
      <c r="L1646" s="87"/>
      <c r="M1646" s="84" t="s">
        <v>18</v>
      </c>
      <c r="N1646" s="84"/>
      <c r="O1646" s="83">
        <v>177</v>
      </c>
      <c r="P1646" s="83"/>
      <c r="Q1646" s="84"/>
      <c r="R1646" s="84"/>
      <c r="S1646" s="84"/>
    </row>
    <row r="1647" spans="2:19" ht="45" customHeight="1" x14ac:dyDescent="0.25">
      <c r="B1647" s="10" t="s">
        <v>629</v>
      </c>
      <c r="C1647" s="85" t="s">
        <v>646</v>
      </c>
      <c r="D1647" s="85"/>
      <c r="E1647" s="84">
        <f t="shared" si="8"/>
        <v>1</v>
      </c>
      <c r="F1647" s="84"/>
      <c r="G1647" s="86" t="s">
        <v>517</v>
      </c>
      <c r="H1647" s="86"/>
      <c r="I1647" s="87">
        <v>42243</v>
      </c>
      <c r="J1647" s="87"/>
      <c r="K1647" s="87">
        <v>42243</v>
      </c>
      <c r="L1647" s="87"/>
      <c r="M1647" s="84" t="s">
        <v>18</v>
      </c>
      <c r="N1647" s="84"/>
      <c r="O1647" s="83">
        <v>80</v>
      </c>
      <c r="P1647" s="83"/>
      <c r="Q1647" s="84"/>
      <c r="R1647" s="84"/>
      <c r="S1647" s="84"/>
    </row>
    <row r="1648" spans="2:19" ht="45" customHeight="1" x14ac:dyDescent="0.25">
      <c r="B1648" s="10" t="s">
        <v>629</v>
      </c>
      <c r="C1648" s="85" t="s">
        <v>646</v>
      </c>
      <c r="D1648" s="85"/>
      <c r="E1648" s="84">
        <f t="shared" si="8"/>
        <v>1</v>
      </c>
      <c r="F1648" s="84"/>
      <c r="G1648" s="86" t="s">
        <v>517</v>
      </c>
      <c r="H1648" s="86"/>
      <c r="I1648" s="87">
        <v>42243</v>
      </c>
      <c r="J1648" s="87"/>
      <c r="K1648" s="87">
        <v>42243</v>
      </c>
      <c r="L1648" s="87"/>
      <c r="M1648" s="84" t="s">
        <v>18</v>
      </c>
      <c r="N1648" s="84"/>
      <c r="O1648" s="83">
        <v>185.6</v>
      </c>
      <c r="P1648" s="83"/>
      <c r="Q1648" s="84"/>
      <c r="R1648" s="84"/>
      <c r="S1648" s="84"/>
    </row>
    <row r="1649" spans="2:19" ht="45" customHeight="1" x14ac:dyDescent="0.25">
      <c r="B1649" s="10" t="s">
        <v>629</v>
      </c>
      <c r="C1649" s="85" t="s">
        <v>646</v>
      </c>
      <c r="D1649" s="85"/>
      <c r="E1649" s="84">
        <f t="shared" si="8"/>
        <v>1</v>
      </c>
      <c r="F1649" s="84"/>
      <c r="G1649" s="86" t="s">
        <v>517</v>
      </c>
      <c r="H1649" s="86"/>
      <c r="I1649" s="87">
        <v>42243</v>
      </c>
      <c r="J1649" s="87"/>
      <c r="K1649" s="87">
        <v>42243</v>
      </c>
      <c r="L1649" s="87"/>
      <c r="M1649" s="84" t="s">
        <v>18</v>
      </c>
      <c r="N1649" s="84"/>
      <c r="O1649" s="83">
        <v>260</v>
      </c>
      <c r="P1649" s="83"/>
      <c r="Q1649" s="84"/>
      <c r="R1649" s="84"/>
      <c r="S1649" s="84"/>
    </row>
    <row r="1650" spans="2:19" ht="45" customHeight="1" x14ac:dyDescent="0.25">
      <c r="B1650" s="10" t="s">
        <v>629</v>
      </c>
      <c r="C1650" s="85" t="s">
        <v>647</v>
      </c>
      <c r="D1650" s="85"/>
      <c r="E1650" s="84">
        <f t="shared" si="8"/>
        <v>1</v>
      </c>
      <c r="F1650" s="84"/>
      <c r="G1650" s="86" t="s">
        <v>35</v>
      </c>
      <c r="H1650" s="86"/>
      <c r="I1650" s="87">
        <v>42254</v>
      </c>
      <c r="J1650" s="87"/>
      <c r="K1650" s="87">
        <v>42254</v>
      </c>
      <c r="L1650" s="87"/>
      <c r="M1650" s="84" t="s">
        <v>18</v>
      </c>
      <c r="N1650" s="84"/>
      <c r="O1650" s="83">
        <v>231</v>
      </c>
      <c r="P1650" s="83"/>
      <c r="Q1650" s="84"/>
      <c r="R1650" s="84"/>
      <c r="S1650" s="84"/>
    </row>
    <row r="1651" spans="2:19" ht="45" customHeight="1" x14ac:dyDescent="0.25">
      <c r="B1651" s="10" t="s">
        <v>629</v>
      </c>
      <c r="C1651" s="85" t="s">
        <v>646</v>
      </c>
      <c r="D1651" s="85"/>
      <c r="E1651" s="84">
        <f t="shared" ref="E1651:E1671" si="9">D1651+1</f>
        <v>1</v>
      </c>
      <c r="F1651" s="84"/>
      <c r="G1651" s="86" t="s">
        <v>517</v>
      </c>
      <c r="H1651" s="86"/>
      <c r="I1651" s="87">
        <v>42243</v>
      </c>
      <c r="J1651" s="87"/>
      <c r="K1651" s="87">
        <v>42243</v>
      </c>
      <c r="L1651" s="87"/>
      <c r="M1651" s="84" t="s">
        <v>18</v>
      </c>
      <c r="N1651" s="84"/>
      <c r="O1651" s="83">
        <v>156.6</v>
      </c>
      <c r="P1651" s="83"/>
      <c r="Q1651" s="84"/>
      <c r="R1651" s="84"/>
      <c r="S1651" s="84"/>
    </row>
    <row r="1652" spans="2:19" ht="45" customHeight="1" x14ac:dyDescent="0.25">
      <c r="B1652" s="10" t="s">
        <v>629</v>
      </c>
      <c r="C1652" s="85" t="s">
        <v>647</v>
      </c>
      <c r="D1652" s="85"/>
      <c r="E1652" s="84">
        <f t="shared" si="9"/>
        <v>1</v>
      </c>
      <c r="F1652" s="84"/>
      <c r="G1652" s="86" t="s">
        <v>35</v>
      </c>
      <c r="H1652" s="86"/>
      <c r="I1652" s="87">
        <v>42254</v>
      </c>
      <c r="J1652" s="87"/>
      <c r="K1652" s="87">
        <v>42254</v>
      </c>
      <c r="L1652" s="87"/>
      <c r="M1652" s="84" t="s">
        <v>18</v>
      </c>
      <c r="N1652" s="84"/>
      <c r="O1652" s="83">
        <v>260</v>
      </c>
      <c r="P1652" s="83"/>
      <c r="Q1652" s="84"/>
      <c r="R1652" s="84"/>
      <c r="S1652" s="84"/>
    </row>
    <row r="1653" spans="2:19" ht="45" customHeight="1" x14ac:dyDescent="0.25">
      <c r="B1653" s="10" t="s">
        <v>629</v>
      </c>
      <c r="C1653" s="85" t="s">
        <v>19</v>
      </c>
      <c r="D1653" s="85"/>
      <c r="E1653" s="84">
        <f t="shared" si="9"/>
        <v>1</v>
      </c>
      <c r="F1653" s="84"/>
      <c r="G1653" s="86" t="s">
        <v>20</v>
      </c>
      <c r="H1653" s="86"/>
      <c r="I1653" s="87">
        <v>42254</v>
      </c>
      <c r="J1653" s="87"/>
      <c r="K1653" s="87">
        <v>42254</v>
      </c>
      <c r="L1653" s="87"/>
      <c r="M1653" s="84" t="s">
        <v>18</v>
      </c>
      <c r="N1653" s="84"/>
      <c r="O1653" s="83">
        <v>342</v>
      </c>
      <c r="P1653" s="83"/>
      <c r="Q1653" s="84"/>
      <c r="R1653" s="84"/>
      <c r="S1653" s="84"/>
    </row>
    <row r="1654" spans="2:19" ht="45" customHeight="1" x14ac:dyDescent="0.25">
      <c r="B1654" s="10" t="s">
        <v>629</v>
      </c>
      <c r="C1654" s="85" t="s">
        <v>648</v>
      </c>
      <c r="D1654" s="85"/>
      <c r="E1654" s="84">
        <f t="shared" si="9"/>
        <v>1</v>
      </c>
      <c r="F1654" s="84"/>
      <c r="G1654" s="86" t="s">
        <v>35</v>
      </c>
      <c r="H1654" s="86"/>
      <c r="I1654" s="87">
        <v>42265</v>
      </c>
      <c r="J1654" s="87"/>
      <c r="K1654" s="87">
        <v>42265</v>
      </c>
      <c r="L1654" s="87"/>
      <c r="M1654" s="84" t="s">
        <v>18</v>
      </c>
      <c r="N1654" s="84"/>
      <c r="O1654" s="83">
        <v>504</v>
      </c>
      <c r="P1654" s="83"/>
      <c r="Q1654" s="84"/>
      <c r="R1654" s="84"/>
      <c r="S1654" s="84"/>
    </row>
    <row r="1655" spans="2:19" ht="45" customHeight="1" x14ac:dyDescent="0.25">
      <c r="B1655" s="10" t="s">
        <v>629</v>
      </c>
      <c r="C1655" s="85" t="s">
        <v>19</v>
      </c>
      <c r="D1655" s="85"/>
      <c r="E1655" s="84">
        <f t="shared" si="9"/>
        <v>1</v>
      </c>
      <c r="F1655" s="84"/>
      <c r="G1655" s="86" t="s">
        <v>20</v>
      </c>
      <c r="H1655" s="86"/>
      <c r="I1655" s="87">
        <v>42286</v>
      </c>
      <c r="J1655" s="87"/>
      <c r="K1655" s="87">
        <v>42286</v>
      </c>
      <c r="L1655" s="87"/>
      <c r="M1655" s="84" t="s">
        <v>18</v>
      </c>
      <c r="N1655" s="84"/>
      <c r="O1655" s="83">
        <v>324</v>
      </c>
      <c r="P1655" s="83"/>
      <c r="Q1655" s="84"/>
      <c r="R1655" s="84"/>
      <c r="S1655" s="84"/>
    </row>
    <row r="1656" spans="2:19" ht="45" customHeight="1" x14ac:dyDescent="0.25">
      <c r="B1656" s="10" t="s">
        <v>629</v>
      </c>
      <c r="C1656" s="85" t="s">
        <v>643</v>
      </c>
      <c r="D1656" s="85"/>
      <c r="E1656" s="84">
        <f t="shared" si="9"/>
        <v>1</v>
      </c>
      <c r="F1656" s="84"/>
      <c r="G1656" s="86" t="s">
        <v>35</v>
      </c>
      <c r="H1656" s="86"/>
      <c r="I1656" s="87">
        <v>42299</v>
      </c>
      <c r="J1656" s="87"/>
      <c r="K1656" s="87">
        <v>42299</v>
      </c>
      <c r="L1656" s="87"/>
      <c r="M1656" s="84" t="s">
        <v>18</v>
      </c>
      <c r="N1656" s="84"/>
      <c r="O1656" s="83">
        <v>144</v>
      </c>
      <c r="P1656" s="83"/>
      <c r="Q1656" s="84"/>
      <c r="R1656" s="84"/>
      <c r="S1656" s="84"/>
    </row>
    <row r="1657" spans="2:19" ht="45" customHeight="1" x14ac:dyDescent="0.25">
      <c r="B1657" s="10" t="s">
        <v>629</v>
      </c>
      <c r="C1657" s="85" t="s">
        <v>643</v>
      </c>
      <c r="D1657" s="85"/>
      <c r="E1657" s="84">
        <f t="shared" si="9"/>
        <v>1</v>
      </c>
      <c r="F1657" s="84"/>
      <c r="G1657" s="86" t="s">
        <v>35</v>
      </c>
      <c r="H1657" s="86"/>
      <c r="I1657" s="87">
        <v>42299</v>
      </c>
      <c r="J1657" s="87"/>
      <c r="K1657" s="87">
        <v>42299</v>
      </c>
      <c r="L1657" s="87"/>
      <c r="M1657" s="84" t="s">
        <v>18</v>
      </c>
      <c r="N1657" s="84"/>
      <c r="O1657" s="83">
        <v>280</v>
      </c>
      <c r="P1657" s="83"/>
      <c r="Q1657" s="84"/>
      <c r="R1657" s="84"/>
      <c r="S1657" s="84"/>
    </row>
    <row r="1658" spans="2:19" ht="45" customHeight="1" x14ac:dyDescent="0.25">
      <c r="B1658" s="10" t="s">
        <v>629</v>
      </c>
      <c r="C1658" s="85" t="s">
        <v>643</v>
      </c>
      <c r="D1658" s="85"/>
      <c r="E1658" s="84">
        <f t="shared" si="9"/>
        <v>1</v>
      </c>
      <c r="F1658" s="84"/>
      <c r="G1658" s="86" t="s">
        <v>35</v>
      </c>
      <c r="H1658" s="86"/>
      <c r="I1658" s="87">
        <v>42299</v>
      </c>
      <c r="J1658" s="87"/>
      <c r="K1658" s="87">
        <v>42299</v>
      </c>
      <c r="L1658" s="87"/>
      <c r="M1658" s="84" t="s">
        <v>18</v>
      </c>
      <c r="N1658" s="84"/>
      <c r="O1658" s="83">
        <v>105</v>
      </c>
      <c r="P1658" s="83"/>
      <c r="Q1658" s="84"/>
      <c r="R1658" s="84"/>
      <c r="S1658" s="84"/>
    </row>
    <row r="1659" spans="2:19" ht="45" customHeight="1" x14ac:dyDescent="0.25">
      <c r="B1659" s="10" t="s">
        <v>629</v>
      </c>
      <c r="C1659" s="85" t="s">
        <v>649</v>
      </c>
      <c r="D1659" s="85"/>
      <c r="E1659" s="84">
        <f t="shared" si="9"/>
        <v>1</v>
      </c>
      <c r="F1659" s="84"/>
      <c r="G1659" s="86" t="s">
        <v>35</v>
      </c>
      <c r="H1659" s="86"/>
      <c r="I1659" s="87">
        <v>42307</v>
      </c>
      <c r="J1659" s="87"/>
      <c r="K1659" s="87">
        <v>42307</v>
      </c>
      <c r="L1659" s="87"/>
      <c r="M1659" s="84" t="s">
        <v>18</v>
      </c>
      <c r="N1659" s="84"/>
      <c r="O1659" s="83">
        <v>144</v>
      </c>
      <c r="P1659" s="83"/>
      <c r="Q1659" s="84"/>
      <c r="R1659" s="84"/>
      <c r="S1659" s="84"/>
    </row>
    <row r="1660" spans="2:19" ht="45" customHeight="1" x14ac:dyDescent="0.25">
      <c r="B1660" s="10" t="s">
        <v>629</v>
      </c>
      <c r="C1660" s="85" t="s">
        <v>649</v>
      </c>
      <c r="D1660" s="85"/>
      <c r="E1660" s="84">
        <f t="shared" si="9"/>
        <v>1</v>
      </c>
      <c r="F1660" s="84"/>
      <c r="G1660" s="86" t="s">
        <v>35</v>
      </c>
      <c r="H1660" s="86"/>
      <c r="I1660" s="87">
        <v>42307</v>
      </c>
      <c r="J1660" s="87"/>
      <c r="K1660" s="87">
        <v>42307</v>
      </c>
      <c r="L1660" s="87"/>
      <c r="M1660" s="84" t="s">
        <v>18</v>
      </c>
      <c r="N1660" s="84"/>
      <c r="O1660" s="83">
        <v>212</v>
      </c>
      <c r="P1660" s="83"/>
      <c r="Q1660" s="84"/>
      <c r="R1660" s="84"/>
      <c r="S1660" s="84"/>
    </row>
    <row r="1661" spans="2:19" ht="45" customHeight="1" x14ac:dyDescent="0.25">
      <c r="B1661" s="10" t="s">
        <v>629</v>
      </c>
      <c r="C1661" s="85" t="s">
        <v>650</v>
      </c>
      <c r="D1661" s="85"/>
      <c r="E1661" s="84">
        <f t="shared" si="9"/>
        <v>1</v>
      </c>
      <c r="F1661" s="84"/>
      <c r="G1661" s="86" t="s">
        <v>17</v>
      </c>
      <c r="H1661" s="86"/>
      <c r="I1661" s="87">
        <v>42281</v>
      </c>
      <c r="J1661" s="87"/>
      <c r="K1661" s="87">
        <v>42286</v>
      </c>
      <c r="L1661" s="87"/>
      <c r="M1661" s="84" t="s">
        <v>18</v>
      </c>
      <c r="N1661" s="84"/>
      <c r="O1661" s="83">
        <v>6535</v>
      </c>
      <c r="P1661" s="83"/>
      <c r="Q1661" s="84"/>
      <c r="R1661" s="84"/>
      <c r="S1661" s="84"/>
    </row>
    <row r="1662" spans="2:19" ht="45" customHeight="1" x14ac:dyDescent="0.25">
      <c r="B1662" s="10" t="s">
        <v>629</v>
      </c>
      <c r="C1662" s="85" t="s">
        <v>651</v>
      </c>
      <c r="D1662" s="85"/>
      <c r="E1662" s="84">
        <f t="shared" si="9"/>
        <v>1</v>
      </c>
      <c r="F1662" s="84"/>
      <c r="G1662" s="86" t="s">
        <v>17</v>
      </c>
      <c r="H1662" s="86"/>
      <c r="I1662" s="87">
        <v>42286</v>
      </c>
      <c r="J1662" s="87"/>
      <c r="K1662" s="87">
        <v>42297</v>
      </c>
      <c r="L1662" s="87"/>
      <c r="M1662" s="84" t="s">
        <v>18</v>
      </c>
      <c r="N1662" s="84"/>
      <c r="O1662" s="83">
        <v>2108.5700000000002</v>
      </c>
      <c r="P1662" s="83"/>
      <c r="Q1662" s="84"/>
      <c r="R1662" s="84"/>
      <c r="S1662" s="84"/>
    </row>
    <row r="1663" spans="2:19" ht="45" customHeight="1" x14ac:dyDescent="0.25">
      <c r="B1663" s="10" t="s">
        <v>629</v>
      </c>
      <c r="C1663" s="85" t="s">
        <v>651</v>
      </c>
      <c r="D1663" s="85"/>
      <c r="E1663" s="84">
        <f t="shared" si="9"/>
        <v>1</v>
      </c>
      <c r="F1663" s="84"/>
      <c r="G1663" s="86" t="s">
        <v>17</v>
      </c>
      <c r="H1663" s="86"/>
      <c r="I1663" s="87">
        <v>42286</v>
      </c>
      <c r="J1663" s="87"/>
      <c r="K1663" s="87">
        <v>42297</v>
      </c>
      <c r="L1663" s="87"/>
      <c r="M1663" s="84" t="s">
        <v>18</v>
      </c>
      <c r="N1663" s="84"/>
      <c r="O1663" s="83">
        <v>2415</v>
      </c>
      <c r="P1663" s="83"/>
      <c r="Q1663" s="84"/>
      <c r="R1663" s="84"/>
      <c r="S1663" s="84"/>
    </row>
    <row r="1664" spans="2:19" ht="45" customHeight="1" x14ac:dyDescent="0.25">
      <c r="B1664" s="10" t="s">
        <v>629</v>
      </c>
      <c r="C1664" s="85" t="s">
        <v>19</v>
      </c>
      <c r="D1664" s="85"/>
      <c r="E1664" s="84">
        <f t="shared" si="9"/>
        <v>1</v>
      </c>
      <c r="F1664" s="84"/>
      <c r="G1664" s="86" t="s">
        <v>20</v>
      </c>
      <c r="H1664" s="86"/>
      <c r="I1664" s="87">
        <v>42286</v>
      </c>
      <c r="J1664" s="87"/>
      <c r="K1664" s="87">
        <v>42286</v>
      </c>
      <c r="L1664" s="87"/>
      <c r="M1664" s="84" t="s">
        <v>18</v>
      </c>
      <c r="N1664" s="84"/>
      <c r="O1664" s="83">
        <v>1100</v>
      </c>
      <c r="P1664" s="83"/>
      <c r="Q1664" s="84"/>
      <c r="R1664" s="84"/>
      <c r="S1664" s="84"/>
    </row>
    <row r="1665" spans="2:20" ht="45" customHeight="1" x14ac:dyDescent="0.25">
      <c r="B1665" s="10" t="s">
        <v>629</v>
      </c>
      <c r="C1665" s="85" t="s">
        <v>652</v>
      </c>
      <c r="D1665" s="85"/>
      <c r="E1665" s="84">
        <f t="shared" si="9"/>
        <v>1</v>
      </c>
      <c r="F1665" s="84"/>
      <c r="G1665" s="86" t="s">
        <v>35</v>
      </c>
      <c r="H1665" s="86"/>
      <c r="I1665" s="87">
        <v>42327</v>
      </c>
      <c r="J1665" s="87"/>
      <c r="K1665" s="87">
        <v>42331</v>
      </c>
      <c r="L1665" s="87"/>
      <c r="M1665" s="84" t="s">
        <v>18</v>
      </c>
      <c r="N1665" s="84"/>
      <c r="O1665" s="83">
        <v>551.1</v>
      </c>
      <c r="P1665" s="83"/>
      <c r="Q1665" s="84"/>
      <c r="R1665" s="84"/>
      <c r="S1665" s="84"/>
    </row>
    <row r="1666" spans="2:20" ht="45" customHeight="1" x14ac:dyDescent="0.25">
      <c r="B1666" s="10" t="s">
        <v>629</v>
      </c>
      <c r="C1666" s="85" t="s">
        <v>652</v>
      </c>
      <c r="D1666" s="85"/>
      <c r="E1666" s="84">
        <f t="shared" si="9"/>
        <v>1</v>
      </c>
      <c r="F1666" s="84"/>
      <c r="G1666" s="86" t="s">
        <v>35</v>
      </c>
      <c r="H1666" s="86"/>
      <c r="I1666" s="87">
        <v>42327</v>
      </c>
      <c r="J1666" s="87"/>
      <c r="K1666" s="87">
        <v>42331</v>
      </c>
      <c r="L1666" s="87"/>
      <c r="M1666" s="84" t="s">
        <v>18</v>
      </c>
      <c r="N1666" s="84"/>
      <c r="O1666" s="83">
        <v>219</v>
      </c>
      <c r="P1666" s="83"/>
      <c r="Q1666" s="84"/>
      <c r="R1666" s="84"/>
      <c r="S1666" s="84"/>
    </row>
    <row r="1667" spans="2:20" ht="45" customHeight="1" x14ac:dyDescent="0.25">
      <c r="B1667" s="10" t="s">
        <v>629</v>
      </c>
      <c r="C1667" s="85" t="s">
        <v>652</v>
      </c>
      <c r="D1667" s="85"/>
      <c r="E1667" s="84">
        <f t="shared" si="9"/>
        <v>1</v>
      </c>
      <c r="F1667" s="84"/>
      <c r="G1667" s="86" t="s">
        <v>35</v>
      </c>
      <c r="H1667" s="86"/>
      <c r="I1667" s="87">
        <v>42327</v>
      </c>
      <c r="J1667" s="87"/>
      <c r="K1667" s="87">
        <v>42331</v>
      </c>
      <c r="L1667" s="87"/>
      <c r="M1667" s="84" t="s">
        <v>18</v>
      </c>
      <c r="N1667" s="84"/>
      <c r="O1667" s="83">
        <v>137</v>
      </c>
      <c r="P1667" s="83"/>
      <c r="Q1667" s="84"/>
      <c r="R1667" s="84"/>
      <c r="S1667" s="84"/>
    </row>
    <row r="1668" spans="2:20" ht="45" customHeight="1" x14ac:dyDescent="0.25">
      <c r="B1668" s="10" t="s">
        <v>629</v>
      </c>
      <c r="C1668" s="85" t="s">
        <v>19</v>
      </c>
      <c r="D1668" s="85"/>
      <c r="E1668" s="84">
        <f t="shared" si="9"/>
        <v>1</v>
      </c>
      <c r="F1668" s="84"/>
      <c r="G1668" s="86" t="s">
        <v>20</v>
      </c>
      <c r="H1668" s="86"/>
      <c r="I1668" s="87">
        <v>42327</v>
      </c>
      <c r="J1668" s="87"/>
      <c r="K1668" s="87">
        <v>42327</v>
      </c>
      <c r="L1668" s="87"/>
      <c r="M1668" s="84" t="s">
        <v>18</v>
      </c>
      <c r="N1668" s="84"/>
      <c r="O1668" s="83">
        <v>27</v>
      </c>
      <c r="P1668" s="83"/>
      <c r="Q1668" s="84"/>
      <c r="R1668" s="84"/>
      <c r="S1668" s="84"/>
    </row>
    <row r="1669" spans="2:20" ht="45" customHeight="1" x14ac:dyDescent="0.25">
      <c r="B1669" s="10" t="s">
        <v>629</v>
      </c>
      <c r="C1669" s="85" t="s">
        <v>653</v>
      </c>
      <c r="D1669" s="85"/>
      <c r="E1669" s="84">
        <f t="shared" si="9"/>
        <v>1</v>
      </c>
      <c r="F1669" s="84"/>
      <c r="G1669" s="86" t="s">
        <v>17</v>
      </c>
      <c r="H1669" s="86"/>
      <c r="I1669" s="87">
        <v>42320</v>
      </c>
      <c r="J1669" s="87"/>
      <c r="K1669" s="87">
        <v>42321</v>
      </c>
      <c r="L1669" s="87"/>
      <c r="M1669" s="84" t="s">
        <v>18</v>
      </c>
      <c r="N1669" s="84"/>
      <c r="O1669" s="83">
        <v>1544</v>
      </c>
      <c r="P1669" s="83"/>
      <c r="Q1669" s="84"/>
      <c r="R1669" s="84"/>
      <c r="S1669" s="84"/>
    </row>
    <row r="1670" spans="2:20" ht="45" customHeight="1" x14ac:dyDescent="0.25">
      <c r="B1670" s="10" t="s">
        <v>629</v>
      </c>
      <c r="C1670" s="85" t="s">
        <v>653</v>
      </c>
      <c r="D1670" s="85"/>
      <c r="E1670" s="84">
        <f t="shared" si="9"/>
        <v>1</v>
      </c>
      <c r="F1670" s="84"/>
      <c r="G1670" s="86" t="s">
        <v>17</v>
      </c>
      <c r="H1670" s="86"/>
      <c r="I1670" s="87">
        <v>42320</v>
      </c>
      <c r="J1670" s="87"/>
      <c r="K1670" s="87">
        <v>42321</v>
      </c>
      <c r="L1670" s="87"/>
      <c r="M1670" s="84" t="s">
        <v>18</v>
      </c>
      <c r="N1670" s="84"/>
      <c r="O1670" s="83">
        <v>1240</v>
      </c>
      <c r="P1670" s="83"/>
      <c r="Q1670" s="84"/>
      <c r="R1670" s="84"/>
      <c r="S1670" s="84"/>
    </row>
    <row r="1671" spans="2:20" ht="45" customHeight="1" x14ac:dyDescent="0.25">
      <c r="B1671" s="10" t="s">
        <v>629</v>
      </c>
      <c r="C1671" s="85" t="s">
        <v>19</v>
      </c>
      <c r="D1671" s="85"/>
      <c r="E1671" s="84">
        <f t="shared" si="9"/>
        <v>1</v>
      </c>
      <c r="F1671" s="84"/>
      <c r="G1671" s="86" t="s">
        <v>20</v>
      </c>
      <c r="H1671" s="86"/>
      <c r="I1671" s="87">
        <v>42303</v>
      </c>
      <c r="J1671" s="87"/>
      <c r="K1671" s="87">
        <v>42303</v>
      </c>
      <c r="L1671" s="87"/>
      <c r="M1671" s="84" t="s">
        <v>18</v>
      </c>
      <c r="N1671" s="84"/>
      <c r="O1671" s="83">
        <v>144</v>
      </c>
      <c r="P1671" s="83"/>
      <c r="Q1671" s="84"/>
      <c r="R1671" s="84"/>
      <c r="S1671" s="84"/>
      <c r="T1671" s="5">
        <f>SUM(O1601:O1671)</f>
        <v>29494.37</v>
      </c>
    </row>
  </sheetData>
  <sheetProtection selectLockedCells="1" selectUnlockedCells="1"/>
  <autoFilter ref="B10:T1671"/>
  <mergeCells count="12576">
    <mergeCell ref="C4:E5"/>
    <mergeCell ref="G6:M6"/>
    <mergeCell ref="H7:L7"/>
    <mergeCell ref="H8:M8"/>
    <mergeCell ref="B10:B12"/>
    <mergeCell ref="C10:D12"/>
    <mergeCell ref="E10:F12"/>
    <mergeCell ref="G10:H12"/>
    <mergeCell ref="I10:J12"/>
    <mergeCell ref="K10:L12"/>
    <mergeCell ref="M10:N12"/>
    <mergeCell ref="O10:P12"/>
    <mergeCell ref="Q10:S12"/>
    <mergeCell ref="C13:D13"/>
    <mergeCell ref="E13:F13"/>
    <mergeCell ref="G13:H13"/>
    <mergeCell ref="I13:J13"/>
    <mergeCell ref="K13:L13"/>
    <mergeCell ref="M13:N13"/>
    <mergeCell ref="O13:P13"/>
    <mergeCell ref="Q13:S13"/>
    <mergeCell ref="C14:D14"/>
    <mergeCell ref="E14:F14"/>
    <mergeCell ref="G14:H14"/>
    <mergeCell ref="I14:J14"/>
    <mergeCell ref="K14:L14"/>
    <mergeCell ref="M14:N14"/>
    <mergeCell ref="O14:P14"/>
    <mergeCell ref="Q14:S14"/>
    <mergeCell ref="C15:D15"/>
    <mergeCell ref="E15:F15"/>
    <mergeCell ref="G15:H15"/>
    <mergeCell ref="I15:J15"/>
    <mergeCell ref="K15:L15"/>
    <mergeCell ref="M15:N15"/>
    <mergeCell ref="O15:P15"/>
    <mergeCell ref="Q15:S15"/>
    <mergeCell ref="C16:D16"/>
    <mergeCell ref="E16:F16"/>
    <mergeCell ref="G16:H16"/>
    <mergeCell ref="I16:J16"/>
    <mergeCell ref="K16:L16"/>
    <mergeCell ref="M16:N16"/>
    <mergeCell ref="O16:P16"/>
    <mergeCell ref="Q16:S16"/>
    <mergeCell ref="C17:D17"/>
    <mergeCell ref="E17:F17"/>
    <mergeCell ref="G17:H17"/>
    <mergeCell ref="I17:J17"/>
    <mergeCell ref="K17:L17"/>
    <mergeCell ref="M17:N17"/>
    <mergeCell ref="O17:P17"/>
    <mergeCell ref="Q17:S17"/>
    <mergeCell ref="C18:D18"/>
    <mergeCell ref="E18:F18"/>
    <mergeCell ref="G18:H18"/>
    <mergeCell ref="I18:J18"/>
    <mergeCell ref="K18:L18"/>
    <mergeCell ref="M18:N18"/>
    <mergeCell ref="O18:P18"/>
    <mergeCell ref="Q18:S18"/>
    <mergeCell ref="C19:D19"/>
    <mergeCell ref="E19:F19"/>
    <mergeCell ref="G19:H19"/>
    <mergeCell ref="I19:J19"/>
    <mergeCell ref="K19:L19"/>
    <mergeCell ref="M19:N19"/>
    <mergeCell ref="O19:P19"/>
    <mergeCell ref="Q19:S19"/>
    <mergeCell ref="C20:D20"/>
    <mergeCell ref="E20:F20"/>
    <mergeCell ref="G20:H20"/>
    <mergeCell ref="I20:J20"/>
    <mergeCell ref="K20:L20"/>
    <mergeCell ref="M20:N20"/>
    <mergeCell ref="O20:P20"/>
    <mergeCell ref="Q20:S20"/>
    <mergeCell ref="C21:D21"/>
    <mergeCell ref="E21:F21"/>
    <mergeCell ref="G21:H21"/>
    <mergeCell ref="I21:J21"/>
    <mergeCell ref="K21:L21"/>
    <mergeCell ref="M21:N21"/>
    <mergeCell ref="O21:P21"/>
    <mergeCell ref="Q21:S21"/>
    <mergeCell ref="C22:D22"/>
    <mergeCell ref="E22:F22"/>
    <mergeCell ref="G22:H22"/>
    <mergeCell ref="I22:J22"/>
    <mergeCell ref="K22:L22"/>
    <mergeCell ref="M22:N22"/>
    <mergeCell ref="O22:P22"/>
    <mergeCell ref="Q22:S22"/>
    <mergeCell ref="C23:D23"/>
    <mergeCell ref="E23:F23"/>
    <mergeCell ref="G23:H23"/>
    <mergeCell ref="I23:J23"/>
    <mergeCell ref="K23:L23"/>
    <mergeCell ref="M23:N23"/>
    <mergeCell ref="O23:P23"/>
    <mergeCell ref="Q23:S23"/>
    <mergeCell ref="C24:D24"/>
    <mergeCell ref="E24:F24"/>
    <mergeCell ref="G24:H24"/>
    <mergeCell ref="I24:J24"/>
    <mergeCell ref="K24:L24"/>
    <mergeCell ref="M24:N24"/>
    <mergeCell ref="O24:P24"/>
    <mergeCell ref="Q24:S24"/>
    <mergeCell ref="C25:D25"/>
    <mergeCell ref="E25:F25"/>
    <mergeCell ref="G25:H25"/>
    <mergeCell ref="I25:J25"/>
    <mergeCell ref="K25:L25"/>
    <mergeCell ref="M25:N25"/>
    <mergeCell ref="O25:P25"/>
    <mergeCell ref="Q25:S25"/>
    <mergeCell ref="C26:D26"/>
    <mergeCell ref="E26:F26"/>
    <mergeCell ref="G26:H26"/>
    <mergeCell ref="I26:J26"/>
    <mergeCell ref="K26:L26"/>
    <mergeCell ref="M26:N26"/>
    <mergeCell ref="O26:P26"/>
    <mergeCell ref="Q26:S26"/>
    <mergeCell ref="C27:D27"/>
    <mergeCell ref="E27:F27"/>
    <mergeCell ref="G27:H27"/>
    <mergeCell ref="I27:J27"/>
    <mergeCell ref="K27:L27"/>
    <mergeCell ref="M27:N27"/>
    <mergeCell ref="O27:P27"/>
    <mergeCell ref="Q27:S27"/>
    <mergeCell ref="C28:D28"/>
    <mergeCell ref="E28:F28"/>
    <mergeCell ref="G28:H28"/>
    <mergeCell ref="I28:J28"/>
    <mergeCell ref="K28:L28"/>
    <mergeCell ref="M28:N28"/>
    <mergeCell ref="O28:P28"/>
    <mergeCell ref="Q28:S28"/>
    <mergeCell ref="C29:D29"/>
    <mergeCell ref="E29:F29"/>
    <mergeCell ref="G29:H29"/>
    <mergeCell ref="I29:J29"/>
    <mergeCell ref="K29:L29"/>
    <mergeCell ref="M29:N29"/>
    <mergeCell ref="O29:P29"/>
    <mergeCell ref="Q29:S29"/>
    <mergeCell ref="C30:D30"/>
    <mergeCell ref="E30:F30"/>
    <mergeCell ref="G30:H30"/>
    <mergeCell ref="I30:J30"/>
    <mergeCell ref="K30:L30"/>
    <mergeCell ref="M30:N30"/>
    <mergeCell ref="O30:P30"/>
    <mergeCell ref="Q30:S30"/>
    <mergeCell ref="C31:D31"/>
    <mergeCell ref="E31:F31"/>
    <mergeCell ref="G31:H31"/>
    <mergeCell ref="I31:J31"/>
    <mergeCell ref="K31:L31"/>
    <mergeCell ref="M31:N31"/>
    <mergeCell ref="O31:P31"/>
    <mergeCell ref="Q31:S31"/>
    <mergeCell ref="C32:D32"/>
    <mergeCell ref="E32:F32"/>
    <mergeCell ref="G32:H32"/>
    <mergeCell ref="I32:J32"/>
    <mergeCell ref="K32:L32"/>
    <mergeCell ref="M32:N32"/>
    <mergeCell ref="O32:P32"/>
    <mergeCell ref="Q32:S32"/>
    <mergeCell ref="C33:D33"/>
    <mergeCell ref="E33:F33"/>
    <mergeCell ref="G33:H33"/>
    <mergeCell ref="I33:J33"/>
    <mergeCell ref="K33:L33"/>
    <mergeCell ref="M33:N33"/>
    <mergeCell ref="O33:P33"/>
    <mergeCell ref="Q33:S33"/>
    <mergeCell ref="C34:D34"/>
    <mergeCell ref="E34:F34"/>
    <mergeCell ref="G34:H34"/>
    <mergeCell ref="I34:J34"/>
    <mergeCell ref="K34:L34"/>
    <mergeCell ref="M34:N34"/>
    <mergeCell ref="O34:P34"/>
    <mergeCell ref="Q34:S34"/>
    <mergeCell ref="C35:D35"/>
    <mergeCell ref="E35:F35"/>
    <mergeCell ref="G35:H35"/>
    <mergeCell ref="I35:J35"/>
    <mergeCell ref="K35:L35"/>
    <mergeCell ref="M35:N35"/>
    <mergeCell ref="O35:P35"/>
    <mergeCell ref="Q35:S35"/>
    <mergeCell ref="C36:D36"/>
    <mergeCell ref="E36:F36"/>
    <mergeCell ref="G36:H36"/>
    <mergeCell ref="I36:J36"/>
    <mergeCell ref="K36:L36"/>
    <mergeCell ref="M36:N36"/>
    <mergeCell ref="O36:P36"/>
    <mergeCell ref="Q36:S36"/>
    <mergeCell ref="C37:D37"/>
    <mergeCell ref="E37:F37"/>
    <mergeCell ref="G37:H37"/>
    <mergeCell ref="I37:J37"/>
    <mergeCell ref="K37:L37"/>
    <mergeCell ref="M37:N37"/>
    <mergeCell ref="O37:P37"/>
    <mergeCell ref="Q37:S37"/>
    <mergeCell ref="C38:D38"/>
    <mergeCell ref="E38:F38"/>
    <mergeCell ref="G38:H38"/>
    <mergeCell ref="I38:J38"/>
    <mergeCell ref="K38:L38"/>
    <mergeCell ref="M38:N38"/>
    <mergeCell ref="O38:P38"/>
    <mergeCell ref="Q38:S38"/>
    <mergeCell ref="C39:D39"/>
    <mergeCell ref="E39:F39"/>
    <mergeCell ref="G39:H39"/>
    <mergeCell ref="I39:J39"/>
    <mergeCell ref="K39:L39"/>
    <mergeCell ref="M39:N39"/>
    <mergeCell ref="O39:P39"/>
    <mergeCell ref="Q39:S39"/>
    <mergeCell ref="C40:D40"/>
    <mergeCell ref="E40:F40"/>
    <mergeCell ref="G40:H40"/>
    <mergeCell ref="I40:J40"/>
    <mergeCell ref="K40:L40"/>
    <mergeCell ref="M40:N40"/>
    <mergeCell ref="O40:P40"/>
    <mergeCell ref="Q40:S40"/>
    <mergeCell ref="C41:D41"/>
    <mergeCell ref="E41:F41"/>
    <mergeCell ref="G41:H41"/>
    <mergeCell ref="I41:J41"/>
    <mergeCell ref="K41:L41"/>
    <mergeCell ref="M41:N41"/>
    <mergeCell ref="O41:P41"/>
    <mergeCell ref="Q41:S41"/>
    <mergeCell ref="C42:D42"/>
    <mergeCell ref="E42:F42"/>
    <mergeCell ref="G42:H42"/>
    <mergeCell ref="I42:J42"/>
    <mergeCell ref="K42:L42"/>
    <mergeCell ref="M42:N42"/>
    <mergeCell ref="O42:P42"/>
    <mergeCell ref="Q42:S42"/>
    <mergeCell ref="C43:D43"/>
    <mergeCell ref="E43:F43"/>
    <mergeCell ref="G43:H43"/>
    <mergeCell ref="I43:J43"/>
    <mergeCell ref="K43:L43"/>
    <mergeCell ref="M43:N43"/>
    <mergeCell ref="O43:P43"/>
    <mergeCell ref="Q43:S43"/>
    <mergeCell ref="C44:D44"/>
    <mergeCell ref="E44:F44"/>
    <mergeCell ref="G44:H44"/>
    <mergeCell ref="I44:J44"/>
    <mergeCell ref="K44:L44"/>
    <mergeCell ref="M44:N44"/>
    <mergeCell ref="O44:P44"/>
    <mergeCell ref="Q44:S44"/>
    <mergeCell ref="C45:D45"/>
    <mergeCell ref="E45:F45"/>
    <mergeCell ref="G45:H45"/>
    <mergeCell ref="I45:J45"/>
    <mergeCell ref="K45:L45"/>
    <mergeCell ref="M45:N45"/>
    <mergeCell ref="O45:P45"/>
    <mergeCell ref="Q45:S45"/>
    <mergeCell ref="C46:D46"/>
    <mergeCell ref="E46:F46"/>
    <mergeCell ref="G46:H46"/>
    <mergeCell ref="I46:J46"/>
    <mergeCell ref="K46:L46"/>
    <mergeCell ref="M46:N46"/>
    <mergeCell ref="O46:P46"/>
    <mergeCell ref="Q46:S46"/>
    <mergeCell ref="C47:D47"/>
    <mergeCell ref="E47:F47"/>
    <mergeCell ref="G47:H47"/>
    <mergeCell ref="I47:J47"/>
    <mergeCell ref="K47:L47"/>
    <mergeCell ref="M47:N47"/>
    <mergeCell ref="O47:P47"/>
    <mergeCell ref="Q47:S47"/>
    <mergeCell ref="C48:D48"/>
    <mergeCell ref="E48:F48"/>
    <mergeCell ref="G48:H48"/>
    <mergeCell ref="I48:J48"/>
    <mergeCell ref="K48:L48"/>
    <mergeCell ref="M48:N48"/>
    <mergeCell ref="O48:P48"/>
    <mergeCell ref="Q48:S48"/>
    <mergeCell ref="C49:D49"/>
    <mergeCell ref="E49:F49"/>
    <mergeCell ref="G49:H49"/>
    <mergeCell ref="I49:J49"/>
    <mergeCell ref="K49:L49"/>
    <mergeCell ref="M49:N49"/>
    <mergeCell ref="O49:P49"/>
    <mergeCell ref="Q49:S49"/>
    <mergeCell ref="C50:D50"/>
    <mergeCell ref="E50:F50"/>
    <mergeCell ref="G50:H50"/>
    <mergeCell ref="I50:J50"/>
    <mergeCell ref="K50:L50"/>
    <mergeCell ref="M50:N50"/>
    <mergeCell ref="O50:P50"/>
    <mergeCell ref="Q50:S50"/>
    <mergeCell ref="C51:D51"/>
    <mergeCell ref="E51:F51"/>
    <mergeCell ref="G51:H51"/>
    <mergeCell ref="I51:J51"/>
    <mergeCell ref="K51:L51"/>
    <mergeCell ref="M51:N51"/>
    <mergeCell ref="O51:P51"/>
    <mergeCell ref="Q51:S51"/>
    <mergeCell ref="C52:D52"/>
    <mergeCell ref="E52:F52"/>
    <mergeCell ref="G52:H52"/>
    <mergeCell ref="I52:J52"/>
    <mergeCell ref="K52:L52"/>
    <mergeCell ref="M52:N52"/>
    <mergeCell ref="O52:P52"/>
    <mergeCell ref="Q52:S52"/>
    <mergeCell ref="C53:D53"/>
    <mergeCell ref="E53:F53"/>
    <mergeCell ref="G53:H53"/>
    <mergeCell ref="I53:J53"/>
    <mergeCell ref="K53:L53"/>
    <mergeCell ref="M53:N53"/>
    <mergeCell ref="O53:P53"/>
    <mergeCell ref="Q53:S53"/>
    <mergeCell ref="C54:D54"/>
    <mergeCell ref="E54:F54"/>
    <mergeCell ref="G54:H54"/>
    <mergeCell ref="I54:J54"/>
    <mergeCell ref="K54:L54"/>
    <mergeCell ref="M54:N54"/>
    <mergeCell ref="O54:P54"/>
    <mergeCell ref="Q54:S54"/>
    <mergeCell ref="C55:D55"/>
    <mergeCell ref="E55:F55"/>
    <mergeCell ref="G55:H55"/>
    <mergeCell ref="I55:J55"/>
    <mergeCell ref="K55:L55"/>
    <mergeCell ref="M55:N55"/>
    <mergeCell ref="O55:P55"/>
    <mergeCell ref="Q55:S55"/>
    <mergeCell ref="C56:D56"/>
    <mergeCell ref="E56:F56"/>
    <mergeCell ref="G56:H56"/>
    <mergeCell ref="I56:J56"/>
    <mergeCell ref="K56:L56"/>
    <mergeCell ref="M56:N56"/>
    <mergeCell ref="O56:P56"/>
    <mergeCell ref="Q56:S56"/>
    <mergeCell ref="C57:D57"/>
    <mergeCell ref="E57:F57"/>
    <mergeCell ref="G57:H57"/>
    <mergeCell ref="I57:J57"/>
    <mergeCell ref="K57:L57"/>
    <mergeCell ref="M57:N57"/>
    <mergeCell ref="O57:P57"/>
    <mergeCell ref="Q57:S57"/>
    <mergeCell ref="C58:D58"/>
    <mergeCell ref="E58:F58"/>
    <mergeCell ref="G58:H58"/>
    <mergeCell ref="I58:J58"/>
    <mergeCell ref="K58:L58"/>
    <mergeCell ref="M58:N58"/>
    <mergeCell ref="O58:P58"/>
    <mergeCell ref="Q58:S58"/>
    <mergeCell ref="C59:D59"/>
    <mergeCell ref="E59:F59"/>
    <mergeCell ref="G59:H59"/>
    <mergeCell ref="I59:J59"/>
    <mergeCell ref="K59:L59"/>
    <mergeCell ref="M59:N59"/>
    <mergeCell ref="O59:P59"/>
    <mergeCell ref="Q59:S59"/>
    <mergeCell ref="C60:D60"/>
    <mergeCell ref="E60:F60"/>
    <mergeCell ref="G60:H60"/>
    <mergeCell ref="I60:J60"/>
    <mergeCell ref="K60:L60"/>
    <mergeCell ref="M60:N60"/>
    <mergeCell ref="O60:P60"/>
    <mergeCell ref="Q60:S60"/>
    <mergeCell ref="C61:D61"/>
    <mergeCell ref="E61:F61"/>
    <mergeCell ref="G61:H61"/>
    <mergeCell ref="I61:J61"/>
    <mergeCell ref="K61:L61"/>
    <mergeCell ref="M61:N61"/>
    <mergeCell ref="O61:P61"/>
    <mergeCell ref="Q61:S61"/>
    <mergeCell ref="C62:D62"/>
    <mergeCell ref="E62:F62"/>
    <mergeCell ref="G62:H62"/>
    <mergeCell ref="I62:J62"/>
    <mergeCell ref="K62:L62"/>
    <mergeCell ref="M62:N62"/>
    <mergeCell ref="O62:P62"/>
    <mergeCell ref="Q62:S62"/>
    <mergeCell ref="C63:D63"/>
    <mergeCell ref="E63:F63"/>
    <mergeCell ref="G63:H63"/>
    <mergeCell ref="I63:J63"/>
    <mergeCell ref="K63:L63"/>
    <mergeCell ref="M63:N63"/>
    <mergeCell ref="O63:P63"/>
    <mergeCell ref="Q63:S63"/>
    <mergeCell ref="C64:D64"/>
    <mergeCell ref="E64:F64"/>
    <mergeCell ref="G64:H64"/>
    <mergeCell ref="I64:J64"/>
    <mergeCell ref="K64:L64"/>
    <mergeCell ref="M64:N64"/>
    <mergeCell ref="O64:P64"/>
    <mergeCell ref="Q64:S64"/>
    <mergeCell ref="C65:D65"/>
    <mergeCell ref="E65:F65"/>
    <mergeCell ref="G65:H65"/>
    <mergeCell ref="I65:J65"/>
    <mergeCell ref="K65:L65"/>
    <mergeCell ref="M65:N65"/>
    <mergeCell ref="O65:P65"/>
    <mergeCell ref="Q65:S65"/>
    <mergeCell ref="C66:D66"/>
    <mergeCell ref="E66:F66"/>
    <mergeCell ref="G66:H66"/>
    <mergeCell ref="I66:J66"/>
    <mergeCell ref="K66:L66"/>
    <mergeCell ref="M66:N66"/>
    <mergeCell ref="O66:P66"/>
    <mergeCell ref="Q66:S66"/>
    <mergeCell ref="C67:D67"/>
    <mergeCell ref="E67:F67"/>
    <mergeCell ref="G67:H67"/>
    <mergeCell ref="I67:J67"/>
    <mergeCell ref="K67:L67"/>
    <mergeCell ref="M67:N67"/>
    <mergeCell ref="O67:P67"/>
    <mergeCell ref="Q67:S67"/>
    <mergeCell ref="C68:D68"/>
    <mergeCell ref="E68:F68"/>
    <mergeCell ref="G68:H68"/>
    <mergeCell ref="I68:J68"/>
    <mergeCell ref="K68:L68"/>
    <mergeCell ref="M68:N68"/>
    <mergeCell ref="O68:P68"/>
    <mergeCell ref="Q68:S68"/>
    <mergeCell ref="C69:D69"/>
    <mergeCell ref="E69:F69"/>
    <mergeCell ref="G69:H69"/>
    <mergeCell ref="I69:J69"/>
    <mergeCell ref="K69:L69"/>
    <mergeCell ref="M69:N69"/>
    <mergeCell ref="O69:P69"/>
    <mergeCell ref="Q69:S69"/>
    <mergeCell ref="C70:D70"/>
    <mergeCell ref="E70:F70"/>
    <mergeCell ref="G70:H70"/>
    <mergeCell ref="I70:J70"/>
    <mergeCell ref="K70:L70"/>
    <mergeCell ref="M70:N70"/>
    <mergeCell ref="O70:P70"/>
    <mergeCell ref="Q70:S70"/>
    <mergeCell ref="C71:D71"/>
    <mergeCell ref="E71:F71"/>
    <mergeCell ref="G71:H71"/>
    <mergeCell ref="I71:J71"/>
    <mergeCell ref="K71:L71"/>
    <mergeCell ref="M71:N71"/>
    <mergeCell ref="O71:P71"/>
    <mergeCell ref="Q71:S71"/>
    <mergeCell ref="C72:D72"/>
    <mergeCell ref="E72:F72"/>
    <mergeCell ref="G72:H72"/>
    <mergeCell ref="I72:J72"/>
    <mergeCell ref="K72:L72"/>
    <mergeCell ref="M72:N72"/>
    <mergeCell ref="O72:P72"/>
    <mergeCell ref="Q72:S72"/>
    <mergeCell ref="C73:D73"/>
    <mergeCell ref="E73:F73"/>
    <mergeCell ref="G73:H73"/>
    <mergeCell ref="I73:J73"/>
    <mergeCell ref="K73:L73"/>
    <mergeCell ref="M73:N73"/>
    <mergeCell ref="O73:P73"/>
    <mergeCell ref="Q73:S73"/>
    <mergeCell ref="C74:D74"/>
    <mergeCell ref="E74:F74"/>
    <mergeCell ref="G74:H74"/>
    <mergeCell ref="I74:J74"/>
    <mergeCell ref="K74:L74"/>
    <mergeCell ref="M74:N74"/>
    <mergeCell ref="O74:P74"/>
    <mergeCell ref="Q74:S74"/>
    <mergeCell ref="C75:D75"/>
    <mergeCell ref="E75:F75"/>
    <mergeCell ref="G75:H75"/>
    <mergeCell ref="I75:J75"/>
    <mergeCell ref="K75:L75"/>
    <mergeCell ref="M75:N75"/>
    <mergeCell ref="O75:P75"/>
    <mergeCell ref="Q75:S75"/>
    <mergeCell ref="C76:D76"/>
    <mergeCell ref="E76:F76"/>
    <mergeCell ref="G76:H76"/>
    <mergeCell ref="I76:J76"/>
    <mergeCell ref="K76:L76"/>
    <mergeCell ref="M76:N76"/>
    <mergeCell ref="O76:P76"/>
    <mergeCell ref="Q76:S76"/>
    <mergeCell ref="C77:D77"/>
    <mergeCell ref="E77:F77"/>
    <mergeCell ref="G77:H77"/>
    <mergeCell ref="I77:J77"/>
    <mergeCell ref="K77:L77"/>
    <mergeCell ref="M77:N77"/>
    <mergeCell ref="O77:P77"/>
    <mergeCell ref="Q77:S77"/>
    <mergeCell ref="C78:D78"/>
    <mergeCell ref="E78:F78"/>
    <mergeCell ref="G78:H78"/>
    <mergeCell ref="I78:J78"/>
    <mergeCell ref="K78:L78"/>
    <mergeCell ref="M78:N78"/>
    <mergeCell ref="O78:P78"/>
    <mergeCell ref="Q78:S78"/>
    <mergeCell ref="C79:D79"/>
    <mergeCell ref="E79:F79"/>
    <mergeCell ref="G79:H79"/>
    <mergeCell ref="I79:J79"/>
    <mergeCell ref="K79:L79"/>
    <mergeCell ref="M79:N79"/>
    <mergeCell ref="O79:P79"/>
    <mergeCell ref="Q79:S79"/>
    <mergeCell ref="C80:D80"/>
    <mergeCell ref="E80:F80"/>
    <mergeCell ref="G80:H80"/>
    <mergeCell ref="I80:J80"/>
    <mergeCell ref="K80:L80"/>
    <mergeCell ref="M80:N80"/>
    <mergeCell ref="O80:P80"/>
    <mergeCell ref="Q80:S80"/>
    <mergeCell ref="C81:D81"/>
    <mergeCell ref="E81:F81"/>
    <mergeCell ref="G81:H81"/>
    <mergeCell ref="I81:J81"/>
    <mergeCell ref="K81:L81"/>
    <mergeCell ref="M81:N81"/>
    <mergeCell ref="O81:P81"/>
    <mergeCell ref="Q81:S81"/>
    <mergeCell ref="C82:D82"/>
    <mergeCell ref="E82:F82"/>
    <mergeCell ref="G82:H82"/>
    <mergeCell ref="I82:J82"/>
    <mergeCell ref="K82:L82"/>
    <mergeCell ref="M82:N82"/>
    <mergeCell ref="O82:P82"/>
    <mergeCell ref="Q82:S82"/>
    <mergeCell ref="C83:D83"/>
    <mergeCell ref="E83:F83"/>
    <mergeCell ref="G83:H83"/>
    <mergeCell ref="I83:J83"/>
    <mergeCell ref="K83:L83"/>
    <mergeCell ref="M83:N83"/>
    <mergeCell ref="O83:P83"/>
    <mergeCell ref="Q83:S83"/>
    <mergeCell ref="C84:D84"/>
    <mergeCell ref="E84:F84"/>
    <mergeCell ref="G84:H84"/>
    <mergeCell ref="I84:J84"/>
    <mergeCell ref="K84:L84"/>
    <mergeCell ref="M84:N84"/>
    <mergeCell ref="O84:P84"/>
    <mergeCell ref="Q84:S84"/>
    <mergeCell ref="C85:D85"/>
    <mergeCell ref="E85:F85"/>
    <mergeCell ref="G85:H85"/>
    <mergeCell ref="I85:J85"/>
    <mergeCell ref="K85:L85"/>
    <mergeCell ref="M85:N85"/>
    <mergeCell ref="O85:P85"/>
    <mergeCell ref="Q85:S85"/>
    <mergeCell ref="C86:D86"/>
    <mergeCell ref="E86:F86"/>
    <mergeCell ref="G86:H86"/>
    <mergeCell ref="I86:J86"/>
    <mergeCell ref="K86:L86"/>
    <mergeCell ref="M86:N86"/>
    <mergeCell ref="O86:P86"/>
    <mergeCell ref="Q86:S86"/>
    <mergeCell ref="C87:D87"/>
    <mergeCell ref="E87:F87"/>
    <mergeCell ref="G87:H87"/>
    <mergeCell ref="I87:J87"/>
    <mergeCell ref="K87:L87"/>
    <mergeCell ref="M87:N87"/>
    <mergeCell ref="C88:D88"/>
    <mergeCell ref="E88:F88"/>
    <mergeCell ref="G88:H88"/>
    <mergeCell ref="I88:J88"/>
    <mergeCell ref="K88:L88"/>
    <mergeCell ref="M88:N88"/>
    <mergeCell ref="O87:P87"/>
    <mergeCell ref="Q87:S87"/>
    <mergeCell ref="O88:P88"/>
    <mergeCell ref="Q88:S88"/>
    <mergeCell ref="O89:P89"/>
    <mergeCell ref="Q89:S89"/>
    <mergeCell ref="O90:P90"/>
    <mergeCell ref="Q90:S90"/>
    <mergeCell ref="G89:H89"/>
    <mergeCell ref="I89:J89"/>
    <mergeCell ref="K89:L89"/>
    <mergeCell ref="M89:N89"/>
    <mergeCell ref="C89:D89"/>
    <mergeCell ref="E89:F89"/>
    <mergeCell ref="C91:D91"/>
    <mergeCell ref="E91:F91"/>
    <mergeCell ref="G91:H91"/>
    <mergeCell ref="M91:N91"/>
    <mergeCell ref="C90:D90"/>
    <mergeCell ref="E90:F90"/>
    <mergeCell ref="G90:H90"/>
    <mergeCell ref="M90:N90"/>
    <mergeCell ref="O91:P91"/>
    <mergeCell ref="Q91:S91"/>
    <mergeCell ref="C92:D92"/>
    <mergeCell ref="E92:F92"/>
    <mergeCell ref="G92:H92"/>
    <mergeCell ref="M92:N92"/>
    <mergeCell ref="O92:P92"/>
    <mergeCell ref="Q92:S92"/>
    <mergeCell ref="C93:D93"/>
    <mergeCell ref="E93:F93"/>
    <mergeCell ref="G93:H93"/>
    <mergeCell ref="M93:N93"/>
    <mergeCell ref="O93:P93"/>
    <mergeCell ref="Q93:S93"/>
    <mergeCell ref="C94:D94"/>
    <mergeCell ref="E94:F94"/>
    <mergeCell ref="G94:H94"/>
    <mergeCell ref="M94:N94"/>
    <mergeCell ref="O94:P94"/>
    <mergeCell ref="Q94:S94"/>
    <mergeCell ref="C95:D95"/>
    <mergeCell ref="E95:F95"/>
    <mergeCell ref="G95:H95"/>
    <mergeCell ref="M95:N95"/>
    <mergeCell ref="O95:P95"/>
    <mergeCell ref="Q95:S95"/>
    <mergeCell ref="C96:D96"/>
    <mergeCell ref="E96:F96"/>
    <mergeCell ref="G96:H96"/>
    <mergeCell ref="M96:N96"/>
    <mergeCell ref="O96:P96"/>
    <mergeCell ref="Q96:S96"/>
    <mergeCell ref="C97:D97"/>
    <mergeCell ref="E97:F97"/>
    <mergeCell ref="G97:H97"/>
    <mergeCell ref="M97:N97"/>
    <mergeCell ref="O97:P97"/>
    <mergeCell ref="Q97:S97"/>
    <mergeCell ref="C98:D98"/>
    <mergeCell ref="E98:F98"/>
    <mergeCell ref="G98:H98"/>
    <mergeCell ref="M98:N98"/>
    <mergeCell ref="O98:P98"/>
    <mergeCell ref="Q98:S98"/>
    <mergeCell ref="C99:D99"/>
    <mergeCell ref="E99:F99"/>
    <mergeCell ref="G99:H99"/>
    <mergeCell ref="M99:N99"/>
    <mergeCell ref="O99:P99"/>
    <mergeCell ref="Q99:S99"/>
    <mergeCell ref="C100:D100"/>
    <mergeCell ref="E100:F100"/>
    <mergeCell ref="G100:H100"/>
    <mergeCell ref="M100:N100"/>
    <mergeCell ref="O100:P100"/>
    <mergeCell ref="Q100:S100"/>
    <mergeCell ref="C101:D101"/>
    <mergeCell ref="E101:F101"/>
    <mergeCell ref="G101:H101"/>
    <mergeCell ref="M101:N101"/>
    <mergeCell ref="O101:P101"/>
    <mergeCell ref="Q101:S101"/>
    <mergeCell ref="C102:D102"/>
    <mergeCell ref="E102:F102"/>
    <mergeCell ref="G102:H102"/>
    <mergeCell ref="M102:N102"/>
    <mergeCell ref="O102:P102"/>
    <mergeCell ref="Q102:S102"/>
    <mergeCell ref="C103:D103"/>
    <mergeCell ref="E103:F103"/>
    <mergeCell ref="G103:H103"/>
    <mergeCell ref="M103:N103"/>
    <mergeCell ref="O103:P103"/>
    <mergeCell ref="Q103:S103"/>
    <mergeCell ref="C104:D104"/>
    <mergeCell ref="E104:F104"/>
    <mergeCell ref="G104:H104"/>
    <mergeCell ref="M104:N104"/>
    <mergeCell ref="O104:P104"/>
    <mergeCell ref="Q104:S104"/>
    <mergeCell ref="C105:D105"/>
    <mergeCell ref="E105:F105"/>
    <mergeCell ref="G105:H105"/>
    <mergeCell ref="M105:N105"/>
    <mergeCell ref="O105:P105"/>
    <mergeCell ref="Q105:S105"/>
    <mergeCell ref="C106:D106"/>
    <mergeCell ref="E106:F106"/>
    <mergeCell ref="G106:H106"/>
    <mergeCell ref="M106:N106"/>
    <mergeCell ref="O106:P106"/>
    <mergeCell ref="Q106:S106"/>
    <mergeCell ref="C107:D107"/>
    <mergeCell ref="E107:F107"/>
    <mergeCell ref="G107:H107"/>
    <mergeCell ref="M107:N107"/>
    <mergeCell ref="O107:P107"/>
    <mergeCell ref="Q107:S107"/>
    <mergeCell ref="C108:D108"/>
    <mergeCell ref="E108:F108"/>
    <mergeCell ref="G108:H108"/>
    <mergeCell ref="M108:N108"/>
    <mergeCell ref="O108:P108"/>
    <mergeCell ref="Q108:S108"/>
    <mergeCell ref="C109:D109"/>
    <mergeCell ref="E109:F109"/>
    <mergeCell ref="G109:H109"/>
    <mergeCell ref="M109:N109"/>
    <mergeCell ref="O109:P109"/>
    <mergeCell ref="Q109:S109"/>
    <mergeCell ref="C110:D110"/>
    <mergeCell ref="E110:F110"/>
    <mergeCell ref="G110:H110"/>
    <mergeCell ref="M110:N110"/>
    <mergeCell ref="O110:P110"/>
    <mergeCell ref="Q110:S110"/>
    <mergeCell ref="C111:D111"/>
    <mergeCell ref="E111:F111"/>
    <mergeCell ref="G111:H111"/>
    <mergeCell ref="M111:N111"/>
    <mergeCell ref="O111:P111"/>
    <mergeCell ref="Q111:S111"/>
    <mergeCell ref="C112:D112"/>
    <mergeCell ref="E112:F112"/>
    <mergeCell ref="G112:H112"/>
    <mergeCell ref="M112:N112"/>
    <mergeCell ref="O112:P112"/>
    <mergeCell ref="Q112:S112"/>
    <mergeCell ref="C113:D113"/>
    <mergeCell ref="E113:F113"/>
    <mergeCell ref="G113:H113"/>
    <mergeCell ref="M113:N113"/>
    <mergeCell ref="O113:P113"/>
    <mergeCell ref="Q113:S113"/>
    <mergeCell ref="C114:D114"/>
    <mergeCell ref="E114:F114"/>
    <mergeCell ref="G114:H114"/>
    <mergeCell ref="M114:N114"/>
    <mergeCell ref="O114:P114"/>
    <mergeCell ref="Q114:S114"/>
    <mergeCell ref="C115:D115"/>
    <mergeCell ref="E115:F115"/>
    <mergeCell ref="G115:H115"/>
    <mergeCell ref="M115:N115"/>
    <mergeCell ref="O115:P115"/>
    <mergeCell ref="Q115:S115"/>
    <mergeCell ref="C116:D116"/>
    <mergeCell ref="E116:F116"/>
    <mergeCell ref="G116:H116"/>
    <mergeCell ref="M116:N116"/>
    <mergeCell ref="O116:P116"/>
    <mergeCell ref="Q116:S116"/>
    <mergeCell ref="C117:D117"/>
    <mergeCell ref="E117:F117"/>
    <mergeCell ref="G117:H117"/>
    <mergeCell ref="M117:N117"/>
    <mergeCell ref="O117:P117"/>
    <mergeCell ref="Q117:S117"/>
    <mergeCell ref="C118:D118"/>
    <mergeCell ref="E118:F118"/>
    <mergeCell ref="G118:H118"/>
    <mergeCell ref="M118:N118"/>
    <mergeCell ref="O118:P118"/>
    <mergeCell ref="Q118:S118"/>
    <mergeCell ref="C119:D119"/>
    <mergeCell ref="E119:F119"/>
    <mergeCell ref="G119:H119"/>
    <mergeCell ref="M119:N119"/>
    <mergeCell ref="O119:P119"/>
    <mergeCell ref="Q119:S119"/>
    <mergeCell ref="C120:D120"/>
    <mergeCell ref="E120:F120"/>
    <mergeCell ref="G120:H120"/>
    <mergeCell ref="M120:N120"/>
    <mergeCell ref="O120:P120"/>
    <mergeCell ref="Q120:S120"/>
    <mergeCell ref="C121:D121"/>
    <mergeCell ref="E121:F121"/>
    <mergeCell ref="G121:H121"/>
    <mergeCell ref="M121:N121"/>
    <mergeCell ref="O121:P121"/>
    <mergeCell ref="Q121:S121"/>
    <mergeCell ref="C122:D122"/>
    <mergeCell ref="E122:F122"/>
    <mergeCell ref="G122:H122"/>
    <mergeCell ref="M122:N122"/>
    <mergeCell ref="O122:P122"/>
    <mergeCell ref="Q122:S122"/>
    <mergeCell ref="C123:D123"/>
    <mergeCell ref="E123:F123"/>
    <mergeCell ref="G123:H123"/>
    <mergeCell ref="M123:N123"/>
    <mergeCell ref="O123:P123"/>
    <mergeCell ref="Q123:S123"/>
    <mergeCell ref="C124:D124"/>
    <mergeCell ref="E124:F124"/>
    <mergeCell ref="G124:H124"/>
    <mergeCell ref="M124:N124"/>
    <mergeCell ref="O124:P124"/>
    <mergeCell ref="Q124:S124"/>
    <mergeCell ref="C125:D125"/>
    <mergeCell ref="E125:F125"/>
    <mergeCell ref="G125:H125"/>
    <mergeCell ref="M125:N125"/>
    <mergeCell ref="O125:P125"/>
    <mergeCell ref="Q125:S125"/>
    <mergeCell ref="C126:D126"/>
    <mergeCell ref="E126:F126"/>
    <mergeCell ref="G126:H126"/>
    <mergeCell ref="M126:N126"/>
    <mergeCell ref="O126:P126"/>
    <mergeCell ref="Q126:S126"/>
    <mergeCell ref="C127:D127"/>
    <mergeCell ref="E127:F127"/>
    <mergeCell ref="G127:H127"/>
    <mergeCell ref="M127:N127"/>
    <mergeCell ref="O127:P127"/>
    <mergeCell ref="Q127:S127"/>
    <mergeCell ref="C128:D128"/>
    <mergeCell ref="E128:F128"/>
    <mergeCell ref="G128:H128"/>
    <mergeCell ref="M128:N128"/>
    <mergeCell ref="O128:P128"/>
    <mergeCell ref="Q128:S128"/>
    <mergeCell ref="C129:D129"/>
    <mergeCell ref="E129:F129"/>
    <mergeCell ref="G129:H129"/>
    <mergeCell ref="M129:N129"/>
    <mergeCell ref="O129:P129"/>
    <mergeCell ref="Q129:S129"/>
    <mergeCell ref="C130:D130"/>
    <mergeCell ref="E130:F130"/>
    <mergeCell ref="G130:H130"/>
    <mergeCell ref="M130:N130"/>
    <mergeCell ref="O130:P130"/>
    <mergeCell ref="Q130:S130"/>
    <mergeCell ref="C131:D131"/>
    <mergeCell ref="E131:F131"/>
    <mergeCell ref="G131:H131"/>
    <mergeCell ref="M131:N131"/>
    <mergeCell ref="O131:P131"/>
    <mergeCell ref="Q131:S131"/>
    <mergeCell ref="C132:D132"/>
    <mergeCell ref="E132:F132"/>
    <mergeCell ref="G132:H132"/>
    <mergeCell ref="M132:N132"/>
    <mergeCell ref="O132:P132"/>
    <mergeCell ref="Q132:S132"/>
    <mergeCell ref="C133:D133"/>
    <mergeCell ref="E133:F133"/>
    <mergeCell ref="G133:H133"/>
    <mergeCell ref="M133:N133"/>
    <mergeCell ref="O133:P133"/>
    <mergeCell ref="Q133:S133"/>
    <mergeCell ref="C134:D134"/>
    <mergeCell ref="E134:F134"/>
    <mergeCell ref="G134:H134"/>
    <mergeCell ref="M134:N134"/>
    <mergeCell ref="O134:P134"/>
    <mergeCell ref="Q134:S134"/>
    <mergeCell ref="C135:D135"/>
    <mergeCell ref="E135:F135"/>
    <mergeCell ref="G135:H135"/>
    <mergeCell ref="M135:N135"/>
    <mergeCell ref="O135:P135"/>
    <mergeCell ref="Q135:S135"/>
    <mergeCell ref="C136:D136"/>
    <mergeCell ref="E136:F136"/>
    <mergeCell ref="G136:H136"/>
    <mergeCell ref="M136:N136"/>
    <mergeCell ref="O136:P136"/>
    <mergeCell ref="Q136:S136"/>
    <mergeCell ref="C137:D137"/>
    <mergeCell ref="E137:F137"/>
    <mergeCell ref="G137:H137"/>
    <mergeCell ref="M137:N137"/>
    <mergeCell ref="O137:P137"/>
    <mergeCell ref="Q137:S137"/>
    <mergeCell ref="C138:D138"/>
    <mergeCell ref="E138:F138"/>
    <mergeCell ref="G138:H138"/>
    <mergeCell ref="M138:N138"/>
    <mergeCell ref="O138:P138"/>
    <mergeCell ref="Q138:S138"/>
    <mergeCell ref="C139:D139"/>
    <mergeCell ref="E139:F139"/>
    <mergeCell ref="G139:H139"/>
    <mergeCell ref="M139:N139"/>
    <mergeCell ref="O139:P139"/>
    <mergeCell ref="Q139:S139"/>
    <mergeCell ref="C140:D140"/>
    <mergeCell ref="E140:F140"/>
    <mergeCell ref="G140:H140"/>
    <mergeCell ref="M140:N140"/>
    <mergeCell ref="O140:P140"/>
    <mergeCell ref="Q140:S140"/>
    <mergeCell ref="C141:D141"/>
    <mergeCell ref="E141:F141"/>
    <mergeCell ref="G141:H141"/>
    <mergeCell ref="M141:N141"/>
    <mergeCell ref="O141:P141"/>
    <mergeCell ref="Q141:S141"/>
    <mergeCell ref="C142:D142"/>
    <mergeCell ref="E142:F142"/>
    <mergeCell ref="G142:H142"/>
    <mergeCell ref="M142:N142"/>
    <mergeCell ref="O142:P142"/>
    <mergeCell ref="Q142:S142"/>
    <mergeCell ref="C143:D143"/>
    <mergeCell ref="E143:F143"/>
    <mergeCell ref="G143:H143"/>
    <mergeCell ref="M143:N143"/>
    <mergeCell ref="O143:P143"/>
    <mergeCell ref="Q143:S143"/>
    <mergeCell ref="C144:D144"/>
    <mergeCell ref="E144:F144"/>
    <mergeCell ref="G144:H144"/>
    <mergeCell ref="M144:N144"/>
    <mergeCell ref="O144:P144"/>
    <mergeCell ref="Q144:S144"/>
    <mergeCell ref="C145:D145"/>
    <mergeCell ref="E145:F145"/>
    <mergeCell ref="G145:H145"/>
    <mergeCell ref="M145:N145"/>
    <mergeCell ref="O145:P145"/>
    <mergeCell ref="Q145:S145"/>
    <mergeCell ref="C146:D146"/>
    <mergeCell ref="E146:F146"/>
    <mergeCell ref="G146:H146"/>
    <mergeCell ref="M146:N146"/>
    <mergeCell ref="O146:P146"/>
    <mergeCell ref="Q146:S146"/>
    <mergeCell ref="C147:D147"/>
    <mergeCell ref="E147:F147"/>
    <mergeCell ref="G147:H147"/>
    <mergeCell ref="M147:N147"/>
    <mergeCell ref="O147:P147"/>
    <mergeCell ref="Q147:S147"/>
    <mergeCell ref="C148:D148"/>
    <mergeCell ref="E148:F148"/>
    <mergeCell ref="G148:H148"/>
    <mergeCell ref="M148:N148"/>
    <mergeCell ref="O148:P148"/>
    <mergeCell ref="Q148:S148"/>
    <mergeCell ref="C149:D149"/>
    <mergeCell ref="E149:F149"/>
    <mergeCell ref="G149:H149"/>
    <mergeCell ref="M149:N149"/>
    <mergeCell ref="O149:P149"/>
    <mergeCell ref="Q149:S149"/>
    <mergeCell ref="C150:D150"/>
    <mergeCell ref="E150:F150"/>
    <mergeCell ref="G150:H150"/>
    <mergeCell ref="M150:N150"/>
    <mergeCell ref="O150:P150"/>
    <mergeCell ref="Q150:S150"/>
    <mergeCell ref="C151:D151"/>
    <mergeCell ref="E151:F151"/>
    <mergeCell ref="G151:H151"/>
    <mergeCell ref="M151:N151"/>
    <mergeCell ref="O151:P151"/>
    <mergeCell ref="Q151:S151"/>
    <mergeCell ref="C152:D152"/>
    <mergeCell ref="E152:F152"/>
    <mergeCell ref="G152:H152"/>
    <mergeCell ref="M152:N152"/>
    <mergeCell ref="O152:P152"/>
    <mergeCell ref="Q152:S152"/>
    <mergeCell ref="C153:D153"/>
    <mergeCell ref="E153:F153"/>
    <mergeCell ref="G153:H153"/>
    <mergeCell ref="M153:N153"/>
    <mergeCell ref="O153:P153"/>
    <mergeCell ref="Q153:S153"/>
    <mergeCell ref="C154:D154"/>
    <mergeCell ref="E154:F154"/>
    <mergeCell ref="G154:H154"/>
    <mergeCell ref="M154:N154"/>
    <mergeCell ref="O154:P154"/>
    <mergeCell ref="Q154:S154"/>
    <mergeCell ref="C155:D155"/>
    <mergeCell ref="E155:F155"/>
    <mergeCell ref="G155:H155"/>
    <mergeCell ref="M155:N155"/>
    <mergeCell ref="O155:P155"/>
    <mergeCell ref="Q155:S155"/>
    <mergeCell ref="C156:D156"/>
    <mergeCell ref="E156:F156"/>
    <mergeCell ref="G156:H156"/>
    <mergeCell ref="M156:N156"/>
    <mergeCell ref="O156:P156"/>
    <mergeCell ref="Q156:S156"/>
    <mergeCell ref="C157:D157"/>
    <mergeCell ref="E157:F157"/>
    <mergeCell ref="G157:H157"/>
    <mergeCell ref="M157:N157"/>
    <mergeCell ref="O157:P157"/>
    <mergeCell ref="Q157:S157"/>
    <mergeCell ref="C158:D158"/>
    <mergeCell ref="E158:F158"/>
    <mergeCell ref="G158:H158"/>
    <mergeCell ref="M158:N158"/>
    <mergeCell ref="O158:P158"/>
    <mergeCell ref="Q158:S158"/>
    <mergeCell ref="C159:D159"/>
    <mergeCell ref="E159:F159"/>
    <mergeCell ref="G159:H159"/>
    <mergeCell ref="M159:N159"/>
    <mergeCell ref="O159:P159"/>
    <mergeCell ref="Q159:S159"/>
    <mergeCell ref="C160:D160"/>
    <mergeCell ref="E160:F160"/>
    <mergeCell ref="G160:H160"/>
    <mergeCell ref="M160:N160"/>
    <mergeCell ref="O160:P160"/>
    <mergeCell ref="Q160:S160"/>
    <mergeCell ref="C161:D161"/>
    <mergeCell ref="E161:F161"/>
    <mergeCell ref="G161:H161"/>
    <mergeCell ref="M161:N161"/>
    <mergeCell ref="O161:P161"/>
    <mergeCell ref="Q161:S161"/>
    <mergeCell ref="C162:D162"/>
    <mergeCell ref="E162:F162"/>
    <mergeCell ref="G162:H162"/>
    <mergeCell ref="M162:N162"/>
    <mergeCell ref="O162:P162"/>
    <mergeCell ref="Q162:S162"/>
    <mergeCell ref="C163:D163"/>
    <mergeCell ref="E163:F163"/>
    <mergeCell ref="G163:H163"/>
    <mergeCell ref="M163:N163"/>
    <mergeCell ref="O163:P163"/>
    <mergeCell ref="Q163:S163"/>
    <mergeCell ref="C164:D164"/>
    <mergeCell ref="E164:F164"/>
    <mergeCell ref="G164:H164"/>
    <mergeCell ref="M164:N164"/>
    <mergeCell ref="O164:P164"/>
    <mergeCell ref="Q164:S164"/>
    <mergeCell ref="C165:D165"/>
    <mergeCell ref="E165:F165"/>
    <mergeCell ref="G165:H165"/>
    <mergeCell ref="M165:N165"/>
    <mergeCell ref="O165:P165"/>
    <mergeCell ref="Q165:S165"/>
    <mergeCell ref="C166:D166"/>
    <mergeCell ref="E166:F166"/>
    <mergeCell ref="G166:H166"/>
    <mergeCell ref="M166:N166"/>
    <mergeCell ref="O166:P166"/>
    <mergeCell ref="Q166:S166"/>
    <mergeCell ref="C167:D167"/>
    <mergeCell ref="E167:F167"/>
    <mergeCell ref="G167:H167"/>
    <mergeCell ref="M167:N167"/>
    <mergeCell ref="O167:P167"/>
    <mergeCell ref="Q167:S167"/>
    <mergeCell ref="C168:D168"/>
    <mergeCell ref="E168:F168"/>
    <mergeCell ref="G168:H168"/>
    <mergeCell ref="M168:N168"/>
    <mergeCell ref="O168:P168"/>
    <mergeCell ref="Q168:S168"/>
    <mergeCell ref="C169:D169"/>
    <mergeCell ref="E169:F169"/>
    <mergeCell ref="G169:H169"/>
    <mergeCell ref="M169:N169"/>
    <mergeCell ref="O169:P169"/>
    <mergeCell ref="Q169:S169"/>
    <mergeCell ref="C170:D170"/>
    <mergeCell ref="E170:F170"/>
    <mergeCell ref="G170:H170"/>
    <mergeCell ref="M170:N170"/>
    <mergeCell ref="O170:P170"/>
    <mergeCell ref="Q170:S170"/>
    <mergeCell ref="C171:D171"/>
    <mergeCell ref="E171:F171"/>
    <mergeCell ref="G171:H171"/>
    <mergeCell ref="M171:N171"/>
    <mergeCell ref="O171:P171"/>
    <mergeCell ref="Q171:S171"/>
    <mergeCell ref="C172:D172"/>
    <mergeCell ref="E172:F172"/>
    <mergeCell ref="G172:H172"/>
    <mergeCell ref="M172:N172"/>
    <mergeCell ref="O172:P172"/>
    <mergeCell ref="Q172:S172"/>
    <mergeCell ref="C173:D173"/>
    <mergeCell ref="E173:F173"/>
    <mergeCell ref="G173:H173"/>
    <mergeCell ref="M173:N173"/>
    <mergeCell ref="O173:P173"/>
    <mergeCell ref="Q173:S173"/>
    <mergeCell ref="C174:D174"/>
    <mergeCell ref="E174:F174"/>
    <mergeCell ref="G174:H174"/>
    <mergeCell ref="M174:N174"/>
    <mergeCell ref="O174:P174"/>
    <mergeCell ref="Q174:S174"/>
    <mergeCell ref="C175:D175"/>
    <mergeCell ref="E175:F175"/>
    <mergeCell ref="G175:H175"/>
    <mergeCell ref="M175:N175"/>
    <mergeCell ref="O175:P175"/>
    <mergeCell ref="Q175:S175"/>
    <mergeCell ref="C176:D176"/>
    <mergeCell ref="E176:F176"/>
    <mergeCell ref="G176:H176"/>
    <mergeCell ref="M176:N176"/>
    <mergeCell ref="O176:P176"/>
    <mergeCell ref="Q176:S176"/>
    <mergeCell ref="C177:D177"/>
    <mergeCell ref="E177:F177"/>
    <mergeCell ref="G177:H177"/>
    <mergeCell ref="M177:N177"/>
    <mergeCell ref="O177:P177"/>
    <mergeCell ref="Q177:S177"/>
    <mergeCell ref="C178:D178"/>
    <mergeCell ref="E178:F178"/>
    <mergeCell ref="G178:H178"/>
    <mergeCell ref="M178:N178"/>
    <mergeCell ref="O178:P178"/>
    <mergeCell ref="Q178:S178"/>
    <mergeCell ref="C179:D179"/>
    <mergeCell ref="E179:F179"/>
    <mergeCell ref="G179:H179"/>
    <mergeCell ref="M179:N179"/>
    <mergeCell ref="O179:P179"/>
    <mergeCell ref="Q179:S179"/>
    <mergeCell ref="C180:D180"/>
    <mergeCell ref="E180:F180"/>
    <mergeCell ref="G180:H180"/>
    <mergeCell ref="M180:N180"/>
    <mergeCell ref="O180:P180"/>
    <mergeCell ref="Q180:S180"/>
    <mergeCell ref="C181:D181"/>
    <mergeCell ref="E181:F181"/>
    <mergeCell ref="G181:H181"/>
    <mergeCell ref="M181:N181"/>
    <mergeCell ref="O181:P181"/>
    <mergeCell ref="Q181:S181"/>
    <mergeCell ref="C182:D182"/>
    <mergeCell ref="E182:F182"/>
    <mergeCell ref="G182:H182"/>
    <mergeCell ref="M182:N182"/>
    <mergeCell ref="O182:P182"/>
    <mergeCell ref="Q182:S182"/>
    <mergeCell ref="C183:D183"/>
    <mergeCell ref="E183:F183"/>
    <mergeCell ref="G183:H183"/>
    <mergeCell ref="M183:N183"/>
    <mergeCell ref="O183:P183"/>
    <mergeCell ref="Q183:S183"/>
    <mergeCell ref="C184:D184"/>
    <mergeCell ref="E184:F184"/>
    <mergeCell ref="G184:H184"/>
    <mergeCell ref="M184:N184"/>
    <mergeCell ref="O184:P184"/>
    <mergeCell ref="Q184:S184"/>
    <mergeCell ref="C185:D185"/>
    <mergeCell ref="E185:F185"/>
    <mergeCell ref="G185:H185"/>
    <mergeCell ref="M185:N185"/>
    <mergeCell ref="O185:P185"/>
    <mergeCell ref="Q185:S185"/>
    <mergeCell ref="C186:D186"/>
    <mergeCell ref="E186:F186"/>
    <mergeCell ref="G186:H186"/>
    <mergeCell ref="M186:N186"/>
    <mergeCell ref="O186:P186"/>
    <mergeCell ref="Q186:S186"/>
    <mergeCell ref="C187:D187"/>
    <mergeCell ref="E187:F187"/>
    <mergeCell ref="G187:H187"/>
    <mergeCell ref="M187:N187"/>
    <mergeCell ref="O187:P187"/>
    <mergeCell ref="Q187:S187"/>
    <mergeCell ref="C188:D188"/>
    <mergeCell ref="E188:F188"/>
    <mergeCell ref="G188:H188"/>
    <mergeCell ref="M188:N188"/>
    <mergeCell ref="O188:P188"/>
    <mergeCell ref="Q188:S188"/>
    <mergeCell ref="C189:D189"/>
    <mergeCell ref="E189:F189"/>
    <mergeCell ref="G189:H189"/>
    <mergeCell ref="M189:N189"/>
    <mergeCell ref="O189:P189"/>
    <mergeCell ref="Q189:S189"/>
    <mergeCell ref="C190:D190"/>
    <mergeCell ref="E190:F190"/>
    <mergeCell ref="G190:H190"/>
    <mergeCell ref="M190:N190"/>
    <mergeCell ref="O190:P190"/>
    <mergeCell ref="Q190:S190"/>
    <mergeCell ref="C191:D191"/>
    <mergeCell ref="E191:F191"/>
    <mergeCell ref="G191:H191"/>
    <mergeCell ref="M191:N191"/>
    <mergeCell ref="O191:P191"/>
    <mergeCell ref="Q191:S191"/>
    <mergeCell ref="C192:D192"/>
    <mergeCell ref="E192:F192"/>
    <mergeCell ref="G192:H192"/>
    <mergeCell ref="M192:N192"/>
    <mergeCell ref="O192:P192"/>
    <mergeCell ref="Q192:S192"/>
    <mergeCell ref="C193:D193"/>
    <mergeCell ref="E193:F193"/>
    <mergeCell ref="G193:H193"/>
    <mergeCell ref="M193:N193"/>
    <mergeCell ref="O193:P193"/>
    <mergeCell ref="Q193:S193"/>
    <mergeCell ref="C194:D194"/>
    <mergeCell ref="E194:F194"/>
    <mergeCell ref="G194:H194"/>
    <mergeCell ref="M194:N194"/>
    <mergeCell ref="O194:P194"/>
    <mergeCell ref="Q194:S194"/>
    <mergeCell ref="C195:D195"/>
    <mergeCell ref="E195:F195"/>
    <mergeCell ref="G195:H195"/>
    <mergeCell ref="M195:N195"/>
    <mergeCell ref="O195:P195"/>
    <mergeCell ref="Q195:S195"/>
    <mergeCell ref="C196:D196"/>
    <mergeCell ref="E196:F196"/>
    <mergeCell ref="G196:H196"/>
    <mergeCell ref="M196:N196"/>
    <mergeCell ref="O196:P196"/>
    <mergeCell ref="Q196:S196"/>
    <mergeCell ref="C197:D197"/>
    <mergeCell ref="E197:F197"/>
    <mergeCell ref="G197:H197"/>
    <mergeCell ref="M197:N197"/>
    <mergeCell ref="O197:P197"/>
    <mergeCell ref="Q197:S197"/>
    <mergeCell ref="C198:D198"/>
    <mergeCell ref="E198:F198"/>
    <mergeCell ref="G198:H198"/>
    <mergeCell ref="M198:N198"/>
    <mergeCell ref="O198:P198"/>
    <mergeCell ref="Q198:S198"/>
    <mergeCell ref="C199:D199"/>
    <mergeCell ref="E199:F199"/>
    <mergeCell ref="G199:H199"/>
    <mergeCell ref="M199:N199"/>
    <mergeCell ref="O199:P199"/>
    <mergeCell ref="Q199:S199"/>
    <mergeCell ref="C200:D200"/>
    <mergeCell ref="E200:F200"/>
    <mergeCell ref="G200:H200"/>
    <mergeCell ref="M200:N200"/>
    <mergeCell ref="O200:P200"/>
    <mergeCell ref="Q200:S200"/>
    <mergeCell ref="C201:D201"/>
    <mergeCell ref="E201:F201"/>
    <mergeCell ref="G201:H201"/>
    <mergeCell ref="M201:N201"/>
    <mergeCell ref="O201:P201"/>
    <mergeCell ref="Q201:S201"/>
    <mergeCell ref="C202:D202"/>
    <mergeCell ref="E202:F202"/>
    <mergeCell ref="G202:H202"/>
    <mergeCell ref="M202:N202"/>
    <mergeCell ref="O202:P202"/>
    <mergeCell ref="Q202:S202"/>
    <mergeCell ref="C203:D203"/>
    <mergeCell ref="E203:F203"/>
    <mergeCell ref="G203:H203"/>
    <mergeCell ref="M203:N203"/>
    <mergeCell ref="O203:P203"/>
    <mergeCell ref="Q203:S203"/>
    <mergeCell ref="C204:D204"/>
    <mergeCell ref="E204:F204"/>
    <mergeCell ref="G204:H204"/>
    <mergeCell ref="M204:N204"/>
    <mergeCell ref="O204:P204"/>
    <mergeCell ref="Q204:S204"/>
    <mergeCell ref="C205:D205"/>
    <mergeCell ref="E205:F205"/>
    <mergeCell ref="G205:H205"/>
    <mergeCell ref="M205:N205"/>
    <mergeCell ref="O205:P205"/>
    <mergeCell ref="Q205:S205"/>
    <mergeCell ref="C206:D206"/>
    <mergeCell ref="E206:F206"/>
    <mergeCell ref="G206:H206"/>
    <mergeCell ref="M206:N206"/>
    <mergeCell ref="O206:P206"/>
    <mergeCell ref="Q206:S206"/>
    <mergeCell ref="C207:D207"/>
    <mergeCell ref="E207:F207"/>
    <mergeCell ref="G207:H207"/>
    <mergeCell ref="M207:N207"/>
    <mergeCell ref="O207:P207"/>
    <mergeCell ref="Q207:S207"/>
    <mergeCell ref="C208:D208"/>
    <mergeCell ref="E208:F208"/>
    <mergeCell ref="G208:H208"/>
    <mergeCell ref="M208:N208"/>
    <mergeCell ref="O208:P208"/>
    <mergeCell ref="Q208:S208"/>
    <mergeCell ref="C209:D209"/>
    <mergeCell ref="E209:F209"/>
    <mergeCell ref="G209:H209"/>
    <mergeCell ref="M209:N209"/>
    <mergeCell ref="O209:P209"/>
    <mergeCell ref="Q209:S209"/>
    <mergeCell ref="C210:D210"/>
    <mergeCell ref="E210:F210"/>
    <mergeCell ref="G210:H210"/>
    <mergeCell ref="M210:N210"/>
    <mergeCell ref="O210:P210"/>
    <mergeCell ref="Q210:S210"/>
    <mergeCell ref="C211:D211"/>
    <mergeCell ref="E211:F211"/>
    <mergeCell ref="G211:H211"/>
    <mergeCell ref="M211:N211"/>
    <mergeCell ref="O211:P211"/>
    <mergeCell ref="Q211:S211"/>
    <mergeCell ref="C212:D212"/>
    <mergeCell ref="E212:F212"/>
    <mergeCell ref="G212:H212"/>
    <mergeCell ref="M212:N212"/>
    <mergeCell ref="O212:P212"/>
    <mergeCell ref="Q212:S212"/>
    <mergeCell ref="C213:D213"/>
    <mergeCell ref="E213:F213"/>
    <mergeCell ref="G213:H213"/>
    <mergeCell ref="M213:N213"/>
    <mergeCell ref="O213:P213"/>
    <mergeCell ref="Q213:S213"/>
    <mergeCell ref="C214:D214"/>
    <mergeCell ref="E214:F214"/>
    <mergeCell ref="G214:H214"/>
    <mergeCell ref="M214:N214"/>
    <mergeCell ref="O214:P214"/>
    <mergeCell ref="Q214:S214"/>
    <mergeCell ref="C215:D215"/>
    <mergeCell ref="E215:F215"/>
    <mergeCell ref="G215:H215"/>
    <mergeCell ref="M215:N215"/>
    <mergeCell ref="O215:P215"/>
    <mergeCell ref="Q215:S215"/>
    <mergeCell ref="C216:D216"/>
    <mergeCell ref="E216:F216"/>
    <mergeCell ref="G216:H216"/>
    <mergeCell ref="M216:N216"/>
    <mergeCell ref="O216:P216"/>
    <mergeCell ref="Q216:S216"/>
    <mergeCell ref="C217:D217"/>
    <mergeCell ref="E217:F217"/>
    <mergeCell ref="G217:H217"/>
    <mergeCell ref="M217:N217"/>
    <mergeCell ref="O217:P217"/>
    <mergeCell ref="Q217:S217"/>
    <mergeCell ref="C218:D218"/>
    <mergeCell ref="E218:F218"/>
    <mergeCell ref="G218:H218"/>
    <mergeCell ref="M218:N218"/>
    <mergeCell ref="O218:P218"/>
    <mergeCell ref="Q218:S218"/>
    <mergeCell ref="C219:D219"/>
    <mergeCell ref="E219:F219"/>
    <mergeCell ref="G219:H219"/>
    <mergeCell ref="M219:N219"/>
    <mergeCell ref="O219:P219"/>
    <mergeCell ref="Q219:S219"/>
    <mergeCell ref="C220:D220"/>
    <mergeCell ref="E220:F220"/>
    <mergeCell ref="G220:H220"/>
    <mergeCell ref="M220:N220"/>
    <mergeCell ref="O220:P220"/>
    <mergeCell ref="Q220:S220"/>
    <mergeCell ref="C221:D221"/>
    <mergeCell ref="E221:F221"/>
    <mergeCell ref="G221:H221"/>
    <mergeCell ref="M221:N221"/>
    <mergeCell ref="O221:P221"/>
    <mergeCell ref="Q221:S221"/>
    <mergeCell ref="C222:D222"/>
    <mergeCell ref="E222:F222"/>
    <mergeCell ref="G222:H222"/>
    <mergeCell ref="M222:N222"/>
    <mergeCell ref="O222:P222"/>
    <mergeCell ref="Q222:S222"/>
    <mergeCell ref="C223:D223"/>
    <mergeCell ref="E223:F223"/>
    <mergeCell ref="G223:H223"/>
    <mergeCell ref="M223:N223"/>
    <mergeCell ref="O223:P223"/>
    <mergeCell ref="Q223:S223"/>
    <mergeCell ref="C224:D224"/>
    <mergeCell ref="E224:F224"/>
    <mergeCell ref="G224:H224"/>
    <mergeCell ref="M224:N224"/>
    <mergeCell ref="O224:P224"/>
    <mergeCell ref="Q224:S224"/>
    <mergeCell ref="C225:D225"/>
    <mergeCell ref="E225:F225"/>
    <mergeCell ref="G225:H225"/>
    <mergeCell ref="M225:N225"/>
    <mergeCell ref="O225:P225"/>
    <mergeCell ref="Q225:S225"/>
    <mergeCell ref="C226:D226"/>
    <mergeCell ref="E226:F226"/>
    <mergeCell ref="G226:H226"/>
    <mergeCell ref="M226:N226"/>
    <mergeCell ref="O226:P226"/>
    <mergeCell ref="Q226:S226"/>
    <mergeCell ref="C227:D227"/>
    <mergeCell ref="E227:F227"/>
    <mergeCell ref="G227:H227"/>
    <mergeCell ref="M227:N227"/>
    <mergeCell ref="O227:P227"/>
    <mergeCell ref="Q227:S227"/>
    <mergeCell ref="C228:D228"/>
    <mergeCell ref="E228:F228"/>
    <mergeCell ref="G228:H228"/>
    <mergeCell ref="M228:N228"/>
    <mergeCell ref="O228:P228"/>
    <mergeCell ref="Q228:S228"/>
    <mergeCell ref="C229:D229"/>
    <mergeCell ref="E229:F229"/>
    <mergeCell ref="G229:H229"/>
    <mergeCell ref="M229:N229"/>
    <mergeCell ref="O229:P229"/>
    <mergeCell ref="Q229:S229"/>
    <mergeCell ref="C230:D230"/>
    <mergeCell ref="E230:F230"/>
    <mergeCell ref="G230:H230"/>
    <mergeCell ref="M230:N230"/>
    <mergeCell ref="O230:P230"/>
    <mergeCell ref="Q230:S230"/>
    <mergeCell ref="C231:D231"/>
    <mergeCell ref="E231:F231"/>
    <mergeCell ref="G231:H231"/>
    <mergeCell ref="M231:N231"/>
    <mergeCell ref="O231:P231"/>
    <mergeCell ref="Q231:S231"/>
    <mergeCell ref="C232:D232"/>
    <mergeCell ref="E232:F232"/>
    <mergeCell ref="G232:H232"/>
    <mergeCell ref="M232:N232"/>
    <mergeCell ref="O232:P232"/>
    <mergeCell ref="Q232:S232"/>
    <mergeCell ref="C233:D233"/>
    <mergeCell ref="E233:F233"/>
    <mergeCell ref="M233:N233"/>
    <mergeCell ref="O233:P233"/>
    <mergeCell ref="Q233:S233"/>
    <mergeCell ref="C234:D234"/>
    <mergeCell ref="E234:F234"/>
    <mergeCell ref="M234:N234"/>
    <mergeCell ref="O234:P234"/>
    <mergeCell ref="Q234:S234"/>
    <mergeCell ref="C235:D235"/>
    <mergeCell ref="E235:F235"/>
    <mergeCell ref="M235:N235"/>
    <mergeCell ref="O235:P235"/>
    <mergeCell ref="Q235:S235"/>
    <mergeCell ref="C236:D236"/>
    <mergeCell ref="E236:F236"/>
    <mergeCell ref="M236:N236"/>
    <mergeCell ref="O236:P236"/>
    <mergeCell ref="Q236:S236"/>
    <mergeCell ref="C237:D237"/>
    <mergeCell ref="E237:F237"/>
    <mergeCell ref="M237:N237"/>
    <mergeCell ref="O237:P237"/>
    <mergeCell ref="Q237:S237"/>
    <mergeCell ref="C238:D238"/>
    <mergeCell ref="E238:F238"/>
    <mergeCell ref="M238:N238"/>
    <mergeCell ref="O238:P238"/>
    <mergeCell ref="Q238:S238"/>
    <mergeCell ref="C239:D239"/>
    <mergeCell ref="E239:F239"/>
    <mergeCell ref="M239:N239"/>
    <mergeCell ref="O239:P239"/>
    <mergeCell ref="Q239:S239"/>
    <mergeCell ref="C240:D240"/>
    <mergeCell ref="E240:F240"/>
    <mergeCell ref="M240:N240"/>
    <mergeCell ref="O240:P240"/>
    <mergeCell ref="Q240:S240"/>
    <mergeCell ref="C241:D241"/>
    <mergeCell ref="E241:F241"/>
    <mergeCell ref="M241:N241"/>
    <mergeCell ref="O241:P241"/>
    <mergeCell ref="Q241:S241"/>
    <mergeCell ref="C242:D242"/>
    <mergeCell ref="E242:F242"/>
    <mergeCell ref="M242:N242"/>
    <mergeCell ref="O242:P242"/>
    <mergeCell ref="Q242:S242"/>
    <mergeCell ref="C243:D243"/>
    <mergeCell ref="E243:F243"/>
    <mergeCell ref="M243:N243"/>
    <mergeCell ref="O243:P243"/>
    <mergeCell ref="Q243:S243"/>
    <mergeCell ref="C244:D244"/>
    <mergeCell ref="E244:F244"/>
    <mergeCell ref="M244:N244"/>
    <mergeCell ref="O244:P244"/>
    <mergeCell ref="Q244:S244"/>
    <mergeCell ref="C245:D245"/>
    <mergeCell ref="E245:F245"/>
    <mergeCell ref="M245:N245"/>
    <mergeCell ref="O245:P245"/>
    <mergeCell ref="Q245:S245"/>
    <mergeCell ref="C246:D246"/>
    <mergeCell ref="M246:N246"/>
    <mergeCell ref="O246:P246"/>
    <mergeCell ref="Q246:S246"/>
    <mergeCell ref="C247:D247"/>
    <mergeCell ref="M247:N247"/>
    <mergeCell ref="O247:P247"/>
    <mergeCell ref="Q247:S247"/>
    <mergeCell ref="C248:D248"/>
    <mergeCell ref="M248:N248"/>
    <mergeCell ref="O248:P248"/>
    <mergeCell ref="Q248:S248"/>
    <mergeCell ref="C249:D249"/>
    <mergeCell ref="M249:N249"/>
    <mergeCell ref="O249:P249"/>
    <mergeCell ref="Q249:S249"/>
    <mergeCell ref="C250:D250"/>
    <mergeCell ref="M250:N250"/>
    <mergeCell ref="O250:P250"/>
    <mergeCell ref="Q250:S250"/>
    <mergeCell ref="C251:D251"/>
    <mergeCell ref="M251:N251"/>
    <mergeCell ref="O251:P251"/>
    <mergeCell ref="Q251:S251"/>
    <mergeCell ref="C252:D252"/>
    <mergeCell ref="M252:N252"/>
    <mergeCell ref="O252:P252"/>
    <mergeCell ref="Q252:S252"/>
    <mergeCell ref="C253:D253"/>
    <mergeCell ref="M253:N253"/>
    <mergeCell ref="O253:P253"/>
    <mergeCell ref="Q253:S253"/>
    <mergeCell ref="C254:D254"/>
    <mergeCell ref="M254:N254"/>
    <mergeCell ref="O254:P254"/>
    <mergeCell ref="Q254:S254"/>
    <mergeCell ref="C255:D255"/>
    <mergeCell ref="M255:N255"/>
    <mergeCell ref="O255:P255"/>
    <mergeCell ref="Q255:S255"/>
    <mergeCell ref="C256:D256"/>
    <mergeCell ref="M256:N256"/>
    <mergeCell ref="O256:P256"/>
    <mergeCell ref="Q256:S256"/>
    <mergeCell ref="C257:D257"/>
    <mergeCell ref="M257:N257"/>
    <mergeCell ref="O257:P257"/>
    <mergeCell ref="Q257:S257"/>
    <mergeCell ref="C258:D258"/>
    <mergeCell ref="M258:N258"/>
    <mergeCell ref="O258:P258"/>
    <mergeCell ref="Q258:S258"/>
    <mergeCell ref="C259:D259"/>
    <mergeCell ref="M259:N259"/>
    <mergeCell ref="O259:P259"/>
    <mergeCell ref="Q259:S259"/>
    <mergeCell ref="C260:D260"/>
    <mergeCell ref="M260:N260"/>
    <mergeCell ref="O260:P260"/>
    <mergeCell ref="Q260:S260"/>
    <mergeCell ref="C261:D261"/>
    <mergeCell ref="M261:N261"/>
    <mergeCell ref="O261:P261"/>
    <mergeCell ref="Q261:S261"/>
    <mergeCell ref="C262:D262"/>
    <mergeCell ref="M262:N262"/>
    <mergeCell ref="O262:P262"/>
    <mergeCell ref="Q262:S262"/>
    <mergeCell ref="C263:D263"/>
    <mergeCell ref="M263:N263"/>
    <mergeCell ref="O263:P263"/>
    <mergeCell ref="Q263:S263"/>
    <mergeCell ref="C264:D264"/>
    <mergeCell ref="M264:N264"/>
    <mergeCell ref="O264:P264"/>
    <mergeCell ref="Q264:S264"/>
    <mergeCell ref="C265:D265"/>
    <mergeCell ref="M265:N265"/>
    <mergeCell ref="O265:P265"/>
    <mergeCell ref="Q265:S265"/>
    <mergeCell ref="C266:D266"/>
    <mergeCell ref="M266:N266"/>
    <mergeCell ref="O266:P266"/>
    <mergeCell ref="Q266:S266"/>
    <mergeCell ref="C267:D267"/>
    <mergeCell ref="M267:N267"/>
    <mergeCell ref="O267:P267"/>
    <mergeCell ref="Q267:S267"/>
    <mergeCell ref="C268:D268"/>
    <mergeCell ref="M268:N268"/>
    <mergeCell ref="O268:P268"/>
    <mergeCell ref="Q268:S268"/>
    <mergeCell ref="C269:D269"/>
    <mergeCell ref="M269:N269"/>
    <mergeCell ref="O269:P269"/>
    <mergeCell ref="Q269:S269"/>
    <mergeCell ref="C270:D270"/>
    <mergeCell ref="M270:N270"/>
    <mergeCell ref="O270:P270"/>
    <mergeCell ref="Q270:S270"/>
    <mergeCell ref="C271:D271"/>
    <mergeCell ref="M271:N271"/>
    <mergeCell ref="O271:P271"/>
    <mergeCell ref="Q271:S271"/>
    <mergeCell ref="C272:D272"/>
    <mergeCell ref="M272:N272"/>
    <mergeCell ref="O272:P272"/>
    <mergeCell ref="Q272:S272"/>
    <mergeCell ref="C273:D273"/>
    <mergeCell ref="M273:N273"/>
    <mergeCell ref="O273:P273"/>
    <mergeCell ref="Q273:S273"/>
    <mergeCell ref="C274:D274"/>
    <mergeCell ref="M274:N274"/>
    <mergeCell ref="O274:P274"/>
    <mergeCell ref="Q274:S274"/>
    <mergeCell ref="C275:D275"/>
    <mergeCell ref="M275:N275"/>
    <mergeCell ref="O275:P275"/>
    <mergeCell ref="Q275:S275"/>
    <mergeCell ref="C276:D276"/>
    <mergeCell ref="M276:N276"/>
    <mergeCell ref="O276:P276"/>
    <mergeCell ref="Q276:S276"/>
    <mergeCell ref="C277:D277"/>
    <mergeCell ref="M277:N277"/>
    <mergeCell ref="O277:P277"/>
    <mergeCell ref="Q277:S277"/>
    <mergeCell ref="C278:D278"/>
    <mergeCell ref="M278:N278"/>
    <mergeCell ref="O278:P278"/>
    <mergeCell ref="Q278:S278"/>
    <mergeCell ref="C279:D279"/>
    <mergeCell ref="M279:N279"/>
    <mergeCell ref="O279:P279"/>
    <mergeCell ref="Q279:S279"/>
    <mergeCell ref="C280:D280"/>
    <mergeCell ref="M280:N280"/>
    <mergeCell ref="O280:P280"/>
    <mergeCell ref="Q280:S280"/>
    <mergeCell ref="C281:D281"/>
    <mergeCell ref="M281:N281"/>
    <mergeCell ref="O281:P281"/>
    <mergeCell ref="Q281:S281"/>
    <mergeCell ref="C282:D282"/>
    <mergeCell ref="M282:N282"/>
    <mergeCell ref="O282:P282"/>
    <mergeCell ref="Q282:S282"/>
    <mergeCell ref="C283:D283"/>
    <mergeCell ref="M283:N283"/>
    <mergeCell ref="O283:P283"/>
    <mergeCell ref="Q283:S283"/>
    <mergeCell ref="C284:D284"/>
    <mergeCell ref="M284:N284"/>
    <mergeCell ref="O284:P284"/>
    <mergeCell ref="Q284:S284"/>
    <mergeCell ref="C285:D285"/>
    <mergeCell ref="M285:N285"/>
    <mergeCell ref="O285:P285"/>
    <mergeCell ref="Q285:S285"/>
    <mergeCell ref="C286:D286"/>
    <mergeCell ref="M286:N286"/>
    <mergeCell ref="O286:P286"/>
    <mergeCell ref="Q286:S286"/>
    <mergeCell ref="C287:D287"/>
    <mergeCell ref="M287:N287"/>
    <mergeCell ref="O287:P287"/>
    <mergeCell ref="Q287:S287"/>
    <mergeCell ref="C288:D288"/>
    <mergeCell ref="M288:N288"/>
    <mergeCell ref="O288:P288"/>
    <mergeCell ref="Q288:S288"/>
    <mergeCell ref="C289:D289"/>
    <mergeCell ref="M289:N289"/>
    <mergeCell ref="O289:P289"/>
    <mergeCell ref="Q289:S289"/>
    <mergeCell ref="C290:D290"/>
    <mergeCell ref="M290:N290"/>
    <mergeCell ref="O290:P290"/>
    <mergeCell ref="Q290:S290"/>
    <mergeCell ref="C291:D291"/>
    <mergeCell ref="M291:N291"/>
    <mergeCell ref="O291:P291"/>
    <mergeCell ref="Q291:S291"/>
    <mergeCell ref="C292:D292"/>
    <mergeCell ref="M292:N292"/>
    <mergeCell ref="O292:P292"/>
    <mergeCell ref="Q292:S292"/>
    <mergeCell ref="C293:D293"/>
    <mergeCell ref="M293:N293"/>
    <mergeCell ref="O293:P293"/>
    <mergeCell ref="Q293:S293"/>
    <mergeCell ref="C294:D294"/>
    <mergeCell ref="M294:N294"/>
    <mergeCell ref="O294:P294"/>
    <mergeCell ref="Q294:S294"/>
    <mergeCell ref="C295:D295"/>
    <mergeCell ref="M295:N295"/>
    <mergeCell ref="O295:P295"/>
    <mergeCell ref="Q295:S295"/>
    <mergeCell ref="C296:D296"/>
    <mergeCell ref="M296:N296"/>
    <mergeCell ref="O296:P296"/>
    <mergeCell ref="Q296:S296"/>
    <mergeCell ref="C297:D297"/>
    <mergeCell ref="M297:N297"/>
    <mergeCell ref="O297:P297"/>
    <mergeCell ref="Q297:S297"/>
    <mergeCell ref="C298:D298"/>
    <mergeCell ref="M298:N298"/>
    <mergeCell ref="O298:P298"/>
    <mergeCell ref="Q298:S298"/>
    <mergeCell ref="C299:D299"/>
    <mergeCell ref="M299:N299"/>
    <mergeCell ref="O299:P299"/>
    <mergeCell ref="Q299:S299"/>
    <mergeCell ref="C300:D300"/>
    <mergeCell ref="M300:N300"/>
    <mergeCell ref="O300:P300"/>
    <mergeCell ref="Q300:S300"/>
    <mergeCell ref="C301:D301"/>
    <mergeCell ref="M301:N301"/>
    <mergeCell ref="O301:P301"/>
    <mergeCell ref="Q301:S301"/>
    <mergeCell ref="C302:D302"/>
    <mergeCell ref="M302:N302"/>
    <mergeCell ref="O302:P302"/>
    <mergeCell ref="Q302:S302"/>
    <mergeCell ref="C303:D303"/>
    <mergeCell ref="M303:N303"/>
    <mergeCell ref="O303:P303"/>
    <mergeCell ref="Q303:S303"/>
    <mergeCell ref="C304:D304"/>
    <mergeCell ref="M304:N304"/>
    <mergeCell ref="O304:P304"/>
    <mergeCell ref="Q304:S304"/>
    <mergeCell ref="C305:D305"/>
    <mergeCell ref="M305:N305"/>
    <mergeCell ref="O305:P305"/>
    <mergeCell ref="Q305:S305"/>
    <mergeCell ref="C306:D306"/>
    <mergeCell ref="M306:N306"/>
    <mergeCell ref="O306:P306"/>
    <mergeCell ref="Q306:S306"/>
    <mergeCell ref="C307:D307"/>
    <mergeCell ref="M307:N307"/>
    <mergeCell ref="O307:P307"/>
    <mergeCell ref="Q307:S307"/>
    <mergeCell ref="C308:D308"/>
    <mergeCell ref="M308:N308"/>
    <mergeCell ref="O308:P308"/>
    <mergeCell ref="Q308:S308"/>
    <mergeCell ref="C309:D309"/>
    <mergeCell ref="M309:N309"/>
    <mergeCell ref="O309:P309"/>
    <mergeCell ref="Q309:S309"/>
    <mergeCell ref="C310:D310"/>
    <mergeCell ref="M310:N310"/>
    <mergeCell ref="O310:P310"/>
    <mergeCell ref="Q310:S310"/>
    <mergeCell ref="C311:D311"/>
    <mergeCell ref="M311:N311"/>
    <mergeCell ref="O311:P311"/>
    <mergeCell ref="Q311:S311"/>
    <mergeCell ref="C312:D312"/>
    <mergeCell ref="M312:N312"/>
    <mergeCell ref="O312:P312"/>
    <mergeCell ref="Q312:S312"/>
    <mergeCell ref="C313:D313"/>
    <mergeCell ref="M313:N313"/>
    <mergeCell ref="O313:P313"/>
    <mergeCell ref="Q313:S313"/>
    <mergeCell ref="C314:D314"/>
    <mergeCell ref="M314:N314"/>
    <mergeCell ref="O314:P314"/>
    <mergeCell ref="Q314:S314"/>
    <mergeCell ref="C315:D315"/>
    <mergeCell ref="M315:N315"/>
    <mergeCell ref="O315:P315"/>
    <mergeCell ref="Q315:S315"/>
    <mergeCell ref="C316:D316"/>
    <mergeCell ref="M316:N316"/>
    <mergeCell ref="O316:P316"/>
    <mergeCell ref="Q316:S316"/>
    <mergeCell ref="C317:D317"/>
    <mergeCell ref="M317:N317"/>
    <mergeCell ref="O317:P317"/>
    <mergeCell ref="Q317:S317"/>
    <mergeCell ref="C318:D318"/>
    <mergeCell ref="M318:N318"/>
    <mergeCell ref="O318:P318"/>
    <mergeCell ref="Q318:S318"/>
    <mergeCell ref="C319:D319"/>
    <mergeCell ref="M319:N319"/>
    <mergeCell ref="O319:P319"/>
    <mergeCell ref="Q319:S319"/>
    <mergeCell ref="C320:D320"/>
    <mergeCell ref="M320:N320"/>
    <mergeCell ref="O320:P320"/>
    <mergeCell ref="Q320:S320"/>
    <mergeCell ref="C321:D321"/>
    <mergeCell ref="M321:N321"/>
    <mergeCell ref="O321:P321"/>
    <mergeCell ref="Q321:S321"/>
    <mergeCell ref="C322:D322"/>
    <mergeCell ref="M322:N322"/>
    <mergeCell ref="O322:P322"/>
    <mergeCell ref="Q322:S322"/>
    <mergeCell ref="C323:D323"/>
    <mergeCell ref="M323:N323"/>
    <mergeCell ref="O323:P323"/>
    <mergeCell ref="Q323:S323"/>
    <mergeCell ref="C324:D324"/>
    <mergeCell ref="M324:N324"/>
    <mergeCell ref="O324:P324"/>
    <mergeCell ref="Q324:S324"/>
    <mergeCell ref="C325:D325"/>
    <mergeCell ref="M325:N325"/>
    <mergeCell ref="O325:P325"/>
    <mergeCell ref="Q325:S325"/>
    <mergeCell ref="C326:D326"/>
    <mergeCell ref="M326:N326"/>
    <mergeCell ref="O326:P326"/>
    <mergeCell ref="Q326:S326"/>
    <mergeCell ref="C327:D327"/>
    <mergeCell ref="M327:N327"/>
    <mergeCell ref="O327:P327"/>
    <mergeCell ref="Q327:S327"/>
    <mergeCell ref="C328:D328"/>
    <mergeCell ref="M328:N328"/>
    <mergeCell ref="O328:P328"/>
    <mergeCell ref="Q328:S328"/>
    <mergeCell ref="C329:D329"/>
    <mergeCell ref="M329:N329"/>
    <mergeCell ref="O329:P329"/>
    <mergeCell ref="Q329:S329"/>
    <mergeCell ref="C330:D330"/>
    <mergeCell ref="M330:N330"/>
    <mergeCell ref="O330:P330"/>
    <mergeCell ref="Q330:S330"/>
    <mergeCell ref="C331:D331"/>
    <mergeCell ref="M331:N331"/>
    <mergeCell ref="O331:P331"/>
    <mergeCell ref="Q331:S331"/>
    <mergeCell ref="C332:D332"/>
    <mergeCell ref="M332:N332"/>
    <mergeCell ref="O332:P332"/>
    <mergeCell ref="Q332:S332"/>
    <mergeCell ref="C333:D333"/>
    <mergeCell ref="M333:N333"/>
    <mergeCell ref="O333:P333"/>
    <mergeCell ref="Q333:S333"/>
    <mergeCell ref="C334:D334"/>
    <mergeCell ref="M334:N334"/>
    <mergeCell ref="O334:P334"/>
    <mergeCell ref="Q334:S334"/>
    <mergeCell ref="C335:D335"/>
    <mergeCell ref="M335:N335"/>
    <mergeCell ref="O335:P335"/>
    <mergeCell ref="Q335:S335"/>
    <mergeCell ref="C336:D336"/>
    <mergeCell ref="M336:N336"/>
    <mergeCell ref="O336:P336"/>
    <mergeCell ref="Q336:S336"/>
    <mergeCell ref="C337:D337"/>
    <mergeCell ref="M337:N337"/>
    <mergeCell ref="O337:P337"/>
    <mergeCell ref="Q337:S337"/>
    <mergeCell ref="C338:D338"/>
    <mergeCell ref="M338:N338"/>
    <mergeCell ref="O338:P338"/>
    <mergeCell ref="Q338:S338"/>
    <mergeCell ref="C339:D339"/>
    <mergeCell ref="M339:N339"/>
    <mergeCell ref="O339:P339"/>
    <mergeCell ref="Q339:S339"/>
    <mergeCell ref="C340:D340"/>
    <mergeCell ref="E340:F340"/>
    <mergeCell ref="G340:H340"/>
    <mergeCell ref="I340:J340"/>
    <mergeCell ref="K340:L340"/>
    <mergeCell ref="M340:N340"/>
    <mergeCell ref="O340:P340"/>
    <mergeCell ref="Q340:S340"/>
    <mergeCell ref="C341:D341"/>
    <mergeCell ref="E341:F341"/>
    <mergeCell ref="G341:H341"/>
    <mergeCell ref="I341:J341"/>
    <mergeCell ref="K341:L341"/>
    <mergeCell ref="M341:N341"/>
    <mergeCell ref="O341:P341"/>
    <mergeCell ref="Q341:S341"/>
    <mergeCell ref="C342:D342"/>
    <mergeCell ref="E342:F342"/>
    <mergeCell ref="G342:H342"/>
    <mergeCell ref="I342:J342"/>
    <mergeCell ref="K342:L342"/>
    <mergeCell ref="M342:N342"/>
    <mergeCell ref="O342:P342"/>
    <mergeCell ref="Q342:S342"/>
    <mergeCell ref="C343:D343"/>
    <mergeCell ref="E343:F343"/>
    <mergeCell ref="G343:H343"/>
    <mergeCell ref="I343:J343"/>
    <mergeCell ref="K343:L343"/>
    <mergeCell ref="M343:N343"/>
    <mergeCell ref="O343:P343"/>
    <mergeCell ref="Q343:S343"/>
    <mergeCell ref="C344:D344"/>
    <mergeCell ref="E344:F344"/>
    <mergeCell ref="G344:H344"/>
    <mergeCell ref="I344:J344"/>
    <mergeCell ref="K344:L344"/>
    <mergeCell ref="M344:N344"/>
    <mergeCell ref="O344:P344"/>
    <mergeCell ref="Q344:S344"/>
    <mergeCell ref="C345:D345"/>
    <mergeCell ref="E345:F345"/>
    <mergeCell ref="G345:H345"/>
    <mergeCell ref="I345:J345"/>
    <mergeCell ref="K345:L345"/>
    <mergeCell ref="M345:N345"/>
    <mergeCell ref="O345:P345"/>
    <mergeCell ref="Q345:S345"/>
    <mergeCell ref="C346:D346"/>
    <mergeCell ref="E346:F346"/>
    <mergeCell ref="G346:H346"/>
    <mergeCell ref="I346:J346"/>
    <mergeCell ref="K346:L346"/>
    <mergeCell ref="M346:N346"/>
    <mergeCell ref="O346:P346"/>
    <mergeCell ref="Q346:S346"/>
    <mergeCell ref="C347:D347"/>
    <mergeCell ref="E347:F347"/>
    <mergeCell ref="G347:H347"/>
    <mergeCell ref="I347:J347"/>
    <mergeCell ref="K347:L347"/>
    <mergeCell ref="M347:N347"/>
    <mergeCell ref="O347:P347"/>
    <mergeCell ref="Q347:S347"/>
    <mergeCell ref="C348:D348"/>
    <mergeCell ref="E348:F348"/>
    <mergeCell ref="G348:H348"/>
    <mergeCell ref="I348:J348"/>
    <mergeCell ref="K348:L348"/>
    <mergeCell ref="M348:N348"/>
    <mergeCell ref="O348:P348"/>
    <mergeCell ref="Q348:S348"/>
    <mergeCell ref="C349:D349"/>
    <mergeCell ref="E349:F349"/>
    <mergeCell ref="G349:H349"/>
    <mergeCell ref="I349:J349"/>
    <mergeCell ref="K349:L349"/>
    <mergeCell ref="M349:N349"/>
    <mergeCell ref="O349:P349"/>
    <mergeCell ref="Q349:S349"/>
    <mergeCell ref="C350:D350"/>
    <mergeCell ref="E350:F350"/>
    <mergeCell ref="G350:H350"/>
    <mergeCell ref="I350:J350"/>
    <mergeCell ref="K350:L350"/>
    <mergeCell ref="M350:N350"/>
    <mergeCell ref="O350:P350"/>
    <mergeCell ref="Q350:S350"/>
    <mergeCell ref="C351:D351"/>
    <mergeCell ref="E351:F351"/>
    <mergeCell ref="G351:H351"/>
    <mergeCell ref="I351:J351"/>
    <mergeCell ref="K351:L351"/>
    <mergeCell ref="M351:N351"/>
    <mergeCell ref="O351:P351"/>
    <mergeCell ref="Q351:S351"/>
    <mergeCell ref="C352:D352"/>
    <mergeCell ref="E352:F352"/>
    <mergeCell ref="G352:H352"/>
    <mergeCell ref="I352:J352"/>
    <mergeCell ref="K352:L352"/>
    <mergeCell ref="M352:N352"/>
    <mergeCell ref="O352:P352"/>
    <mergeCell ref="Q352:S352"/>
    <mergeCell ref="C353:D353"/>
    <mergeCell ref="E353:F353"/>
    <mergeCell ref="G353:H353"/>
    <mergeCell ref="I353:J353"/>
    <mergeCell ref="K353:L353"/>
    <mergeCell ref="M353:N353"/>
    <mergeCell ref="O353:P353"/>
    <mergeCell ref="Q353:S353"/>
    <mergeCell ref="C354:D354"/>
    <mergeCell ref="E354:F354"/>
    <mergeCell ref="G354:H354"/>
    <mergeCell ref="I354:J354"/>
    <mergeCell ref="K354:L354"/>
    <mergeCell ref="M354:N354"/>
    <mergeCell ref="O354:P354"/>
    <mergeCell ref="Q354:S354"/>
    <mergeCell ref="C355:D355"/>
    <mergeCell ref="E355:F355"/>
    <mergeCell ref="G355:H355"/>
    <mergeCell ref="I355:J355"/>
    <mergeCell ref="K355:L355"/>
    <mergeCell ref="M355:N355"/>
    <mergeCell ref="O355:P355"/>
    <mergeCell ref="Q355:S355"/>
    <mergeCell ref="C356:D356"/>
    <mergeCell ref="E356:F356"/>
    <mergeCell ref="G356:H356"/>
    <mergeCell ref="I356:J356"/>
    <mergeCell ref="K356:L356"/>
    <mergeCell ref="M356:N356"/>
    <mergeCell ref="O356:P356"/>
    <mergeCell ref="Q356:S356"/>
    <mergeCell ref="C357:D357"/>
    <mergeCell ref="E357:F357"/>
    <mergeCell ref="G357:H357"/>
    <mergeCell ref="I357:J357"/>
    <mergeCell ref="K357:L357"/>
    <mergeCell ref="M357:N357"/>
    <mergeCell ref="O357:P357"/>
    <mergeCell ref="Q357:S357"/>
    <mergeCell ref="C358:D358"/>
    <mergeCell ref="E358:F358"/>
    <mergeCell ref="G358:H358"/>
    <mergeCell ref="I358:J358"/>
    <mergeCell ref="K358:L358"/>
    <mergeCell ref="M358:N358"/>
    <mergeCell ref="O358:P358"/>
    <mergeCell ref="Q358:S358"/>
    <mergeCell ref="C359:D359"/>
    <mergeCell ref="E359:F359"/>
    <mergeCell ref="G359:H359"/>
    <mergeCell ref="I359:J359"/>
    <mergeCell ref="K359:L359"/>
    <mergeCell ref="M359:N359"/>
    <mergeCell ref="O359:P359"/>
    <mergeCell ref="Q359:S359"/>
    <mergeCell ref="C360:D360"/>
    <mergeCell ref="E360:F360"/>
    <mergeCell ref="G360:H360"/>
    <mergeCell ref="I360:J360"/>
    <mergeCell ref="K360:L360"/>
    <mergeCell ref="M360:N360"/>
    <mergeCell ref="O360:P360"/>
    <mergeCell ref="Q360:S360"/>
    <mergeCell ref="C361:D361"/>
    <mergeCell ref="E361:F361"/>
    <mergeCell ref="G361:H361"/>
    <mergeCell ref="I361:J361"/>
    <mergeCell ref="K361:L361"/>
    <mergeCell ref="M361:N361"/>
    <mergeCell ref="O361:P361"/>
    <mergeCell ref="Q361:S361"/>
    <mergeCell ref="C362:D362"/>
    <mergeCell ref="E362:F362"/>
    <mergeCell ref="G362:H362"/>
    <mergeCell ref="I362:J362"/>
    <mergeCell ref="K362:L362"/>
    <mergeCell ref="M362:N362"/>
    <mergeCell ref="O362:P362"/>
    <mergeCell ref="Q362:S362"/>
    <mergeCell ref="C363:D363"/>
    <mergeCell ref="E363:F363"/>
    <mergeCell ref="G363:H363"/>
    <mergeCell ref="I363:J363"/>
    <mergeCell ref="K363:L363"/>
    <mergeCell ref="M363:N363"/>
    <mergeCell ref="O363:P363"/>
    <mergeCell ref="Q363:S363"/>
    <mergeCell ref="C364:D364"/>
    <mergeCell ref="E364:F364"/>
    <mergeCell ref="G364:H364"/>
    <mergeCell ref="I364:J364"/>
    <mergeCell ref="K364:L364"/>
    <mergeCell ref="M364:N364"/>
    <mergeCell ref="O364:P364"/>
    <mergeCell ref="Q364:S364"/>
    <mergeCell ref="C365:D365"/>
    <mergeCell ref="E365:F365"/>
    <mergeCell ref="G365:H365"/>
    <mergeCell ref="I365:J365"/>
    <mergeCell ref="K365:L365"/>
    <mergeCell ref="M365:N365"/>
    <mergeCell ref="O365:P365"/>
    <mergeCell ref="Q365:S365"/>
    <mergeCell ref="C366:D366"/>
    <mergeCell ref="E366:F366"/>
    <mergeCell ref="G366:H366"/>
    <mergeCell ref="I366:J366"/>
    <mergeCell ref="K366:L366"/>
    <mergeCell ref="M366:N366"/>
    <mergeCell ref="O366:P366"/>
    <mergeCell ref="Q366:S366"/>
    <mergeCell ref="C367:D367"/>
    <mergeCell ref="E367:F367"/>
    <mergeCell ref="G367:H367"/>
    <mergeCell ref="I367:J367"/>
    <mergeCell ref="K367:L367"/>
    <mergeCell ref="M367:N367"/>
    <mergeCell ref="O367:P367"/>
    <mergeCell ref="Q367:S367"/>
    <mergeCell ref="C368:D368"/>
    <mergeCell ref="E368:F368"/>
    <mergeCell ref="G368:H368"/>
    <mergeCell ref="I368:J368"/>
    <mergeCell ref="K368:L368"/>
    <mergeCell ref="M368:N368"/>
    <mergeCell ref="O368:P368"/>
    <mergeCell ref="Q368:S368"/>
    <mergeCell ref="C369:D369"/>
    <mergeCell ref="E369:F369"/>
    <mergeCell ref="G369:H369"/>
    <mergeCell ref="I369:J369"/>
    <mergeCell ref="K369:L369"/>
    <mergeCell ref="M369:N369"/>
    <mergeCell ref="O369:P369"/>
    <mergeCell ref="Q369:S369"/>
    <mergeCell ref="C370:D370"/>
    <mergeCell ref="E370:F370"/>
    <mergeCell ref="G370:H370"/>
    <mergeCell ref="I370:J370"/>
    <mergeCell ref="K370:L370"/>
    <mergeCell ref="M370:N370"/>
    <mergeCell ref="O370:P370"/>
    <mergeCell ref="Q370:S370"/>
    <mergeCell ref="C371:D371"/>
    <mergeCell ref="E371:F371"/>
    <mergeCell ref="G371:H371"/>
    <mergeCell ref="I371:J371"/>
    <mergeCell ref="K371:L371"/>
    <mergeCell ref="M371:N371"/>
    <mergeCell ref="O371:P371"/>
    <mergeCell ref="Q371:S371"/>
    <mergeCell ref="C372:D372"/>
    <mergeCell ref="E372:F372"/>
    <mergeCell ref="G372:H372"/>
    <mergeCell ref="I372:J372"/>
    <mergeCell ref="K372:L372"/>
    <mergeCell ref="M372:N372"/>
    <mergeCell ref="O372:P372"/>
    <mergeCell ref="Q372:S372"/>
    <mergeCell ref="C373:D373"/>
    <mergeCell ref="E373:F373"/>
    <mergeCell ref="G373:H373"/>
    <mergeCell ref="I373:J373"/>
    <mergeCell ref="K373:L373"/>
    <mergeCell ref="M373:N373"/>
    <mergeCell ref="O373:P373"/>
    <mergeCell ref="Q373:S373"/>
    <mergeCell ref="C374:D374"/>
    <mergeCell ref="E374:F374"/>
    <mergeCell ref="G374:H374"/>
    <mergeCell ref="I374:J374"/>
    <mergeCell ref="K374:L374"/>
    <mergeCell ref="M374:N374"/>
    <mergeCell ref="O374:P374"/>
    <mergeCell ref="Q374:S374"/>
    <mergeCell ref="C375:D375"/>
    <mergeCell ref="E375:F375"/>
    <mergeCell ref="G375:H375"/>
    <mergeCell ref="I375:J375"/>
    <mergeCell ref="K375:L375"/>
    <mergeCell ref="M375:N375"/>
    <mergeCell ref="O375:P375"/>
    <mergeCell ref="Q375:S375"/>
    <mergeCell ref="C376:D376"/>
    <mergeCell ref="E376:F376"/>
    <mergeCell ref="G376:H376"/>
    <mergeCell ref="I376:J376"/>
    <mergeCell ref="K376:L376"/>
    <mergeCell ref="M376:N376"/>
    <mergeCell ref="O376:P376"/>
    <mergeCell ref="Q376:S376"/>
    <mergeCell ref="C377:D377"/>
    <mergeCell ref="E377:F377"/>
    <mergeCell ref="G377:H377"/>
    <mergeCell ref="I377:J377"/>
    <mergeCell ref="K377:L377"/>
    <mergeCell ref="M377:N377"/>
    <mergeCell ref="O377:P377"/>
    <mergeCell ref="Q377:S377"/>
    <mergeCell ref="C378:D378"/>
    <mergeCell ref="E378:F378"/>
    <mergeCell ref="G378:H378"/>
    <mergeCell ref="I378:J378"/>
    <mergeCell ref="K378:L378"/>
    <mergeCell ref="M378:N378"/>
    <mergeCell ref="O378:P378"/>
    <mergeCell ref="Q378:S378"/>
    <mergeCell ref="C379:D379"/>
    <mergeCell ref="E379:F379"/>
    <mergeCell ref="G379:H379"/>
    <mergeCell ref="I379:J379"/>
    <mergeCell ref="K379:L379"/>
    <mergeCell ref="M379:N379"/>
    <mergeCell ref="O379:P379"/>
    <mergeCell ref="Q379:S379"/>
    <mergeCell ref="C380:D380"/>
    <mergeCell ref="E380:F380"/>
    <mergeCell ref="G380:H380"/>
    <mergeCell ref="I380:J380"/>
    <mergeCell ref="K380:L380"/>
    <mergeCell ref="M380:N380"/>
    <mergeCell ref="O380:P380"/>
    <mergeCell ref="Q380:S380"/>
    <mergeCell ref="C381:D381"/>
    <mergeCell ref="E381:F381"/>
    <mergeCell ref="G381:H381"/>
    <mergeCell ref="I381:J381"/>
    <mergeCell ref="K381:L381"/>
    <mergeCell ref="M381:N381"/>
    <mergeCell ref="O381:P381"/>
    <mergeCell ref="Q381:S381"/>
    <mergeCell ref="C382:D382"/>
    <mergeCell ref="E382:F382"/>
    <mergeCell ref="G382:H382"/>
    <mergeCell ref="I382:J382"/>
    <mergeCell ref="K382:L382"/>
    <mergeCell ref="M382:N382"/>
    <mergeCell ref="O382:P382"/>
    <mergeCell ref="Q382:S382"/>
    <mergeCell ref="C383:D383"/>
    <mergeCell ref="E383:F383"/>
    <mergeCell ref="G383:H383"/>
    <mergeCell ref="I383:J383"/>
    <mergeCell ref="K383:L383"/>
    <mergeCell ref="M383:N383"/>
    <mergeCell ref="O383:P383"/>
    <mergeCell ref="Q383:S383"/>
    <mergeCell ref="C384:D384"/>
    <mergeCell ref="E384:F384"/>
    <mergeCell ref="G384:H384"/>
    <mergeCell ref="I384:J384"/>
    <mergeCell ref="K384:L384"/>
    <mergeCell ref="M384:N384"/>
    <mergeCell ref="O384:P384"/>
    <mergeCell ref="Q384:S384"/>
    <mergeCell ref="C385:D385"/>
    <mergeCell ref="E385:F385"/>
    <mergeCell ref="G385:H385"/>
    <mergeCell ref="I385:J385"/>
    <mergeCell ref="K385:L385"/>
    <mergeCell ref="M385:N385"/>
    <mergeCell ref="O385:P385"/>
    <mergeCell ref="Q385:S385"/>
    <mergeCell ref="C386:D386"/>
    <mergeCell ref="E386:F386"/>
    <mergeCell ref="G386:H386"/>
    <mergeCell ref="I386:J386"/>
    <mergeCell ref="K386:L386"/>
    <mergeCell ref="M386:N386"/>
    <mergeCell ref="O386:P386"/>
    <mergeCell ref="Q386:S386"/>
    <mergeCell ref="C387:D387"/>
    <mergeCell ref="E387:F387"/>
    <mergeCell ref="G387:H387"/>
    <mergeCell ref="I387:J387"/>
    <mergeCell ref="K387:L387"/>
    <mergeCell ref="M387:N387"/>
    <mergeCell ref="O387:P387"/>
    <mergeCell ref="Q387:S387"/>
    <mergeCell ref="C388:D388"/>
    <mergeCell ref="E388:F388"/>
    <mergeCell ref="G388:H388"/>
    <mergeCell ref="I388:J388"/>
    <mergeCell ref="K388:L388"/>
    <mergeCell ref="M388:N388"/>
    <mergeCell ref="O388:P388"/>
    <mergeCell ref="Q388:S388"/>
    <mergeCell ref="C389:D389"/>
    <mergeCell ref="E389:F389"/>
    <mergeCell ref="G389:H389"/>
    <mergeCell ref="I389:J389"/>
    <mergeCell ref="K389:L389"/>
    <mergeCell ref="M389:N389"/>
    <mergeCell ref="O389:P389"/>
    <mergeCell ref="Q389:S389"/>
    <mergeCell ref="C390:D390"/>
    <mergeCell ref="E390:F390"/>
    <mergeCell ref="G390:H390"/>
    <mergeCell ref="I390:J390"/>
    <mergeCell ref="K390:L390"/>
    <mergeCell ref="M390:N390"/>
    <mergeCell ref="O390:P390"/>
    <mergeCell ref="Q390:S390"/>
    <mergeCell ref="C391:D391"/>
    <mergeCell ref="E391:F391"/>
    <mergeCell ref="G391:H391"/>
    <mergeCell ref="I391:J391"/>
    <mergeCell ref="K391:L391"/>
    <mergeCell ref="M391:N391"/>
    <mergeCell ref="O391:P391"/>
    <mergeCell ref="Q391:S391"/>
    <mergeCell ref="C392:D392"/>
    <mergeCell ref="E392:F392"/>
    <mergeCell ref="G392:H392"/>
    <mergeCell ref="I392:J392"/>
    <mergeCell ref="K392:L392"/>
    <mergeCell ref="M392:N392"/>
    <mergeCell ref="O392:P392"/>
    <mergeCell ref="Q392:S392"/>
    <mergeCell ref="C393:D393"/>
    <mergeCell ref="E393:F393"/>
    <mergeCell ref="G393:H393"/>
    <mergeCell ref="I393:J393"/>
    <mergeCell ref="K393:L393"/>
    <mergeCell ref="M393:N393"/>
    <mergeCell ref="O393:P393"/>
    <mergeCell ref="Q393:S393"/>
    <mergeCell ref="C394:D394"/>
    <mergeCell ref="E394:F394"/>
    <mergeCell ref="G394:H394"/>
    <mergeCell ref="I394:J394"/>
    <mergeCell ref="K394:L394"/>
    <mergeCell ref="M394:N394"/>
    <mergeCell ref="O394:P394"/>
    <mergeCell ref="Q394:S394"/>
    <mergeCell ref="C395:D395"/>
    <mergeCell ref="E395:F395"/>
    <mergeCell ref="G395:H395"/>
    <mergeCell ref="I395:J395"/>
    <mergeCell ref="K395:L395"/>
    <mergeCell ref="M395:N395"/>
    <mergeCell ref="O395:P395"/>
    <mergeCell ref="Q395:S395"/>
    <mergeCell ref="C396:D396"/>
    <mergeCell ref="E396:F396"/>
    <mergeCell ref="G396:H396"/>
    <mergeCell ref="I396:J396"/>
    <mergeCell ref="K396:L396"/>
    <mergeCell ref="M396:N396"/>
    <mergeCell ref="O396:P396"/>
    <mergeCell ref="Q396:S396"/>
    <mergeCell ref="C397:D397"/>
    <mergeCell ref="E397:F397"/>
    <mergeCell ref="G397:H397"/>
    <mergeCell ref="I397:J397"/>
    <mergeCell ref="K397:L397"/>
    <mergeCell ref="M397:N397"/>
    <mergeCell ref="O397:P397"/>
    <mergeCell ref="Q397:S397"/>
    <mergeCell ref="C398:D398"/>
    <mergeCell ref="E398:F398"/>
    <mergeCell ref="G398:H398"/>
    <mergeCell ref="I398:J398"/>
    <mergeCell ref="K398:L398"/>
    <mergeCell ref="M398:N398"/>
    <mergeCell ref="O398:P398"/>
    <mergeCell ref="Q398:S398"/>
    <mergeCell ref="C399:D399"/>
    <mergeCell ref="E399:F399"/>
    <mergeCell ref="G399:H399"/>
    <mergeCell ref="I399:J399"/>
    <mergeCell ref="K399:L399"/>
    <mergeCell ref="M399:N399"/>
    <mergeCell ref="O399:P399"/>
    <mergeCell ref="Q399:S399"/>
    <mergeCell ref="C400:D400"/>
    <mergeCell ref="E400:F400"/>
    <mergeCell ref="G400:H400"/>
    <mergeCell ref="I400:J400"/>
    <mergeCell ref="K400:L400"/>
    <mergeCell ref="M400:N400"/>
    <mergeCell ref="O400:P400"/>
    <mergeCell ref="Q400:S400"/>
    <mergeCell ref="C401:D401"/>
    <mergeCell ref="E401:F401"/>
    <mergeCell ref="G401:H401"/>
    <mergeCell ref="I401:J401"/>
    <mergeCell ref="K401:L401"/>
    <mergeCell ref="M401:N401"/>
    <mergeCell ref="O401:P401"/>
    <mergeCell ref="Q401:S401"/>
    <mergeCell ref="C402:D402"/>
    <mergeCell ref="E402:F402"/>
    <mergeCell ref="G402:H402"/>
    <mergeCell ref="I402:J402"/>
    <mergeCell ref="K402:L402"/>
    <mergeCell ref="M402:N402"/>
    <mergeCell ref="O402:P402"/>
    <mergeCell ref="Q402:S402"/>
    <mergeCell ref="C403:D403"/>
    <mergeCell ref="E403:F403"/>
    <mergeCell ref="G403:H403"/>
    <mergeCell ref="I403:J403"/>
    <mergeCell ref="K403:L403"/>
    <mergeCell ref="M403:N403"/>
    <mergeCell ref="O403:P403"/>
    <mergeCell ref="Q403:S403"/>
    <mergeCell ref="C404:D404"/>
    <mergeCell ref="E404:F404"/>
    <mergeCell ref="G404:H404"/>
    <mergeCell ref="I404:J404"/>
    <mergeCell ref="K404:L404"/>
    <mergeCell ref="M404:N404"/>
    <mergeCell ref="O404:P404"/>
    <mergeCell ref="Q404:S404"/>
    <mergeCell ref="C405:D405"/>
    <mergeCell ref="E405:F405"/>
    <mergeCell ref="G405:H405"/>
    <mergeCell ref="I405:J405"/>
    <mergeCell ref="K405:L405"/>
    <mergeCell ref="M405:N405"/>
    <mergeCell ref="O405:P405"/>
    <mergeCell ref="Q405:S405"/>
    <mergeCell ref="C406:D406"/>
    <mergeCell ref="E406:F406"/>
    <mergeCell ref="G406:H406"/>
    <mergeCell ref="I406:J406"/>
    <mergeCell ref="K406:L406"/>
    <mergeCell ref="M406:N406"/>
    <mergeCell ref="O406:P406"/>
    <mergeCell ref="Q406:S406"/>
    <mergeCell ref="C407:D407"/>
    <mergeCell ref="E407:F407"/>
    <mergeCell ref="G407:H407"/>
    <mergeCell ref="I407:J407"/>
    <mergeCell ref="K407:L407"/>
    <mergeCell ref="M407:N407"/>
    <mergeCell ref="O407:P407"/>
    <mergeCell ref="Q407:S407"/>
    <mergeCell ref="C408:D408"/>
    <mergeCell ref="E408:F408"/>
    <mergeCell ref="G408:H408"/>
    <mergeCell ref="I408:J408"/>
    <mergeCell ref="K408:L408"/>
    <mergeCell ref="M408:N408"/>
    <mergeCell ref="O408:P408"/>
    <mergeCell ref="Q408:S408"/>
    <mergeCell ref="C409:D409"/>
    <mergeCell ref="E409:F409"/>
    <mergeCell ref="G409:H409"/>
    <mergeCell ref="I409:J409"/>
    <mergeCell ref="K409:L409"/>
    <mergeCell ref="M409:N409"/>
    <mergeCell ref="O409:P409"/>
    <mergeCell ref="Q409:S409"/>
    <mergeCell ref="C410:D410"/>
    <mergeCell ref="E410:F410"/>
    <mergeCell ref="G410:H410"/>
    <mergeCell ref="I410:J410"/>
    <mergeCell ref="K410:L410"/>
    <mergeCell ref="M410:N410"/>
    <mergeCell ref="O410:P410"/>
    <mergeCell ref="Q410:S410"/>
    <mergeCell ref="C411:D411"/>
    <mergeCell ref="E411:F411"/>
    <mergeCell ref="G411:H411"/>
    <mergeCell ref="I411:J411"/>
    <mergeCell ref="K411:L411"/>
    <mergeCell ref="M411:N411"/>
    <mergeCell ref="O411:P411"/>
    <mergeCell ref="Q411:S411"/>
    <mergeCell ref="C412:D412"/>
    <mergeCell ref="E412:F412"/>
    <mergeCell ref="G412:H412"/>
    <mergeCell ref="I412:J412"/>
    <mergeCell ref="K412:L412"/>
    <mergeCell ref="M412:N412"/>
    <mergeCell ref="O412:P412"/>
    <mergeCell ref="Q412:S412"/>
    <mergeCell ref="C413:D413"/>
    <mergeCell ref="E413:F413"/>
    <mergeCell ref="G413:H413"/>
    <mergeCell ref="I413:J413"/>
    <mergeCell ref="K413:L413"/>
    <mergeCell ref="M413:N413"/>
    <mergeCell ref="O413:P413"/>
    <mergeCell ref="Q413:S413"/>
    <mergeCell ref="C414:D414"/>
    <mergeCell ref="E414:F414"/>
    <mergeCell ref="G414:H414"/>
    <mergeCell ref="I414:J414"/>
    <mergeCell ref="K414:L414"/>
    <mergeCell ref="M414:N414"/>
    <mergeCell ref="O414:P414"/>
    <mergeCell ref="Q414:S414"/>
    <mergeCell ref="C415:D415"/>
    <mergeCell ref="E415:F415"/>
    <mergeCell ref="G415:H415"/>
    <mergeCell ref="I415:J415"/>
    <mergeCell ref="K415:L415"/>
    <mergeCell ref="M415:N415"/>
    <mergeCell ref="O415:P415"/>
    <mergeCell ref="Q415:S415"/>
    <mergeCell ref="C416:D416"/>
    <mergeCell ref="E416:F416"/>
    <mergeCell ref="G416:H416"/>
    <mergeCell ref="I416:J416"/>
    <mergeCell ref="K416:L416"/>
    <mergeCell ref="M416:N416"/>
    <mergeCell ref="O416:P416"/>
    <mergeCell ref="Q416:S416"/>
    <mergeCell ref="C417:D417"/>
    <mergeCell ref="E417:F417"/>
    <mergeCell ref="G417:H417"/>
    <mergeCell ref="I417:J417"/>
    <mergeCell ref="K417:L417"/>
    <mergeCell ref="M417:N417"/>
    <mergeCell ref="O417:P417"/>
    <mergeCell ref="Q417:S417"/>
    <mergeCell ref="C418:D418"/>
    <mergeCell ref="E418:F418"/>
    <mergeCell ref="G418:H418"/>
    <mergeCell ref="I418:J418"/>
    <mergeCell ref="K418:L418"/>
    <mergeCell ref="M418:N418"/>
    <mergeCell ref="O418:P418"/>
    <mergeCell ref="Q418:S418"/>
    <mergeCell ref="C419:D419"/>
    <mergeCell ref="E419:F419"/>
    <mergeCell ref="G419:H419"/>
    <mergeCell ref="I419:J419"/>
    <mergeCell ref="K419:L419"/>
    <mergeCell ref="M419:N419"/>
    <mergeCell ref="O419:P419"/>
    <mergeCell ref="Q419:S419"/>
    <mergeCell ref="C420:D420"/>
    <mergeCell ref="E420:F420"/>
    <mergeCell ref="G420:H420"/>
    <mergeCell ref="I420:J420"/>
    <mergeCell ref="K420:L420"/>
    <mergeCell ref="M420:N420"/>
    <mergeCell ref="O420:P420"/>
    <mergeCell ref="Q420:S420"/>
    <mergeCell ref="C421:D421"/>
    <mergeCell ref="E421:F421"/>
    <mergeCell ref="G421:H421"/>
    <mergeCell ref="I421:J421"/>
    <mergeCell ref="K421:L421"/>
    <mergeCell ref="M421:N421"/>
    <mergeCell ref="O421:P421"/>
    <mergeCell ref="Q421:S421"/>
    <mergeCell ref="C422:D422"/>
    <mergeCell ref="E422:F422"/>
    <mergeCell ref="G422:H422"/>
    <mergeCell ref="I422:J422"/>
    <mergeCell ref="K422:L422"/>
    <mergeCell ref="M422:N422"/>
    <mergeCell ref="O422:P422"/>
    <mergeCell ref="Q422:S422"/>
    <mergeCell ref="C423:D423"/>
    <mergeCell ref="E423:F423"/>
    <mergeCell ref="G423:H423"/>
    <mergeCell ref="I423:J423"/>
    <mergeCell ref="K423:L423"/>
    <mergeCell ref="M423:N423"/>
    <mergeCell ref="O423:P423"/>
    <mergeCell ref="Q423:S423"/>
    <mergeCell ref="C424:D424"/>
    <mergeCell ref="E424:F424"/>
    <mergeCell ref="G424:H424"/>
    <mergeCell ref="I424:J424"/>
    <mergeCell ref="K424:L424"/>
    <mergeCell ref="M424:N424"/>
    <mergeCell ref="O424:P424"/>
    <mergeCell ref="Q424:S424"/>
    <mergeCell ref="C425:D425"/>
    <mergeCell ref="E425:F425"/>
    <mergeCell ref="G425:H425"/>
    <mergeCell ref="I425:J425"/>
    <mergeCell ref="K425:L425"/>
    <mergeCell ref="M425:N425"/>
    <mergeCell ref="O425:P425"/>
    <mergeCell ref="Q425:S425"/>
    <mergeCell ref="C426:D426"/>
    <mergeCell ref="E426:F426"/>
    <mergeCell ref="G426:H426"/>
    <mergeCell ref="I426:J426"/>
    <mergeCell ref="K426:L426"/>
    <mergeCell ref="M426:N426"/>
    <mergeCell ref="O426:P426"/>
    <mergeCell ref="Q426:S426"/>
    <mergeCell ref="C427:D427"/>
    <mergeCell ref="E427:F427"/>
    <mergeCell ref="G427:H427"/>
    <mergeCell ref="I427:J427"/>
    <mergeCell ref="K427:L427"/>
    <mergeCell ref="M427:N427"/>
    <mergeCell ref="O427:P427"/>
    <mergeCell ref="Q427:S427"/>
    <mergeCell ref="C428:D428"/>
    <mergeCell ref="E428:F428"/>
    <mergeCell ref="G428:H428"/>
    <mergeCell ref="I428:J428"/>
    <mergeCell ref="K428:L428"/>
    <mergeCell ref="M428:N428"/>
    <mergeCell ref="O428:P428"/>
    <mergeCell ref="Q428:S428"/>
    <mergeCell ref="C429:D429"/>
    <mergeCell ref="E429:F429"/>
    <mergeCell ref="G429:H429"/>
    <mergeCell ref="I429:J429"/>
    <mergeCell ref="K429:L429"/>
    <mergeCell ref="M429:N429"/>
    <mergeCell ref="O429:P429"/>
    <mergeCell ref="Q429:S429"/>
    <mergeCell ref="C430:D430"/>
    <mergeCell ref="E430:F430"/>
    <mergeCell ref="G430:H430"/>
    <mergeCell ref="I430:J430"/>
    <mergeCell ref="K430:L430"/>
    <mergeCell ref="M430:N430"/>
    <mergeCell ref="O430:P430"/>
    <mergeCell ref="Q430:S430"/>
    <mergeCell ref="C431:D431"/>
    <mergeCell ref="E431:F431"/>
    <mergeCell ref="G431:H431"/>
    <mergeCell ref="I431:J431"/>
    <mergeCell ref="K431:L431"/>
    <mergeCell ref="M431:N431"/>
    <mergeCell ref="O431:P431"/>
    <mergeCell ref="Q431:S431"/>
    <mergeCell ref="C432:D432"/>
    <mergeCell ref="E432:F432"/>
    <mergeCell ref="G432:H432"/>
    <mergeCell ref="I432:J432"/>
    <mergeCell ref="K432:L432"/>
    <mergeCell ref="M432:N432"/>
    <mergeCell ref="O432:P432"/>
    <mergeCell ref="Q432:S432"/>
    <mergeCell ref="C433:D433"/>
    <mergeCell ref="E433:F433"/>
    <mergeCell ref="G433:H433"/>
    <mergeCell ref="I433:J433"/>
    <mergeCell ref="K433:L433"/>
    <mergeCell ref="M433:N433"/>
    <mergeCell ref="O433:P433"/>
    <mergeCell ref="Q433:S433"/>
    <mergeCell ref="C434:D434"/>
    <mergeCell ref="E434:F434"/>
    <mergeCell ref="G434:H434"/>
    <mergeCell ref="I434:J434"/>
    <mergeCell ref="K434:L434"/>
    <mergeCell ref="M434:N434"/>
    <mergeCell ref="O434:P434"/>
    <mergeCell ref="Q434:S434"/>
    <mergeCell ref="C435:D435"/>
    <mergeCell ref="E435:F435"/>
    <mergeCell ref="G435:H435"/>
    <mergeCell ref="I435:J435"/>
    <mergeCell ref="K435:L435"/>
    <mergeCell ref="M435:N435"/>
    <mergeCell ref="O435:P435"/>
    <mergeCell ref="Q435:S435"/>
    <mergeCell ref="C436:D436"/>
    <mergeCell ref="E436:F436"/>
    <mergeCell ref="G436:H436"/>
    <mergeCell ref="I436:J436"/>
    <mergeCell ref="K436:L436"/>
    <mergeCell ref="M436:N436"/>
    <mergeCell ref="O436:P436"/>
    <mergeCell ref="Q436:S436"/>
    <mergeCell ref="C437:D437"/>
    <mergeCell ref="E437:F437"/>
    <mergeCell ref="G437:H437"/>
    <mergeCell ref="I437:J437"/>
    <mergeCell ref="K437:L437"/>
    <mergeCell ref="M437:N437"/>
    <mergeCell ref="O437:P437"/>
    <mergeCell ref="Q437:S437"/>
    <mergeCell ref="C438:D438"/>
    <mergeCell ref="E438:F438"/>
    <mergeCell ref="G438:H438"/>
    <mergeCell ref="I438:J438"/>
    <mergeCell ref="K438:L438"/>
    <mergeCell ref="M438:N438"/>
    <mergeCell ref="O438:P438"/>
    <mergeCell ref="Q438:S438"/>
    <mergeCell ref="C439:D439"/>
    <mergeCell ref="E439:F439"/>
    <mergeCell ref="G439:H439"/>
    <mergeCell ref="I439:J439"/>
    <mergeCell ref="K439:L439"/>
    <mergeCell ref="M439:N439"/>
    <mergeCell ref="O439:P439"/>
    <mergeCell ref="Q439:S439"/>
    <mergeCell ref="C440:D440"/>
    <mergeCell ref="E440:F440"/>
    <mergeCell ref="G440:H440"/>
    <mergeCell ref="I440:J440"/>
    <mergeCell ref="K440:L440"/>
    <mergeCell ref="M440:N440"/>
    <mergeCell ref="O440:P440"/>
    <mergeCell ref="Q440:S440"/>
    <mergeCell ref="C441:D441"/>
    <mergeCell ref="E441:F441"/>
    <mergeCell ref="G441:H441"/>
    <mergeCell ref="I441:J441"/>
    <mergeCell ref="K441:L441"/>
    <mergeCell ref="M441:N441"/>
    <mergeCell ref="O441:P441"/>
    <mergeCell ref="Q441:S441"/>
    <mergeCell ref="C442:D442"/>
    <mergeCell ref="E442:F442"/>
    <mergeCell ref="G442:H442"/>
    <mergeCell ref="I442:J442"/>
    <mergeCell ref="K442:L442"/>
    <mergeCell ref="M442:N442"/>
    <mergeCell ref="O442:P442"/>
    <mergeCell ref="Q442:S442"/>
    <mergeCell ref="C443:D443"/>
    <mergeCell ref="E443:F443"/>
    <mergeCell ref="G443:H443"/>
    <mergeCell ref="I443:J443"/>
    <mergeCell ref="K443:L443"/>
    <mergeCell ref="M443:N443"/>
    <mergeCell ref="O443:P443"/>
    <mergeCell ref="Q443:S443"/>
    <mergeCell ref="C444:D444"/>
    <mergeCell ref="E444:F444"/>
    <mergeCell ref="G444:H444"/>
    <mergeCell ref="I444:J444"/>
    <mergeCell ref="K444:L444"/>
    <mergeCell ref="M444:N444"/>
    <mergeCell ref="O444:P444"/>
    <mergeCell ref="Q444:S444"/>
    <mergeCell ref="C445:D445"/>
    <mergeCell ref="E445:F445"/>
    <mergeCell ref="G445:H445"/>
    <mergeCell ref="I445:J445"/>
    <mergeCell ref="K445:L445"/>
    <mergeCell ref="M445:N445"/>
    <mergeCell ref="O445:P445"/>
    <mergeCell ref="Q445:S445"/>
    <mergeCell ref="C446:D446"/>
    <mergeCell ref="E446:F446"/>
    <mergeCell ref="G446:H446"/>
    <mergeCell ref="I446:J446"/>
    <mergeCell ref="K446:L446"/>
    <mergeCell ref="M446:N446"/>
    <mergeCell ref="O446:P446"/>
    <mergeCell ref="Q446:S446"/>
    <mergeCell ref="C447:D447"/>
    <mergeCell ref="E447:F447"/>
    <mergeCell ref="G447:H447"/>
    <mergeCell ref="I447:J447"/>
    <mergeCell ref="K447:L447"/>
    <mergeCell ref="M447:N447"/>
    <mergeCell ref="O447:P447"/>
    <mergeCell ref="Q447:S447"/>
    <mergeCell ref="C448:D448"/>
    <mergeCell ref="E448:F448"/>
    <mergeCell ref="G448:H448"/>
    <mergeCell ref="I448:J448"/>
    <mergeCell ref="K448:L448"/>
    <mergeCell ref="M448:N448"/>
    <mergeCell ref="O448:P448"/>
    <mergeCell ref="Q448:S448"/>
    <mergeCell ref="C449:D449"/>
    <mergeCell ref="E449:F449"/>
    <mergeCell ref="G449:H449"/>
    <mergeCell ref="I449:J449"/>
    <mergeCell ref="K449:L449"/>
    <mergeCell ref="M449:N449"/>
    <mergeCell ref="O449:P449"/>
    <mergeCell ref="Q449:S449"/>
    <mergeCell ref="C450:D450"/>
    <mergeCell ref="E450:F450"/>
    <mergeCell ref="G450:H450"/>
    <mergeCell ref="I450:J450"/>
    <mergeCell ref="K450:L450"/>
    <mergeCell ref="M450:N450"/>
    <mergeCell ref="O450:P450"/>
    <mergeCell ref="Q450:S450"/>
    <mergeCell ref="C451:D451"/>
    <mergeCell ref="E451:F451"/>
    <mergeCell ref="G451:H451"/>
    <mergeCell ref="I451:J451"/>
    <mergeCell ref="K451:L451"/>
    <mergeCell ref="M451:N451"/>
    <mergeCell ref="O451:P451"/>
    <mergeCell ref="Q451:S451"/>
    <mergeCell ref="C452:D452"/>
    <mergeCell ref="E452:F452"/>
    <mergeCell ref="G452:H452"/>
    <mergeCell ref="I452:J452"/>
    <mergeCell ref="K452:L452"/>
    <mergeCell ref="M452:N452"/>
    <mergeCell ref="O452:P452"/>
    <mergeCell ref="Q452:S452"/>
    <mergeCell ref="C453:D453"/>
    <mergeCell ref="E453:F453"/>
    <mergeCell ref="G453:H453"/>
    <mergeCell ref="I453:J453"/>
    <mergeCell ref="K453:L453"/>
    <mergeCell ref="M453:N453"/>
    <mergeCell ref="O453:P453"/>
    <mergeCell ref="Q453:S453"/>
    <mergeCell ref="C454:D454"/>
    <mergeCell ref="E454:F454"/>
    <mergeCell ref="G454:H454"/>
    <mergeCell ref="I454:J454"/>
    <mergeCell ref="K454:L454"/>
    <mergeCell ref="M454:N454"/>
    <mergeCell ref="O454:P454"/>
    <mergeCell ref="Q454:S454"/>
    <mergeCell ref="C455:D455"/>
    <mergeCell ref="E455:F455"/>
    <mergeCell ref="G455:H455"/>
    <mergeCell ref="I455:J455"/>
    <mergeCell ref="K455:L455"/>
    <mergeCell ref="M455:N455"/>
    <mergeCell ref="O455:P455"/>
    <mergeCell ref="Q455:S455"/>
    <mergeCell ref="C456:D456"/>
    <mergeCell ref="E456:F456"/>
    <mergeCell ref="G456:H456"/>
    <mergeCell ref="I456:J456"/>
    <mergeCell ref="K456:L456"/>
    <mergeCell ref="M456:N456"/>
    <mergeCell ref="O456:P456"/>
    <mergeCell ref="Q456:S456"/>
    <mergeCell ref="C457:D457"/>
    <mergeCell ref="E457:F457"/>
    <mergeCell ref="G457:H457"/>
    <mergeCell ref="I457:J457"/>
    <mergeCell ref="K457:L457"/>
    <mergeCell ref="M457:N457"/>
    <mergeCell ref="O457:P457"/>
    <mergeCell ref="Q457:S457"/>
    <mergeCell ref="C458:D458"/>
    <mergeCell ref="E458:F458"/>
    <mergeCell ref="G458:H458"/>
    <mergeCell ref="I458:J458"/>
    <mergeCell ref="K458:L458"/>
    <mergeCell ref="M458:N458"/>
    <mergeCell ref="O458:P458"/>
    <mergeCell ref="Q458:S458"/>
    <mergeCell ref="C459:D459"/>
    <mergeCell ref="E459:F459"/>
    <mergeCell ref="G459:H459"/>
    <mergeCell ref="I459:J459"/>
    <mergeCell ref="K459:L459"/>
    <mergeCell ref="M459:N459"/>
    <mergeCell ref="O459:P459"/>
    <mergeCell ref="Q459:S459"/>
    <mergeCell ref="C460:D460"/>
    <mergeCell ref="E460:F460"/>
    <mergeCell ref="G460:H460"/>
    <mergeCell ref="I460:J460"/>
    <mergeCell ref="K460:L460"/>
    <mergeCell ref="M460:N460"/>
    <mergeCell ref="O460:P460"/>
    <mergeCell ref="Q460:S460"/>
    <mergeCell ref="C461:D461"/>
    <mergeCell ref="E461:F461"/>
    <mergeCell ref="G461:H461"/>
    <mergeCell ref="I461:J461"/>
    <mergeCell ref="K461:L461"/>
    <mergeCell ref="M461:N461"/>
    <mergeCell ref="O461:P461"/>
    <mergeCell ref="Q461:S461"/>
    <mergeCell ref="C462:D462"/>
    <mergeCell ref="E462:F462"/>
    <mergeCell ref="G462:H462"/>
    <mergeCell ref="I462:J462"/>
    <mergeCell ref="K462:L462"/>
    <mergeCell ref="M462:N462"/>
    <mergeCell ref="O462:P462"/>
    <mergeCell ref="Q462:S462"/>
    <mergeCell ref="C463:D463"/>
    <mergeCell ref="E463:F463"/>
    <mergeCell ref="G463:H463"/>
    <mergeCell ref="I463:J463"/>
    <mergeCell ref="K463:L463"/>
    <mergeCell ref="M463:N463"/>
    <mergeCell ref="O463:P463"/>
    <mergeCell ref="Q463:S463"/>
    <mergeCell ref="C464:D464"/>
    <mergeCell ref="E464:F464"/>
    <mergeCell ref="G464:H464"/>
    <mergeCell ref="I464:J464"/>
    <mergeCell ref="K464:L464"/>
    <mergeCell ref="M464:N464"/>
    <mergeCell ref="O464:P464"/>
    <mergeCell ref="Q464:S464"/>
    <mergeCell ref="C465:D465"/>
    <mergeCell ref="E465:F465"/>
    <mergeCell ref="G465:H465"/>
    <mergeCell ref="I465:J465"/>
    <mergeCell ref="K465:L465"/>
    <mergeCell ref="M465:N465"/>
    <mergeCell ref="O465:P465"/>
    <mergeCell ref="Q465:S465"/>
    <mergeCell ref="C466:D466"/>
    <mergeCell ref="E466:F466"/>
    <mergeCell ref="G466:H466"/>
    <mergeCell ref="I466:J466"/>
    <mergeCell ref="K466:L466"/>
    <mergeCell ref="M466:N466"/>
    <mergeCell ref="O466:P466"/>
    <mergeCell ref="Q466:S466"/>
    <mergeCell ref="C467:D467"/>
    <mergeCell ref="E467:F467"/>
    <mergeCell ref="G467:H467"/>
    <mergeCell ref="I467:J467"/>
    <mergeCell ref="K467:L467"/>
    <mergeCell ref="M467:N467"/>
    <mergeCell ref="O467:P467"/>
    <mergeCell ref="Q467:S467"/>
    <mergeCell ref="C468:D468"/>
    <mergeCell ref="E468:F468"/>
    <mergeCell ref="G468:H468"/>
    <mergeCell ref="I468:J468"/>
    <mergeCell ref="K468:L468"/>
    <mergeCell ref="M468:N468"/>
    <mergeCell ref="O468:P468"/>
    <mergeCell ref="Q468:S468"/>
    <mergeCell ref="C469:D469"/>
    <mergeCell ref="E469:F469"/>
    <mergeCell ref="G469:H469"/>
    <mergeCell ref="I469:J469"/>
    <mergeCell ref="K469:L469"/>
    <mergeCell ref="M469:N469"/>
    <mergeCell ref="O469:P469"/>
    <mergeCell ref="Q469:S469"/>
    <mergeCell ref="C470:D470"/>
    <mergeCell ref="E470:F470"/>
    <mergeCell ref="G470:H470"/>
    <mergeCell ref="I470:J470"/>
    <mergeCell ref="K470:L470"/>
    <mergeCell ref="M470:N470"/>
    <mergeCell ref="O470:P470"/>
    <mergeCell ref="Q470:S470"/>
    <mergeCell ref="C471:D471"/>
    <mergeCell ref="E471:F471"/>
    <mergeCell ref="G471:H471"/>
    <mergeCell ref="I471:J471"/>
    <mergeCell ref="K471:L471"/>
    <mergeCell ref="M471:N471"/>
    <mergeCell ref="O471:P471"/>
    <mergeCell ref="Q471:S471"/>
    <mergeCell ref="C472:D472"/>
    <mergeCell ref="E472:F472"/>
    <mergeCell ref="G472:H472"/>
    <mergeCell ref="I472:J472"/>
    <mergeCell ref="K472:L472"/>
    <mergeCell ref="M472:N472"/>
    <mergeCell ref="O472:P472"/>
    <mergeCell ref="Q472:S472"/>
    <mergeCell ref="C473:D473"/>
    <mergeCell ref="E473:F473"/>
    <mergeCell ref="G473:H473"/>
    <mergeCell ref="I473:J473"/>
    <mergeCell ref="K473:L473"/>
    <mergeCell ref="M473:N473"/>
    <mergeCell ref="O473:P473"/>
    <mergeCell ref="Q473:S473"/>
    <mergeCell ref="C474:D474"/>
    <mergeCell ref="E474:F474"/>
    <mergeCell ref="G474:H474"/>
    <mergeCell ref="I474:J474"/>
    <mergeCell ref="K474:L474"/>
    <mergeCell ref="M474:N474"/>
    <mergeCell ref="O474:P474"/>
    <mergeCell ref="Q474:S474"/>
    <mergeCell ref="C475:D475"/>
    <mergeCell ref="E475:F475"/>
    <mergeCell ref="G475:H475"/>
    <mergeCell ref="I475:J475"/>
    <mergeCell ref="K475:L475"/>
    <mergeCell ref="M475:N475"/>
    <mergeCell ref="O475:P475"/>
    <mergeCell ref="Q475:S475"/>
    <mergeCell ref="C476:D476"/>
    <mergeCell ref="E476:F476"/>
    <mergeCell ref="G476:H476"/>
    <mergeCell ref="I476:J476"/>
    <mergeCell ref="K476:L476"/>
    <mergeCell ref="M476:N476"/>
    <mergeCell ref="O476:P476"/>
    <mergeCell ref="Q476:S476"/>
    <mergeCell ref="C477:D477"/>
    <mergeCell ref="E477:F477"/>
    <mergeCell ref="G477:H477"/>
    <mergeCell ref="I477:J477"/>
    <mergeCell ref="K477:L477"/>
    <mergeCell ref="M477:N477"/>
    <mergeCell ref="O477:P477"/>
    <mergeCell ref="Q477:S477"/>
    <mergeCell ref="C478:D478"/>
    <mergeCell ref="E478:F478"/>
    <mergeCell ref="G478:H478"/>
    <mergeCell ref="I478:J478"/>
    <mergeCell ref="K478:L478"/>
    <mergeCell ref="M478:N478"/>
    <mergeCell ref="C479:D479"/>
    <mergeCell ref="E479:F479"/>
    <mergeCell ref="G479:H479"/>
    <mergeCell ref="I479:J479"/>
    <mergeCell ref="K479:L479"/>
    <mergeCell ref="M479:N479"/>
    <mergeCell ref="I480:J480"/>
    <mergeCell ref="K480:L480"/>
    <mergeCell ref="M480:N480"/>
    <mergeCell ref="O480:P480"/>
    <mergeCell ref="O478:P478"/>
    <mergeCell ref="Q478:S478"/>
    <mergeCell ref="O479:P479"/>
    <mergeCell ref="Q479:S479"/>
    <mergeCell ref="Q480:S480"/>
    <mergeCell ref="C481:D481"/>
    <mergeCell ref="E481:F481"/>
    <mergeCell ref="I481:J481"/>
    <mergeCell ref="K481:L481"/>
    <mergeCell ref="M481:N481"/>
    <mergeCell ref="O481:P481"/>
    <mergeCell ref="Q481:S481"/>
    <mergeCell ref="C480:D480"/>
    <mergeCell ref="E480:F480"/>
    <mergeCell ref="C482:D482"/>
    <mergeCell ref="E482:F482"/>
    <mergeCell ref="G482:H482"/>
    <mergeCell ref="I482:J482"/>
    <mergeCell ref="K482:L482"/>
    <mergeCell ref="M482:N482"/>
    <mergeCell ref="O482:P482"/>
    <mergeCell ref="Q482:S482"/>
    <mergeCell ref="C483:D483"/>
    <mergeCell ref="E483:F483"/>
    <mergeCell ref="G483:H483"/>
    <mergeCell ref="I483:J483"/>
    <mergeCell ref="K483:L483"/>
    <mergeCell ref="M483:N483"/>
    <mergeCell ref="O483:P483"/>
    <mergeCell ref="Q483:S483"/>
    <mergeCell ref="C484:D484"/>
    <mergeCell ref="E484:F484"/>
    <mergeCell ref="G484:H484"/>
    <mergeCell ref="I484:J484"/>
    <mergeCell ref="K484:L484"/>
    <mergeCell ref="M484:N484"/>
    <mergeCell ref="O484:P484"/>
    <mergeCell ref="Q484:S484"/>
    <mergeCell ref="C485:D485"/>
    <mergeCell ref="E485:F485"/>
    <mergeCell ref="G485:H485"/>
    <mergeCell ref="I485:J485"/>
    <mergeCell ref="K485:L485"/>
    <mergeCell ref="M485:N485"/>
    <mergeCell ref="O485:P485"/>
    <mergeCell ref="Q485:S485"/>
    <mergeCell ref="C486:D486"/>
    <mergeCell ref="E486:F486"/>
    <mergeCell ref="G486:H486"/>
    <mergeCell ref="I486:J486"/>
    <mergeCell ref="K486:L486"/>
    <mergeCell ref="M486:N486"/>
    <mergeCell ref="O486:P486"/>
    <mergeCell ref="Q486:S486"/>
    <mergeCell ref="C487:D487"/>
    <mergeCell ref="E487:F487"/>
    <mergeCell ref="G487:H487"/>
    <mergeCell ref="I487:J487"/>
    <mergeCell ref="K487:L487"/>
    <mergeCell ref="M487:N487"/>
    <mergeCell ref="O487:P487"/>
    <mergeCell ref="Q487:S487"/>
    <mergeCell ref="C488:D488"/>
    <mergeCell ref="E488:F488"/>
    <mergeCell ref="G488:H488"/>
    <mergeCell ref="I488:J488"/>
    <mergeCell ref="K488:L488"/>
    <mergeCell ref="M488:N488"/>
    <mergeCell ref="O488:P488"/>
    <mergeCell ref="Q488:S488"/>
    <mergeCell ref="C489:D489"/>
    <mergeCell ref="E489:F489"/>
    <mergeCell ref="G489:H489"/>
    <mergeCell ref="I489:J489"/>
    <mergeCell ref="K489:L489"/>
    <mergeCell ref="M489:N489"/>
    <mergeCell ref="O489:P489"/>
    <mergeCell ref="Q489:S489"/>
    <mergeCell ref="C490:D490"/>
    <mergeCell ref="E490:F490"/>
    <mergeCell ref="G490:H490"/>
    <mergeCell ref="I490:J490"/>
    <mergeCell ref="K490:L490"/>
    <mergeCell ref="M490:N490"/>
    <mergeCell ref="O490:P490"/>
    <mergeCell ref="Q490:S490"/>
    <mergeCell ref="C491:D491"/>
    <mergeCell ref="E491:F491"/>
    <mergeCell ref="G491:H491"/>
    <mergeCell ref="I491:J491"/>
    <mergeCell ref="K491:L491"/>
    <mergeCell ref="M491:N491"/>
    <mergeCell ref="O491:P491"/>
    <mergeCell ref="Q491:S491"/>
    <mergeCell ref="C492:D492"/>
    <mergeCell ref="E492:F492"/>
    <mergeCell ref="G492:H492"/>
    <mergeCell ref="I492:J492"/>
    <mergeCell ref="K492:L492"/>
    <mergeCell ref="M492:N492"/>
    <mergeCell ref="O492:P492"/>
    <mergeCell ref="Q492:S492"/>
    <mergeCell ref="C493:D493"/>
    <mergeCell ref="E493:F493"/>
    <mergeCell ref="G493:H493"/>
    <mergeCell ref="I493:J493"/>
    <mergeCell ref="K493:L493"/>
    <mergeCell ref="M493:N493"/>
    <mergeCell ref="O493:P493"/>
    <mergeCell ref="Q493:S493"/>
    <mergeCell ref="C494:D494"/>
    <mergeCell ref="E494:F494"/>
    <mergeCell ref="G494:H494"/>
    <mergeCell ref="I494:J494"/>
    <mergeCell ref="K494:L494"/>
    <mergeCell ref="M494:N494"/>
    <mergeCell ref="O494:P494"/>
    <mergeCell ref="Q494:S494"/>
    <mergeCell ref="C495:D495"/>
    <mergeCell ref="E495:F495"/>
    <mergeCell ref="G495:H495"/>
    <mergeCell ref="I495:J495"/>
    <mergeCell ref="K495:L495"/>
    <mergeCell ref="M495:N495"/>
    <mergeCell ref="O495:P495"/>
    <mergeCell ref="Q495:S495"/>
    <mergeCell ref="Q497:S497"/>
    <mergeCell ref="C496:D496"/>
    <mergeCell ref="E496:F496"/>
    <mergeCell ref="G496:H496"/>
    <mergeCell ref="I496:J496"/>
    <mergeCell ref="K496:L496"/>
    <mergeCell ref="M496:N496"/>
    <mergeCell ref="M498:N498"/>
    <mergeCell ref="O496:P496"/>
    <mergeCell ref="Q496:S496"/>
    <mergeCell ref="C497:D497"/>
    <mergeCell ref="E497:F497"/>
    <mergeCell ref="G497:H497"/>
    <mergeCell ref="I497:J497"/>
    <mergeCell ref="K497:L497"/>
    <mergeCell ref="M497:N497"/>
    <mergeCell ref="O497:P497"/>
    <mergeCell ref="Q498:S498"/>
    <mergeCell ref="C499:D499"/>
    <mergeCell ref="E499:F499"/>
    <mergeCell ref="G499:H499"/>
    <mergeCell ref="I499:J499"/>
    <mergeCell ref="K499:L499"/>
    <mergeCell ref="M499:N499"/>
    <mergeCell ref="O499:P499"/>
    <mergeCell ref="Q499:S499"/>
    <mergeCell ref="C498:D498"/>
    <mergeCell ref="E500:F500"/>
    <mergeCell ref="G500:H500"/>
    <mergeCell ref="I500:J500"/>
    <mergeCell ref="K500:L500"/>
    <mergeCell ref="M500:N500"/>
    <mergeCell ref="O498:P498"/>
    <mergeCell ref="E498:F498"/>
    <mergeCell ref="G498:H498"/>
    <mergeCell ref="I498:J498"/>
    <mergeCell ref="K498:L498"/>
    <mergeCell ref="O500:P500"/>
    <mergeCell ref="Q500:S500"/>
    <mergeCell ref="C501:D501"/>
    <mergeCell ref="E501:F501"/>
    <mergeCell ref="G501:H501"/>
    <mergeCell ref="I501:J501"/>
    <mergeCell ref="K501:L501"/>
    <mergeCell ref="O501:P501"/>
    <mergeCell ref="Q501:S501"/>
    <mergeCell ref="C500:D500"/>
    <mergeCell ref="C502:D502"/>
    <mergeCell ref="E502:F502"/>
    <mergeCell ref="G502:H502"/>
    <mergeCell ref="I502:J502"/>
    <mergeCell ref="K502:L502"/>
    <mergeCell ref="M502:N502"/>
    <mergeCell ref="O502:P502"/>
    <mergeCell ref="Q502:S502"/>
    <mergeCell ref="C503:D503"/>
    <mergeCell ref="E503:F503"/>
    <mergeCell ref="G503:H503"/>
    <mergeCell ref="I503:J503"/>
    <mergeCell ref="K503:L503"/>
    <mergeCell ref="M503:N503"/>
    <mergeCell ref="O503:P503"/>
    <mergeCell ref="Q503:S503"/>
    <mergeCell ref="C504:D504"/>
    <mergeCell ref="E504:F504"/>
    <mergeCell ref="G504:H504"/>
    <mergeCell ref="I504:J504"/>
    <mergeCell ref="K504:L504"/>
    <mergeCell ref="M504:N504"/>
    <mergeCell ref="O504:P504"/>
    <mergeCell ref="Q504:S504"/>
    <mergeCell ref="C505:D505"/>
    <mergeCell ref="E505:F505"/>
    <mergeCell ref="G505:H505"/>
    <mergeCell ref="I505:J505"/>
    <mergeCell ref="K505:L505"/>
    <mergeCell ref="M505:N505"/>
    <mergeCell ref="O505:P505"/>
    <mergeCell ref="Q505:S505"/>
    <mergeCell ref="C506:D506"/>
    <mergeCell ref="E506:F506"/>
    <mergeCell ref="G506:H506"/>
    <mergeCell ref="I506:J506"/>
    <mergeCell ref="K506:L506"/>
    <mergeCell ref="M506:N506"/>
    <mergeCell ref="O506:P506"/>
    <mergeCell ref="Q506:S506"/>
    <mergeCell ref="C507:D507"/>
    <mergeCell ref="E507:F507"/>
    <mergeCell ref="G507:H507"/>
    <mergeCell ref="I507:J507"/>
    <mergeCell ref="K507:L507"/>
    <mergeCell ref="M507:N507"/>
    <mergeCell ref="O507:P507"/>
    <mergeCell ref="Q507:S507"/>
    <mergeCell ref="C508:D508"/>
    <mergeCell ref="E508:F508"/>
    <mergeCell ref="G508:H508"/>
    <mergeCell ref="I508:J508"/>
    <mergeCell ref="K508:L508"/>
    <mergeCell ref="M508:N508"/>
    <mergeCell ref="O508:P508"/>
    <mergeCell ref="Q508:S508"/>
    <mergeCell ref="C509:D509"/>
    <mergeCell ref="E509:F509"/>
    <mergeCell ref="G509:H509"/>
    <mergeCell ref="I509:J509"/>
    <mergeCell ref="K509:L509"/>
    <mergeCell ref="M509:N509"/>
    <mergeCell ref="O509:P509"/>
    <mergeCell ref="Q509:S509"/>
    <mergeCell ref="C510:D510"/>
    <mergeCell ref="E510:F510"/>
    <mergeCell ref="G510:H510"/>
    <mergeCell ref="I510:J510"/>
    <mergeCell ref="K510:L510"/>
    <mergeCell ref="M510:N510"/>
    <mergeCell ref="O510:P510"/>
    <mergeCell ref="Q510:S510"/>
    <mergeCell ref="C511:D511"/>
    <mergeCell ref="E511:F511"/>
    <mergeCell ref="G511:H511"/>
    <mergeCell ref="I511:J511"/>
    <mergeCell ref="K511:L511"/>
    <mergeCell ref="M511:N511"/>
    <mergeCell ref="O511:P511"/>
    <mergeCell ref="Q511:S511"/>
    <mergeCell ref="C512:D512"/>
    <mergeCell ref="E512:F512"/>
    <mergeCell ref="G512:H512"/>
    <mergeCell ref="I512:J512"/>
    <mergeCell ref="K512:L512"/>
    <mergeCell ref="M512:N512"/>
    <mergeCell ref="O512:P512"/>
    <mergeCell ref="Q512:S512"/>
    <mergeCell ref="C513:D513"/>
    <mergeCell ref="E513:F513"/>
    <mergeCell ref="G513:H513"/>
    <mergeCell ref="I513:J513"/>
    <mergeCell ref="K513:L513"/>
    <mergeCell ref="M513:N513"/>
    <mergeCell ref="O513:P513"/>
    <mergeCell ref="Q513:S513"/>
    <mergeCell ref="C514:D514"/>
    <mergeCell ref="E514:F514"/>
    <mergeCell ref="G514:H514"/>
    <mergeCell ref="I514:J514"/>
    <mergeCell ref="K514:L514"/>
    <mergeCell ref="M514:N514"/>
    <mergeCell ref="O514:P514"/>
    <mergeCell ref="Q514:S514"/>
    <mergeCell ref="C515:D515"/>
    <mergeCell ref="E515:F515"/>
    <mergeCell ref="G515:H515"/>
    <mergeCell ref="I515:J515"/>
    <mergeCell ref="K515:L515"/>
    <mergeCell ref="M515:N515"/>
    <mergeCell ref="O515:P515"/>
    <mergeCell ref="Q515:S515"/>
    <mergeCell ref="C516:D516"/>
    <mergeCell ref="E516:F516"/>
    <mergeCell ref="G516:H516"/>
    <mergeCell ref="I516:J516"/>
    <mergeCell ref="K516:L516"/>
    <mergeCell ref="M516:N516"/>
    <mergeCell ref="O516:P516"/>
    <mergeCell ref="Q516:S516"/>
    <mergeCell ref="C517:D517"/>
    <mergeCell ref="E517:F517"/>
    <mergeCell ref="G517:H517"/>
    <mergeCell ref="I517:J517"/>
    <mergeCell ref="K517:L517"/>
    <mergeCell ref="M517:N517"/>
    <mergeCell ref="O517:P517"/>
    <mergeCell ref="Q517:S517"/>
    <mergeCell ref="C518:D518"/>
    <mergeCell ref="E518:F518"/>
    <mergeCell ref="G518:H518"/>
    <mergeCell ref="I518:J518"/>
    <mergeCell ref="K518:L518"/>
    <mergeCell ref="M518:N518"/>
    <mergeCell ref="O518:P518"/>
    <mergeCell ref="Q518:S518"/>
    <mergeCell ref="C519:D519"/>
    <mergeCell ref="E519:F519"/>
    <mergeCell ref="G519:H519"/>
    <mergeCell ref="I519:J519"/>
    <mergeCell ref="K519:L519"/>
    <mergeCell ref="M519:N519"/>
    <mergeCell ref="O519:P519"/>
    <mergeCell ref="Q519:S519"/>
    <mergeCell ref="C520:D520"/>
    <mergeCell ref="E520:F520"/>
    <mergeCell ref="G520:H520"/>
    <mergeCell ref="I520:J520"/>
    <mergeCell ref="K520:L520"/>
    <mergeCell ref="M520:N520"/>
    <mergeCell ref="O520:P520"/>
    <mergeCell ref="Q520:S520"/>
    <mergeCell ref="C521:D521"/>
    <mergeCell ref="E521:F521"/>
    <mergeCell ref="G521:H521"/>
    <mergeCell ref="I521:J521"/>
    <mergeCell ref="K521:L521"/>
    <mergeCell ref="M521:N521"/>
    <mergeCell ref="O521:P521"/>
    <mergeCell ref="Q521:S521"/>
    <mergeCell ref="C522:D522"/>
    <mergeCell ref="E522:F522"/>
    <mergeCell ref="G522:H522"/>
    <mergeCell ref="I522:J522"/>
    <mergeCell ref="K522:L522"/>
    <mergeCell ref="M522:N522"/>
    <mergeCell ref="O522:P522"/>
    <mergeCell ref="Q522:S522"/>
    <mergeCell ref="C523:D523"/>
    <mergeCell ref="E523:F523"/>
    <mergeCell ref="G523:H523"/>
    <mergeCell ref="I523:J523"/>
    <mergeCell ref="K523:L523"/>
    <mergeCell ref="M523:N523"/>
    <mergeCell ref="O523:P523"/>
    <mergeCell ref="Q523:S523"/>
    <mergeCell ref="C524:D524"/>
    <mergeCell ref="E524:F524"/>
    <mergeCell ref="G524:H524"/>
    <mergeCell ref="I524:J524"/>
    <mergeCell ref="K524:L524"/>
    <mergeCell ref="M524:N524"/>
    <mergeCell ref="O524:P524"/>
    <mergeCell ref="Q524:S524"/>
    <mergeCell ref="C525:D525"/>
    <mergeCell ref="E525:F525"/>
    <mergeCell ref="G525:H525"/>
    <mergeCell ref="I525:J525"/>
    <mergeCell ref="K525:L525"/>
    <mergeCell ref="M525:N525"/>
    <mergeCell ref="O525:P525"/>
    <mergeCell ref="Q525:S525"/>
    <mergeCell ref="C526:D526"/>
    <mergeCell ref="E526:F526"/>
    <mergeCell ref="G526:H526"/>
    <mergeCell ref="I526:J526"/>
    <mergeCell ref="K526:L526"/>
    <mergeCell ref="M526:N526"/>
    <mergeCell ref="O526:P526"/>
    <mergeCell ref="Q526:S526"/>
    <mergeCell ref="C527:D527"/>
    <mergeCell ref="E527:F527"/>
    <mergeCell ref="G527:H527"/>
    <mergeCell ref="I527:J527"/>
    <mergeCell ref="K527:L527"/>
    <mergeCell ref="M527:N527"/>
    <mergeCell ref="O527:P527"/>
    <mergeCell ref="Q527:S527"/>
    <mergeCell ref="C528:D528"/>
    <mergeCell ref="E528:F528"/>
    <mergeCell ref="G528:H528"/>
    <mergeCell ref="I528:J528"/>
    <mergeCell ref="K528:L528"/>
    <mergeCell ref="M528:N528"/>
    <mergeCell ref="O528:P528"/>
    <mergeCell ref="Q528:S528"/>
    <mergeCell ref="C529:D529"/>
    <mergeCell ref="E529:F529"/>
    <mergeCell ref="G529:H529"/>
    <mergeCell ref="I529:J529"/>
    <mergeCell ref="K529:L529"/>
    <mergeCell ref="M529:N529"/>
    <mergeCell ref="O529:P529"/>
    <mergeCell ref="Q529:S529"/>
    <mergeCell ref="C530:D530"/>
    <mergeCell ref="E530:F530"/>
    <mergeCell ref="G530:H530"/>
    <mergeCell ref="I530:J530"/>
    <mergeCell ref="K530:L530"/>
    <mergeCell ref="M530:N530"/>
    <mergeCell ref="O530:P530"/>
    <mergeCell ref="Q530:S530"/>
    <mergeCell ref="C531:D531"/>
    <mergeCell ref="E531:F531"/>
    <mergeCell ref="G531:H531"/>
    <mergeCell ref="I531:J531"/>
    <mergeCell ref="K531:L531"/>
    <mergeCell ref="M531:N531"/>
    <mergeCell ref="O531:P531"/>
    <mergeCell ref="Q531:S531"/>
    <mergeCell ref="C532:D532"/>
    <mergeCell ref="E532:F532"/>
    <mergeCell ref="G532:H532"/>
    <mergeCell ref="I532:J532"/>
    <mergeCell ref="K532:L532"/>
    <mergeCell ref="M532:N532"/>
    <mergeCell ref="O532:P532"/>
    <mergeCell ref="Q532:S532"/>
    <mergeCell ref="C533:D533"/>
    <mergeCell ref="E533:F533"/>
    <mergeCell ref="G533:H533"/>
    <mergeCell ref="I533:J533"/>
    <mergeCell ref="K533:L533"/>
    <mergeCell ref="M533:N533"/>
    <mergeCell ref="O533:P533"/>
    <mergeCell ref="Q533:S533"/>
    <mergeCell ref="C534:D534"/>
    <mergeCell ref="E534:F534"/>
    <mergeCell ref="G534:H534"/>
    <mergeCell ref="I534:J534"/>
    <mergeCell ref="K534:L534"/>
    <mergeCell ref="M534:N534"/>
    <mergeCell ref="O534:P534"/>
    <mergeCell ref="Q534:S534"/>
    <mergeCell ref="C535:D535"/>
    <mergeCell ref="E535:F535"/>
    <mergeCell ref="G535:H535"/>
    <mergeCell ref="I535:J535"/>
    <mergeCell ref="K535:L535"/>
    <mergeCell ref="M535:N535"/>
    <mergeCell ref="O535:P535"/>
    <mergeCell ref="Q535:S535"/>
    <mergeCell ref="C536:D536"/>
    <mergeCell ref="E536:F536"/>
    <mergeCell ref="G536:H536"/>
    <mergeCell ref="I536:J536"/>
    <mergeCell ref="K536:L536"/>
    <mergeCell ref="M536:N536"/>
    <mergeCell ref="O536:P536"/>
    <mergeCell ref="Q536:S536"/>
    <mergeCell ref="C537:D537"/>
    <mergeCell ref="E537:F537"/>
    <mergeCell ref="G537:H537"/>
    <mergeCell ref="I537:J537"/>
    <mergeCell ref="K537:L537"/>
    <mergeCell ref="M537:N537"/>
    <mergeCell ref="O537:P537"/>
    <mergeCell ref="Q537:S537"/>
    <mergeCell ref="C538:D538"/>
    <mergeCell ref="E538:F538"/>
    <mergeCell ref="G538:H538"/>
    <mergeCell ref="I538:J538"/>
    <mergeCell ref="K538:L538"/>
    <mergeCell ref="M538:N538"/>
    <mergeCell ref="O538:P538"/>
    <mergeCell ref="Q538:S538"/>
    <mergeCell ref="C539:D539"/>
    <mergeCell ref="E539:F539"/>
    <mergeCell ref="G539:H539"/>
    <mergeCell ref="I539:J539"/>
    <mergeCell ref="K539:L539"/>
    <mergeCell ref="M539:N539"/>
    <mergeCell ref="O539:P539"/>
    <mergeCell ref="Q539:S539"/>
    <mergeCell ref="C540:D540"/>
    <mergeCell ref="E540:F540"/>
    <mergeCell ref="G540:H540"/>
    <mergeCell ref="I540:J540"/>
    <mergeCell ref="K540:L540"/>
    <mergeCell ref="M540:N540"/>
    <mergeCell ref="O540:P540"/>
    <mergeCell ref="Q540:S540"/>
    <mergeCell ref="C541:D541"/>
    <mergeCell ref="E541:F541"/>
    <mergeCell ref="G541:H541"/>
    <mergeCell ref="I541:J541"/>
    <mergeCell ref="K541:L541"/>
    <mergeCell ref="M541:N541"/>
    <mergeCell ref="O541:P541"/>
    <mergeCell ref="Q541:S541"/>
    <mergeCell ref="C542:D542"/>
    <mergeCell ref="E542:F542"/>
    <mergeCell ref="G542:H542"/>
    <mergeCell ref="I542:J542"/>
    <mergeCell ref="K542:L542"/>
    <mergeCell ref="M542:N542"/>
    <mergeCell ref="O542:P542"/>
    <mergeCell ref="Q542:S542"/>
    <mergeCell ref="C543:D543"/>
    <mergeCell ref="E543:F543"/>
    <mergeCell ref="G543:H543"/>
    <mergeCell ref="I543:J543"/>
    <mergeCell ref="K543:L543"/>
    <mergeCell ref="M543:N543"/>
    <mergeCell ref="O543:P543"/>
    <mergeCell ref="Q543:S543"/>
    <mergeCell ref="C544:D544"/>
    <mergeCell ref="E544:F544"/>
    <mergeCell ref="G544:H544"/>
    <mergeCell ref="I544:J544"/>
    <mergeCell ref="K544:L544"/>
    <mergeCell ref="M544:N544"/>
    <mergeCell ref="O544:P544"/>
    <mergeCell ref="Q544:S544"/>
    <mergeCell ref="C545:D545"/>
    <mergeCell ref="E545:F545"/>
    <mergeCell ref="G545:H545"/>
    <mergeCell ref="I545:J545"/>
    <mergeCell ref="K545:L545"/>
    <mergeCell ref="M545:N545"/>
    <mergeCell ref="O545:P545"/>
    <mergeCell ref="Q545:S545"/>
    <mergeCell ref="C546:D546"/>
    <mergeCell ref="E546:F546"/>
    <mergeCell ref="G546:H546"/>
    <mergeCell ref="I546:J546"/>
    <mergeCell ref="K546:L546"/>
    <mergeCell ref="M546:N546"/>
    <mergeCell ref="O546:P546"/>
    <mergeCell ref="Q546:S546"/>
    <mergeCell ref="C547:D547"/>
    <mergeCell ref="E547:F547"/>
    <mergeCell ref="G547:H547"/>
    <mergeCell ref="I547:J547"/>
    <mergeCell ref="K547:L547"/>
    <mergeCell ref="M547:N547"/>
    <mergeCell ref="O547:P547"/>
    <mergeCell ref="Q547:S547"/>
    <mergeCell ref="C548:D548"/>
    <mergeCell ref="E548:F548"/>
    <mergeCell ref="G548:H548"/>
    <mergeCell ref="I548:J548"/>
    <mergeCell ref="K548:L548"/>
    <mergeCell ref="M548:N548"/>
    <mergeCell ref="O548:P548"/>
    <mergeCell ref="Q548:S548"/>
    <mergeCell ref="C549:D549"/>
    <mergeCell ref="E549:F549"/>
    <mergeCell ref="G549:H549"/>
    <mergeCell ref="I549:J549"/>
    <mergeCell ref="K549:L549"/>
    <mergeCell ref="M549:N549"/>
    <mergeCell ref="O549:P549"/>
    <mergeCell ref="Q549:S549"/>
    <mergeCell ref="C550:D550"/>
    <mergeCell ref="E550:F550"/>
    <mergeCell ref="G550:H550"/>
    <mergeCell ref="I550:J550"/>
    <mergeCell ref="K550:L550"/>
    <mergeCell ref="M550:N550"/>
    <mergeCell ref="O550:P550"/>
    <mergeCell ref="Q550:S550"/>
    <mergeCell ref="C551:D551"/>
    <mergeCell ref="E551:F551"/>
    <mergeCell ref="G551:H551"/>
    <mergeCell ref="I551:J551"/>
    <mergeCell ref="K551:L551"/>
    <mergeCell ref="M551:N551"/>
    <mergeCell ref="O551:P551"/>
    <mergeCell ref="Q551:S551"/>
    <mergeCell ref="C552:D552"/>
    <mergeCell ref="E552:F552"/>
    <mergeCell ref="G552:H552"/>
    <mergeCell ref="I552:J552"/>
    <mergeCell ref="K552:L552"/>
    <mergeCell ref="M552:N552"/>
    <mergeCell ref="O552:P552"/>
    <mergeCell ref="Q552:S552"/>
    <mergeCell ref="C553:D553"/>
    <mergeCell ref="E553:F553"/>
    <mergeCell ref="G553:H553"/>
    <mergeCell ref="I553:J553"/>
    <mergeCell ref="K553:L553"/>
    <mergeCell ref="M553:N553"/>
    <mergeCell ref="O553:P553"/>
    <mergeCell ref="Q553:S553"/>
    <mergeCell ref="C554:D554"/>
    <mergeCell ref="E554:F554"/>
    <mergeCell ref="G554:H554"/>
    <mergeCell ref="I554:J554"/>
    <mergeCell ref="K554:L554"/>
    <mergeCell ref="M554:N554"/>
    <mergeCell ref="O554:P554"/>
    <mergeCell ref="Q554:S554"/>
    <mergeCell ref="C555:D555"/>
    <mergeCell ref="E555:F555"/>
    <mergeCell ref="G555:H555"/>
    <mergeCell ref="I555:J555"/>
    <mergeCell ref="K555:L555"/>
    <mergeCell ref="M555:N555"/>
    <mergeCell ref="O555:P555"/>
    <mergeCell ref="Q555:S555"/>
    <mergeCell ref="C556:D556"/>
    <mergeCell ref="E556:F556"/>
    <mergeCell ref="G556:H556"/>
    <mergeCell ref="I556:J556"/>
    <mergeCell ref="K556:L556"/>
    <mergeCell ref="M556:N556"/>
    <mergeCell ref="O556:P556"/>
    <mergeCell ref="Q556:S556"/>
    <mergeCell ref="C557:D557"/>
    <mergeCell ref="E557:F557"/>
    <mergeCell ref="G557:H557"/>
    <mergeCell ref="I557:J557"/>
    <mergeCell ref="K557:L557"/>
    <mergeCell ref="M557:N557"/>
    <mergeCell ref="O557:P557"/>
    <mergeCell ref="Q557:S557"/>
    <mergeCell ref="C558:D558"/>
    <mergeCell ref="E558:F558"/>
    <mergeCell ref="G558:H558"/>
    <mergeCell ref="I558:J558"/>
    <mergeCell ref="K558:L558"/>
    <mergeCell ref="M558:N558"/>
    <mergeCell ref="O558:P558"/>
    <mergeCell ref="Q558:S558"/>
    <mergeCell ref="C559:D559"/>
    <mergeCell ref="E559:F559"/>
    <mergeCell ref="G559:H559"/>
    <mergeCell ref="I559:J559"/>
    <mergeCell ref="K559:L559"/>
    <mergeCell ref="M559:N559"/>
    <mergeCell ref="O559:P559"/>
    <mergeCell ref="Q559:S559"/>
    <mergeCell ref="C560:D560"/>
    <mergeCell ref="E560:F560"/>
    <mergeCell ref="G560:H560"/>
    <mergeCell ref="I560:J560"/>
    <mergeCell ref="K560:L560"/>
    <mergeCell ref="M560:N560"/>
    <mergeCell ref="O560:P560"/>
    <mergeCell ref="Q560:S560"/>
    <mergeCell ref="C561:D561"/>
    <mergeCell ref="E561:F561"/>
    <mergeCell ref="G561:H561"/>
    <mergeCell ref="I561:J561"/>
    <mergeCell ref="K561:L561"/>
    <mergeCell ref="M561:N561"/>
    <mergeCell ref="O561:P561"/>
    <mergeCell ref="Q561:S561"/>
    <mergeCell ref="C562:D562"/>
    <mergeCell ref="E562:F562"/>
    <mergeCell ref="G562:H562"/>
    <mergeCell ref="I562:J562"/>
    <mergeCell ref="K562:L562"/>
    <mergeCell ref="M562:N562"/>
    <mergeCell ref="O562:P562"/>
    <mergeCell ref="Q562:S562"/>
    <mergeCell ref="C563:D563"/>
    <mergeCell ref="E563:F563"/>
    <mergeCell ref="G563:H563"/>
    <mergeCell ref="I563:J563"/>
    <mergeCell ref="K563:L563"/>
    <mergeCell ref="M563:N563"/>
    <mergeCell ref="O563:P563"/>
    <mergeCell ref="Q563:S563"/>
    <mergeCell ref="C564:D564"/>
    <mergeCell ref="E564:F564"/>
    <mergeCell ref="G564:H564"/>
    <mergeCell ref="I564:J564"/>
    <mergeCell ref="K564:L564"/>
    <mergeCell ref="M564:N564"/>
    <mergeCell ref="O564:P564"/>
    <mergeCell ref="Q564:S564"/>
    <mergeCell ref="C565:D565"/>
    <mergeCell ref="E565:F565"/>
    <mergeCell ref="G565:H565"/>
    <mergeCell ref="I565:J565"/>
    <mergeCell ref="K565:L565"/>
    <mergeCell ref="M565:N565"/>
    <mergeCell ref="O565:P565"/>
    <mergeCell ref="Q565:S565"/>
    <mergeCell ref="C566:D566"/>
    <mergeCell ref="E566:F566"/>
    <mergeCell ref="G566:H566"/>
    <mergeCell ref="I566:J566"/>
    <mergeCell ref="K566:L566"/>
    <mergeCell ref="M566:N566"/>
    <mergeCell ref="O566:P566"/>
    <mergeCell ref="Q566:S566"/>
    <mergeCell ref="C567:D567"/>
    <mergeCell ref="E567:F567"/>
    <mergeCell ref="G567:H567"/>
    <mergeCell ref="I567:J567"/>
    <mergeCell ref="K567:L567"/>
    <mergeCell ref="M567:N567"/>
    <mergeCell ref="O567:P567"/>
    <mergeCell ref="Q567:S567"/>
    <mergeCell ref="C568:D568"/>
    <mergeCell ref="E568:F568"/>
    <mergeCell ref="G568:H568"/>
    <mergeCell ref="I568:J568"/>
    <mergeCell ref="K568:L568"/>
    <mergeCell ref="M568:N568"/>
    <mergeCell ref="O568:P568"/>
    <mergeCell ref="Q568:S568"/>
    <mergeCell ref="C569:D569"/>
    <mergeCell ref="E569:F569"/>
    <mergeCell ref="G569:H569"/>
    <mergeCell ref="I569:J569"/>
    <mergeCell ref="K569:L569"/>
    <mergeCell ref="M569:N569"/>
    <mergeCell ref="O569:P569"/>
    <mergeCell ref="Q569:S569"/>
    <mergeCell ref="C570:D570"/>
    <mergeCell ref="E570:F570"/>
    <mergeCell ref="G570:H570"/>
    <mergeCell ref="I570:J570"/>
    <mergeCell ref="K570:L570"/>
    <mergeCell ref="M570:N570"/>
    <mergeCell ref="O570:P570"/>
    <mergeCell ref="Q570:S570"/>
    <mergeCell ref="C571:D571"/>
    <mergeCell ref="E571:F571"/>
    <mergeCell ref="G571:H571"/>
    <mergeCell ref="I571:J571"/>
    <mergeCell ref="K571:L571"/>
    <mergeCell ref="M571:N571"/>
    <mergeCell ref="O571:P571"/>
    <mergeCell ref="Q571:S571"/>
    <mergeCell ref="C572:D572"/>
    <mergeCell ref="E572:F572"/>
    <mergeCell ref="G572:H572"/>
    <mergeCell ref="I572:J572"/>
    <mergeCell ref="K572:L572"/>
    <mergeCell ref="M572:N572"/>
    <mergeCell ref="O572:P572"/>
    <mergeCell ref="Q572:S572"/>
    <mergeCell ref="C573:D573"/>
    <mergeCell ref="E573:F573"/>
    <mergeCell ref="G573:H573"/>
    <mergeCell ref="I573:J573"/>
    <mergeCell ref="K573:L573"/>
    <mergeCell ref="M573:N573"/>
    <mergeCell ref="O573:P573"/>
    <mergeCell ref="Q573:S573"/>
    <mergeCell ref="C574:D574"/>
    <mergeCell ref="E574:F574"/>
    <mergeCell ref="G574:H574"/>
    <mergeCell ref="I574:J574"/>
    <mergeCell ref="K574:L574"/>
    <mergeCell ref="M574:N574"/>
    <mergeCell ref="O574:P574"/>
    <mergeCell ref="Q574:S574"/>
    <mergeCell ref="C575:D575"/>
    <mergeCell ref="E575:F575"/>
    <mergeCell ref="G575:H575"/>
    <mergeCell ref="I575:J575"/>
    <mergeCell ref="K575:L575"/>
    <mergeCell ref="M575:N575"/>
    <mergeCell ref="O575:P575"/>
    <mergeCell ref="Q575:S575"/>
    <mergeCell ref="C576:D576"/>
    <mergeCell ref="E576:F576"/>
    <mergeCell ref="G576:H576"/>
    <mergeCell ref="I576:J576"/>
    <mergeCell ref="K576:L576"/>
    <mergeCell ref="M576:N576"/>
    <mergeCell ref="O576:P576"/>
    <mergeCell ref="Q576:S576"/>
    <mergeCell ref="C577:D577"/>
    <mergeCell ref="E577:F577"/>
    <mergeCell ref="G577:H577"/>
    <mergeCell ref="I577:J577"/>
    <mergeCell ref="K577:L577"/>
    <mergeCell ref="M577:N577"/>
    <mergeCell ref="O577:P577"/>
    <mergeCell ref="Q577:S577"/>
    <mergeCell ref="C578:D578"/>
    <mergeCell ref="E578:F578"/>
    <mergeCell ref="G578:H578"/>
    <mergeCell ref="I578:J578"/>
    <mergeCell ref="K578:L578"/>
    <mergeCell ref="M578:N578"/>
    <mergeCell ref="O578:P578"/>
    <mergeCell ref="Q578:S578"/>
    <mergeCell ref="C579:D579"/>
    <mergeCell ref="E579:F579"/>
    <mergeCell ref="G579:H579"/>
    <mergeCell ref="I579:J579"/>
    <mergeCell ref="K579:L579"/>
    <mergeCell ref="M579:N579"/>
    <mergeCell ref="O579:P579"/>
    <mergeCell ref="Q579:S579"/>
    <mergeCell ref="C580:D580"/>
    <mergeCell ref="E580:F580"/>
    <mergeCell ref="G580:H580"/>
    <mergeCell ref="I580:J580"/>
    <mergeCell ref="K580:L580"/>
    <mergeCell ref="M580:N580"/>
    <mergeCell ref="O580:P580"/>
    <mergeCell ref="Q580:S580"/>
    <mergeCell ref="C581:D581"/>
    <mergeCell ref="E581:F581"/>
    <mergeCell ref="G581:H581"/>
    <mergeCell ref="I581:J581"/>
    <mergeCell ref="K581:L581"/>
    <mergeCell ref="M581:N581"/>
    <mergeCell ref="O581:P581"/>
    <mergeCell ref="Q581:S581"/>
    <mergeCell ref="C582:D582"/>
    <mergeCell ref="E582:F582"/>
    <mergeCell ref="G582:H582"/>
    <mergeCell ref="I582:J582"/>
    <mergeCell ref="K582:L582"/>
    <mergeCell ref="M582:N582"/>
    <mergeCell ref="O582:P582"/>
    <mergeCell ref="Q582:S582"/>
    <mergeCell ref="C583:D583"/>
    <mergeCell ref="E583:F583"/>
    <mergeCell ref="G583:H583"/>
    <mergeCell ref="I583:J583"/>
    <mergeCell ref="K583:L583"/>
    <mergeCell ref="M583:N583"/>
    <mergeCell ref="O583:P583"/>
    <mergeCell ref="Q583:S583"/>
    <mergeCell ref="C584:D584"/>
    <mergeCell ref="E584:F584"/>
    <mergeCell ref="G584:H584"/>
    <mergeCell ref="I584:J584"/>
    <mergeCell ref="K584:L584"/>
    <mergeCell ref="M584:N584"/>
    <mergeCell ref="O584:P584"/>
    <mergeCell ref="Q584:S584"/>
    <mergeCell ref="C585:D585"/>
    <mergeCell ref="E585:F585"/>
    <mergeCell ref="G585:H585"/>
    <mergeCell ref="I585:J585"/>
    <mergeCell ref="K585:L585"/>
    <mergeCell ref="M585:N585"/>
    <mergeCell ref="O585:P585"/>
    <mergeCell ref="Q585:S585"/>
    <mergeCell ref="C586:D586"/>
    <mergeCell ref="E586:F586"/>
    <mergeCell ref="G586:H586"/>
    <mergeCell ref="I586:J586"/>
    <mergeCell ref="K586:L586"/>
    <mergeCell ref="M586:N586"/>
    <mergeCell ref="O586:P586"/>
    <mergeCell ref="Q586:S586"/>
    <mergeCell ref="C587:D587"/>
    <mergeCell ref="E587:F587"/>
    <mergeCell ref="G587:H587"/>
    <mergeCell ref="I587:J587"/>
    <mergeCell ref="K587:L587"/>
    <mergeCell ref="M587:N587"/>
    <mergeCell ref="O587:P587"/>
    <mergeCell ref="Q587:S587"/>
    <mergeCell ref="C588:D588"/>
    <mergeCell ref="E588:F588"/>
    <mergeCell ref="G588:H588"/>
    <mergeCell ref="I588:J588"/>
    <mergeCell ref="K588:L588"/>
    <mergeCell ref="M588:N588"/>
    <mergeCell ref="O588:P588"/>
    <mergeCell ref="Q588:S588"/>
    <mergeCell ref="C589:D589"/>
    <mergeCell ref="E589:F589"/>
    <mergeCell ref="G589:H589"/>
    <mergeCell ref="I589:J589"/>
    <mergeCell ref="K589:L589"/>
    <mergeCell ref="M589:N589"/>
    <mergeCell ref="O589:P589"/>
    <mergeCell ref="Q589:S589"/>
    <mergeCell ref="C590:D590"/>
    <mergeCell ref="E590:F590"/>
    <mergeCell ref="G590:H590"/>
    <mergeCell ref="I590:J590"/>
    <mergeCell ref="K590:L590"/>
    <mergeCell ref="M590:N590"/>
    <mergeCell ref="O590:P590"/>
    <mergeCell ref="Q590:S590"/>
    <mergeCell ref="C591:D591"/>
    <mergeCell ref="E591:F591"/>
    <mergeCell ref="G591:H591"/>
    <mergeCell ref="I591:J591"/>
    <mergeCell ref="K591:L591"/>
    <mergeCell ref="M591:N591"/>
    <mergeCell ref="O591:P591"/>
    <mergeCell ref="Q591:S591"/>
    <mergeCell ref="C592:D592"/>
    <mergeCell ref="E592:F592"/>
    <mergeCell ref="G592:H592"/>
    <mergeCell ref="I592:J592"/>
    <mergeCell ref="K592:L592"/>
    <mergeCell ref="M592:N592"/>
    <mergeCell ref="O592:P592"/>
    <mergeCell ref="Q592:S592"/>
    <mergeCell ref="C593:D593"/>
    <mergeCell ref="E593:F593"/>
    <mergeCell ref="G593:H593"/>
    <mergeCell ref="I593:J593"/>
    <mergeCell ref="K593:L593"/>
    <mergeCell ref="M593:N593"/>
    <mergeCell ref="O593:P593"/>
    <mergeCell ref="Q593:S593"/>
    <mergeCell ref="C594:D594"/>
    <mergeCell ref="E594:F594"/>
    <mergeCell ref="G594:H594"/>
    <mergeCell ref="I594:J594"/>
    <mergeCell ref="K594:L594"/>
    <mergeCell ref="M594:N594"/>
    <mergeCell ref="O594:P594"/>
    <mergeCell ref="Q594:S594"/>
    <mergeCell ref="C595:D595"/>
    <mergeCell ref="E595:F595"/>
    <mergeCell ref="G595:H595"/>
    <mergeCell ref="I595:J595"/>
    <mergeCell ref="K595:L595"/>
    <mergeCell ref="M595:N595"/>
    <mergeCell ref="O595:P595"/>
    <mergeCell ref="Q595:S595"/>
    <mergeCell ref="C596:D596"/>
    <mergeCell ref="E596:F596"/>
    <mergeCell ref="G596:H596"/>
    <mergeCell ref="I596:J596"/>
    <mergeCell ref="K596:L596"/>
    <mergeCell ref="M596:N596"/>
    <mergeCell ref="O596:P596"/>
    <mergeCell ref="Q596:S596"/>
    <mergeCell ref="C597:D597"/>
    <mergeCell ref="E597:F597"/>
    <mergeCell ref="G597:H597"/>
    <mergeCell ref="I597:J597"/>
    <mergeCell ref="K597:L597"/>
    <mergeCell ref="M597:N597"/>
    <mergeCell ref="O597:P597"/>
    <mergeCell ref="Q597:S597"/>
    <mergeCell ref="C598:D598"/>
    <mergeCell ref="E598:F598"/>
    <mergeCell ref="G598:H598"/>
    <mergeCell ref="I598:J598"/>
    <mergeCell ref="K598:L598"/>
    <mergeCell ref="M598:N598"/>
    <mergeCell ref="O598:P598"/>
    <mergeCell ref="Q598:S598"/>
    <mergeCell ref="C599:D599"/>
    <mergeCell ref="E599:F599"/>
    <mergeCell ref="G599:H599"/>
    <mergeCell ref="I599:J599"/>
    <mergeCell ref="K599:L599"/>
    <mergeCell ref="M599:N599"/>
    <mergeCell ref="O599:P599"/>
    <mergeCell ref="Q599:S599"/>
    <mergeCell ref="C600:D600"/>
    <mergeCell ref="E600:F600"/>
    <mergeCell ref="G600:H600"/>
    <mergeCell ref="I600:J600"/>
    <mergeCell ref="K600:L600"/>
    <mergeCell ref="M600:N600"/>
    <mergeCell ref="O600:P600"/>
    <mergeCell ref="Q600:S600"/>
    <mergeCell ref="C601:D601"/>
    <mergeCell ref="E601:F601"/>
    <mergeCell ref="G601:H601"/>
    <mergeCell ref="I601:J601"/>
    <mergeCell ref="K601:L601"/>
    <mergeCell ref="M601:N601"/>
    <mergeCell ref="O601:P601"/>
    <mergeCell ref="Q601:S601"/>
    <mergeCell ref="C602:D602"/>
    <mergeCell ref="E602:F602"/>
    <mergeCell ref="G602:H602"/>
    <mergeCell ref="I602:J602"/>
    <mergeCell ref="K602:L602"/>
    <mergeCell ref="M602:N602"/>
    <mergeCell ref="O602:P602"/>
    <mergeCell ref="Q602:S602"/>
    <mergeCell ref="C603:D603"/>
    <mergeCell ref="E603:F603"/>
    <mergeCell ref="G603:H603"/>
    <mergeCell ref="I603:J603"/>
    <mergeCell ref="K603:L603"/>
    <mergeCell ref="M603:N603"/>
    <mergeCell ref="O603:P603"/>
    <mergeCell ref="Q603:S603"/>
    <mergeCell ref="C604:D604"/>
    <mergeCell ref="E604:F604"/>
    <mergeCell ref="G604:H604"/>
    <mergeCell ref="I604:J604"/>
    <mergeCell ref="K604:L604"/>
    <mergeCell ref="M604:N604"/>
    <mergeCell ref="O604:P604"/>
    <mergeCell ref="Q604:S604"/>
    <mergeCell ref="C605:D605"/>
    <mergeCell ref="E605:F605"/>
    <mergeCell ref="G605:H605"/>
    <mergeCell ref="I605:J605"/>
    <mergeCell ref="K605:L605"/>
    <mergeCell ref="M605:N605"/>
    <mergeCell ref="O605:P605"/>
    <mergeCell ref="Q605:S605"/>
    <mergeCell ref="C606:D606"/>
    <mergeCell ref="E606:F606"/>
    <mergeCell ref="G606:H606"/>
    <mergeCell ref="I606:J606"/>
    <mergeCell ref="K606:L606"/>
    <mergeCell ref="M606:N606"/>
    <mergeCell ref="O606:P606"/>
    <mergeCell ref="Q606:S606"/>
    <mergeCell ref="C607:D607"/>
    <mergeCell ref="E607:F607"/>
    <mergeCell ref="G607:H607"/>
    <mergeCell ref="I607:J607"/>
    <mergeCell ref="K607:L607"/>
    <mergeCell ref="M607:N607"/>
    <mergeCell ref="O607:P607"/>
    <mergeCell ref="Q607:S607"/>
    <mergeCell ref="C608:D608"/>
    <mergeCell ref="E608:F608"/>
    <mergeCell ref="G608:H608"/>
    <mergeCell ref="I608:J608"/>
    <mergeCell ref="K608:L608"/>
    <mergeCell ref="M608:N608"/>
    <mergeCell ref="O608:P608"/>
    <mergeCell ref="Q608:S608"/>
    <mergeCell ref="C609:D609"/>
    <mergeCell ref="E609:F609"/>
    <mergeCell ref="G609:H609"/>
    <mergeCell ref="I609:J609"/>
    <mergeCell ref="K609:L609"/>
    <mergeCell ref="M609:N609"/>
    <mergeCell ref="O609:P609"/>
    <mergeCell ref="Q609:S609"/>
    <mergeCell ref="C610:D610"/>
    <mergeCell ref="E610:F610"/>
    <mergeCell ref="G610:H610"/>
    <mergeCell ref="I610:J610"/>
    <mergeCell ref="K610:L610"/>
    <mergeCell ref="M610:N610"/>
    <mergeCell ref="O610:P610"/>
    <mergeCell ref="Q610:S610"/>
    <mergeCell ref="C611:D611"/>
    <mergeCell ref="E611:F611"/>
    <mergeCell ref="G611:H611"/>
    <mergeCell ref="I611:J611"/>
    <mergeCell ref="K611:L611"/>
    <mergeCell ref="M611:N611"/>
    <mergeCell ref="O611:P611"/>
    <mergeCell ref="Q611:S611"/>
    <mergeCell ref="C612:D612"/>
    <mergeCell ref="E612:F612"/>
    <mergeCell ref="G612:H612"/>
    <mergeCell ref="I612:J612"/>
    <mergeCell ref="K612:L612"/>
    <mergeCell ref="M612:N612"/>
    <mergeCell ref="O612:P612"/>
    <mergeCell ref="Q612:S612"/>
    <mergeCell ref="C613:D613"/>
    <mergeCell ref="E613:F613"/>
    <mergeCell ref="G613:H613"/>
    <mergeCell ref="I613:J613"/>
    <mergeCell ref="K613:L613"/>
    <mergeCell ref="M613:N613"/>
    <mergeCell ref="O613:P613"/>
    <mergeCell ref="Q613:S613"/>
    <mergeCell ref="C614:D614"/>
    <mergeCell ref="E614:F614"/>
    <mergeCell ref="G614:H614"/>
    <mergeCell ref="I614:J614"/>
    <mergeCell ref="K614:L614"/>
    <mergeCell ref="M614:N614"/>
    <mergeCell ref="O614:P614"/>
    <mergeCell ref="Q614:S614"/>
    <mergeCell ref="C615:D615"/>
    <mergeCell ref="E615:F615"/>
    <mergeCell ref="G615:H615"/>
    <mergeCell ref="I615:J615"/>
    <mergeCell ref="K615:L615"/>
    <mergeCell ref="M615:N615"/>
    <mergeCell ref="O615:P615"/>
    <mergeCell ref="Q615:S615"/>
    <mergeCell ref="C616:D616"/>
    <mergeCell ref="E616:F616"/>
    <mergeCell ref="G616:H616"/>
    <mergeCell ref="I616:J616"/>
    <mergeCell ref="K616:L616"/>
    <mergeCell ref="M616:N616"/>
    <mergeCell ref="O616:P616"/>
    <mergeCell ref="Q616:S616"/>
    <mergeCell ref="C617:D617"/>
    <mergeCell ref="E617:F617"/>
    <mergeCell ref="G617:H617"/>
    <mergeCell ref="I617:J617"/>
    <mergeCell ref="K617:L617"/>
    <mergeCell ref="M617:N617"/>
    <mergeCell ref="O617:P617"/>
    <mergeCell ref="Q617:S617"/>
    <mergeCell ref="C618:D618"/>
    <mergeCell ref="E618:F618"/>
    <mergeCell ref="G618:H618"/>
    <mergeCell ref="I618:J618"/>
    <mergeCell ref="K618:L618"/>
    <mergeCell ref="M618:N618"/>
    <mergeCell ref="O618:P618"/>
    <mergeCell ref="Q618:S618"/>
    <mergeCell ref="C619:D619"/>
    <mergeCell ref="E619:F619"/>
    <mergeCell ref="G619:H619"/>
    <mergeCell ref="I619:J619"/>
    <mergeCell ref="K619:L619"/>
    <mergeCell ref="M619:N619"/>
    <mergeCell ref="O619:P619"/>
    <mergeCell ref="Q619:S619"/>
    <mergeCell ref="C620:D620"/>
    <mergeCell ref="E620:F620"/>
    <mergeCell ref="G620:H620"/>
    <mergeCell ref="I620:J620"/>
    <mergeCell ref="K620:L620"/>
    <mergeCell ref="M620:N620"/>
    <mergeCell ref="O620:P620"/>
    <mergeCell ref="Q620:S620"/>
    <mergeCell ref="C621:D621"/>
    <mergeCell ref="E621:F621"/>
    <mergeCell ref="G621:H621"/>
    <mergeCell ref="I621:J621"/>
    <mergeCell ref="K621:L621"/>
    <mergeCell ref="M621:N621"/>
    <mergeCell ref="O621:P621"/>
    <mergeCell ref="Q621:S621"/>
    <mergeCell ref="C622:D622"/>
    <mergeCell ref="E622:F622"/>
    <mergeCell ref="G622:H622"/>
    <mergeCell ref="I622:J622"/>
    <mergeCell ref="K622:L622"/>
    <mergeCell ref="M622:N622"/>
    <mergeCell ref="O622:P622"/>
    <mergeCell ref="Q622:S622"/>
    <mergeCell ref="C623:D623"/>
    <mergeCell ref="E623:F623"/>
    <mergeCell ref="G623:H623"/>
    <mergeCell ref="I623:J623"/>
    <mergeCell ref="K623:L623"/>
    <mergeCell ref="M623:N623"/>
    <mergeCell ref="O623:P623"/>
    <mergeCell ref="Q623:S623"/>
    <mergeCell ref="C624:D624"/>
    <mergeCell ref="E624:F624"/>
    <mergeCell ref="G624:H624"/>
    <mergeCell ref="I624:J624"/>
    <mergeCell ref="K624:L624"/>
    <mergeCell ref="M624:N624"/>
    <mergeCell ref="O624:P624"/>
    <mergeCell ref="Q624:S624"/>
    <mergeCell ref="C625:D625"/>
    <mergeCell ref="E625:F625"/>
    <mergeCell ref="G625:H625"/>
    <mergeCell ref="I625:J625"/>
    <mergeCell ref="K625:L625"/>
    <mergeCell ref="M625:N625"/>
    <mergeCell ref="O625:P625"/>
    <mergeCell ref="Q625:S625"/>
    <mergeCell ref="C626:D626"/>
    <mergeCell ref="E626:F626"/>
    <mergeCell ref="G626:H626"/>
    <mergeCell ref="I626:J626"/>
    <mergeCell ref="K626:L626"/>
    <mergeCell ref="M626:N626"/>
    <mergeCell ref="O626:P626"/>
    <mergeCell ref="Q626:S626"/>
    <mergeCell ref="C627:D627"/>
    <mergeCell ref="E627:F627"/>
    <mergeCell ref="G627:H627"/>
    <mergeCell ref="I627:J627"/>
    <mergeCell ref="K627:L627"/>
    <mergeCell ref="M627:N627"/>
    <mergeCell ref="O627:P627"/>
    <mergeCell ref="Q627:S627"/>
    <mergeCell ref="C628:D628"/>
    <mergeCell ref="E628:F628"/>
    <mergeCell ref="G628:H628"/>
    <mergeCell ref="I628:J628"/>
    <mergeCell ref="K628:L628"/>
    <mergeCell ref="M628:N628"/>
    <mergeCell ref="O628:P628"/>
    <mergeCell ref="Q628:S628"/>
    <mergeCell ref="C629:D629"/>
    <mergeCell ref="E629:F629"/>
    <mergeCell ref="G629:H629"/>
    <mergeCell ref="I629:J629"/>
    <mergeCell ref="K629:L629"/>
    <mergeCell ref="M629:N629"/>
    <mergeCell ref="O629:P629"/>
    <mergeCell ref="Q629:S629"/>
    <mergeCell ref="C630:D630"/>
    <mergeCell ref="E630:F630"/>
    <mergeCell ref="G630:H630"/>
    <mergeCell ref="I630:J630"/>
    <mergeCell ref="K630:L630"/>
    <mergeCell ref="M630:N630"/>
    <mergeCell ref="O630:P630"/>
    <mergeCell ref="Q630:S630"/>
    <mergeCell ref="C631:D631"/>
    <mergeCell ref="E631:F631"/>
    <mergeCell ref="G631:H631"/>
    <mergeCell ref="I631:J631"/>
    <mergeCell ref="K631:L631"/>
    <mergeCell ref="M631:N631"/>
    <mergeCell ref="O631:P631"/>
    <mergeCell ref="Q631:S631"/>
    <mergeCell ref="C632:D632"/>
    <mergeCell ref="E632:F632"/>
    <mergeCell ref="G632:H632"/>
    <mergeCell ref="I632:J632"/>
    <mergeCell ref="K632:L632"/>
    <mergeCell ref="M632:N632"/>
    <mergeCell ref="O632:P632"/>
    <mergeCell ref="Q632:S632"/>
    <mergeCell ref="C633:D633"/>
    <mergeCell ref="E633:F633"/>
    <mergeCell ref="G633:H633"/>
    <mergeCell ref="I633:J633"/>
    <mergeCell ref="K633:L633"/>
    <mergeCell ref="M633:N633"/>
    <mergeCell ref="O633:P633"/>
    <mergeCell ref="Q633:S633"/>
    <mergeCell ref="C634:D634"/>
    <mergeCell ref="E634:F634"/>
    <mergeCell ref="G634:H634"/>
    <mergeCell ref="I634:J634"/>
    <mergeCell ref="K634:L634"/>
    <mergeCell ref="M634:N634"/>
    <mergeCell ref="O634:P634"/>
    <mergeCell ref="Q634:S634"/>
    <mergeCell ref="C635:D635"/>
    <mergeCell ref="E635:F635"/>
    <mergeCell ref="G635:H635"/>
    <mergeCell ref="I635:J635"/>
    <mergeCell ref="K635:L635"/>
    <mergeCell ref="M635:N635"/>
    <mergeCell ref="O635:P635"/>
    <mergeCell ref="Q635:S635"/>
    <mergeCell ref="C636:D636"/>
    <mergeCell ref="E636:F636"/>
    <mergeCell ref="G636:H636"/>
    <mergeCell ref="I636:J636"/>
    <mergeCell ref="K636:L636"/>
    <mergeCell ref="M636:N636"/>
    <mergeCell ref="O636:P636"/>
    <mergeCell ref="Q636:S636"/>
    <mergeCell ref="C637:D637"/>
    <mergeCell ref="E637:F637"/>
    <mergeCell ref="G637:H637"/>
    <mergeCell ref="I637:J637"/>
    <mergeCell ref="K637:L637"/>
    <mergeCell ref="M637:N637"/>
    <mergeCell ref="O637:P637"/>
    <mergeCell ref="Q637:S637"/>
    <mergeCell ref="C638:D638"/>
    <mergeCell ref="E638:F638"/>
    <mergeCell ref="G638:H638"/>
    <mergeCell ref="I638:J638"/>
    <mergeCell ref="K638:L638"/>
    <mergeCell ref="M638:N638"/>
    <mergeCell ref="O638:P638"/>
    <mergeCell ref="Q638:S638"/>
    <mergeCell ref="C639:D639"/>
    <mergeCell ref="E639:F639"/>
    <mergeCell ref="G639:H639"/>
    <mergeCell ref="I639:J639"/>
    <mergeCell ref="K639:L639"/>
    <mergeCell ref="M639:N639"/>
    <mergeCell ref="O639:P639"/>
    <mergeCell ref="Q639:S639"/>
    <mergeCell ref="C640:D640"/>
    <mergeCell ref="E640:F640"/>
    <mergeCell ref="G640:H640"/>
    <mergeCell ref="I640:J640"/>
    <mergeCell ref="K640:L640"/>
    <mergeCell ref="M640:N640"/>
    <mergeCell ref="O640:P640"/>
    <mergeCell ref="Q640:S640"/>
    <mergeCell ref="C641:D641"/>
    <mergeCell ref="E641:F641"/>
    <mergeCell ref="G641:H641"/>
    <mergeCell ref="I641:J641"/>
    <mergeCell ref="K641:L641"/>
    <mergeCell ref="M641:N641"/>
    <mergeCell ref="O641:P641"/>
    <mergeCell ref="Q641:S641"/>
    <mergeCell ref="C642:D642"/>
    <mergeCell ref="E642:F642"/>
    <mergeCell ref="G642:H642"/>
    <mergeCell ref="I642:J642"/>
    <mergeCell ref="K642:L642"/>
    <mergeCell ref="M642:N642"/>
    <mergeCell ref="O642:P642"/>
    <mergeCell ref="Q642:S642"/>
    <mergeCell ref="C643:D643"/>
    <mergeCell ref="E643:F643"/>
    <mergeCell ref="G643:H643"/>
    <mergeCell ref="I643:J643"/>
    <mergeCell ref="K643:L643"/>
    <mergeCell ref="M643:N643"/>
    <mergeCell ref="O643:P643"/>
    <mergeCell ref="Q643:S643"/>
    <mergeCell ref="C644:D644"/>
    <mergeCell ref="E644:F644"/>
    <mergeCell ref="G644:H644"/>
    <mergeCell ref="I644:J644"/>
    <mergeCell ref="K644:L644"/>
    <mergeCell ref="M644:N644"/>
    <mergeCell ref="O644:P644"/>
    <mergeCell ref="Q644:S644"/>
    <mergeCell ref="C645:D645"/>
    <mergeCell ref="E645:F645"/>
    <mergeCell ref="G645:H645"/>
    <mergeCell ref="I645:J645"/>
    <mergeCell ref="K645:L645"/>
    <mergeCell ref="M645:N645"/>
    <mergeCell ref="O645:P645"/>
    <mergeCell ref="Q645:S645"/>
    <mergeCell ref="C646:D646"/>
    <mergeCell ref="E646:F646"/>
    <mergeCell ref="G646:H646"/>
    <mergeCell ref="I646:J646"/>
    <mergeCell ref="K646:L646"/>
    <mergeCell ref="M646:N646"/>
    <mergeCell ref="O646:P646"/>
    <mergeCell ref="Q646:S646"/>
    <mergeCell ref="C647:D647"/>
    <mergeCell ref="E647:F647"/>
    <mergeCell ref="G647:H647"/>
    <mergeCell ref="I647:J647"/>
    <mergeCell ref="K647:L647"/>
    <mergeCell ref="M647:N647"/>
    <mergeCell ref="O647:P647"/>
    <mergeCell ref="Q647:S647"/>
    <mergeCell ref="C648:D648"/>
    <mergeCell ref="E648:F648"/>
    <mergeCell ref="G648:H648"/>
    <mergeCell ref="I648:J648"/>
    <mergeCell ref="K648:L648"/>
    <mergeCell ref="M648:N648"/>
    <mergeCell ref="O648:P648"/>
    <mergeCell ref="Q648:S648"/>
    <mergeCell ref="C649:D649"/>
    <mergeCell ref="E649:F649"/>
    <mergeCell ref="G649:H649"/>
    <mergeCell ref="I649:J649"/>
    <mergeCell ref="K649:L649"/>
    <mergeCell ref="M649:N649"/>
    <mergeCell ref="O649:P649"/>
    <mergeCell ref="Q649:S649"/>
    <mergeCell ref="C650:D650"/>
    <mergeCell ref="E650:F650"/>
    <mergeCell ref="G650:H650"/>
    <mergeCell ref="I650:J650"/>
    <mergeCell ref="K650:L650"/>
    <mergeCell ref="M650:N650"/>
    <mergeCell ref="O650:P650"/>
    <mergeCell ref="Q650:S650"/>
    <mergeCell ref="C651:D651"/>
    <mergeCell ref="E651:F651"/>
    <mergeCell ref="G651:H651"/>
    <mergeCell ref="I651:J651"/>
    <mergeCell ref="K651:L651"/>
    <mergeCell ref="M651:N651"/>
    <mergeCell ref="O651:P651"/>
    <mergeCell ref="Q651:S651"/>
    <mergeCell ref="C652:D652"/>
    <mergeCell ref="E652:F652"/>
    <mergeCell ref="G652:H652"/>
    <mergeCell ref="I652:J652"/>
    <mergeCell ref="K652:L652"/>
    <mergeCell ref="M652:N652"/>
    <mergeCell ref="O652:P652"/>
    <mergeCell ref="Q652:S652"/>
    <mergeCell ref="C653:D653"/>
    <mergeCell ref="E653:F653"/>
    <mergeCell ref="G653:H653"/>
    <mergeCell ref="I653:J653"/>
    <mergeCell ref="K653:L653"/>
    <mergeCell ref="M653:N653"/>
    <mergeCell ref="O653:P653"/>
    <mergeCell ref="Q653:S653"/>
    <mergeCell ref="C654:D654"/>
    <mergeCell ref="E654:F654"/>
    <mergeCell ref="G654:H654"/>
    <mergeCell ref="I654:J654"/>
    <mergeCell ref="K654:L654"/>
    <mergeCell ref="M654:N654"/>
    <mergeCell ref="O654:P654"/>
    <mergeCell ref="Q654:S654"/>
    <mergeCell ref="C655:D655"/>
    <mergeCell ref="E655:F655"/>
    <mergeCell ref="G655:H655"/>
    <mergeCell ref="I655:J655"/>
    <mergeCell ref="K655:L655"/>
    <mergeCell ref="M655:N655"/>
    <mergeCell ref="O655:P655"/>
    <mergeCell ref="Q655:S655"/>
    <mergeCell ref="C656:D656"/>
    <mergeCell ref="E656:F656"/>
    <mergeCell ref="G656:H656"/>
    <mergeCell ref="I656:J656"/>
    <mergeCell ref="K656:L656"/>
    <mergeCell ref="M656:N656"/>
    <mergeCell ref="O656:P656"/>
    <mergeCell ref="Q656:S656"/>
    <mergeCell ref="C657:D657"/>
    <mergeCell ref="E657:F657"/>
    <mergeCell ref="G657:H657"/>
    <mergeCell ref="I657:J657"/>
    <mergeCell ref="K657:L657"/>
    <mergeCell ref="M657:N657"/>
    <mergeCell ref="O657:P657"/>
    <mergeCell ref="Q657:S657"/>
    <mergeCell ref="C658:D658"/>
    <mergeCell ref="E658:F658"/>
    <mergeCell ref="G658:H658"/>
    <mergeCell ref="I658:J658"/>
    <mergeCell ref="K658:L658"/>
    <mergeCell ref="M658:N658"/>
    <mergeCell ref="O658:P658"/>
    <mergeCell ref="Q658:S658"/>
    <mergeCell ref="C659:D659"/>
    <mergeCell ref="E659:F659"/>
    <mergeCell ref="G659:H659"/>
    <mergeCell ref="I659:J659"/>
    <mergeCell ref="K659:L659"/>
    <mergeCell ref="M659:N659"/>
    <mergeCell ref="O659:P659"/>
    <mergeCell ref="Q659:S659"/>
    <mergeCell ref="C660:D660"/>
    <mergeCell ref="E660:F660"/>
    <mergeCell ref="G660:H660"/>
    <mergeCell ref="I660:J660"/>
    <mergeCell ref="K660:L660"/>
    <mergeCell ref="M660:N660"/>
    <mergeCell ref="O660:P660"/>
    <mergeCell ref="Q660:S660"/>
    <mergeCell ref="C661:D661"/>
    <mergeCell ref="E661:F661"/>
    <mergeCell ref="G661:H661"/>
    <mergeCell ref="I661:J661"/>
    <mergeCell ref="K661:L661"/>
    <mergeCell ref="M661:N661"/>
    <mergeCell ref="O661:P661"/>
    <mergeCell ref="Q661:S661"/>
    <mergeCell ref="C662:D662"/>
    <mergeCell ref="E662:F662"/>
    <mergeCell ref="G662:H662"/>
    <mergeCell ref="I662:J662"/>
    <mergeCell ref="K662:L662"/>
    <mergeCell ref="M662:N662"/>
    <mergeCell ref="O662:P662"/>
    <mergeCell ref="Q662:S662"/>
    <mergeCell ref="C663:D663"/>
    <mergeCell ref="E663:F663"/>
    <mergeCell ref="G663:H663"/>
    <mergeCell ref="I663:J663"/>
    <mergeCell ref="K663:L663"/>
    <mergeCell ref="M663:N663"/>
    <mergeCell ref="O663:P663"/>
    <mergeCell ref="Q663:S663"/>
    <mergeCell ref="C664:D664"/>
    <mergeCell ref="E664:F664"/>
    <mergeCell ref="G664:H664"/>
    <mergeCell ref="I664:J664"/>
    <mergeCell ref="K664:L664"/>
    <mergeCell ref="M664:N664"/>
    <mergeCell ref="O664:P664"/>
    <mergeCell ref="Q664:S664"/>
    <mergeCell ref="C665:D665"/>
    <mergeCell ref="E665:F665"/>
    <mergeCell ref="G665:H665"/>
    <mergeCell ref="I665:J665"/>
    <mergeCell ref="K665:L665"/>
    <mergeCell ref="M665:N665"/>
    <mergeCell ref="O665:P665"/>
    <mergeCell ref="Q665:S665"/>
    <mergeCell ref="C666:D666"/>
    <mergeCell ref="E666:F666"/>
    <mergeCell ref="G666:H666"/>
    <mergeCell ref="I666:J666"/>
    <mergeCell ref="K666:L666"/>
    <mergeCell ref="M666:N666"/>
    <mergeCell ref="O666:P666"/>
    <mergeCell ref="Q666:S666"/>
    <mergeCell ref="C667:D667"/>
    <mergeCell ref="E667:F667"/>
    <mergeCell ref="G667:H667"/>
    <mergeCell ref="I667:J667"/>
    <mergeCell ref="K667:L667"/>
    <mergeCell ref="M667:N667"/>
    <mergeCell ref="O667:P667"/>
    <mergeCell ref="Q667:S667"/>
    <mergeCell ref="C668:D668"/>
    <mergeCell ref="E668:F668"/>
    <mergeCell ref="G668:H668"/>
    <mergeCell ref="I668:J668"/>
    <mergeCell ref="K668:L668"/>
    <mergeCell ref="M668:N668"/>
    <mergeCell ref="O668:P668"/>
    <mergeCell ref="Q668:S668"/>
    <mergeCell ref="C669:D669"/>
    <mergeCell ref="E669:F669"/>
    <mergeCell ref="G669:H669"/>
    <mergeCell ref="I669:J669"/>
    <mergeCell ref="K669:L669"/>
    <mergeCell ref="M669:N669"/>
    <mergeCell ref="O669:P669"/>
    <mergeCell ref="Q669:S669"/>
    <mergeCell ref="C670:D670"/>
    <mergeCell ref="E670:F670"/>
    <mergeCell ref="G670:H670"/>
    <mergeCell ref="I670:J670"/>
    <mergeCell ref="K670:L670"/>
    <mergeCell ref="O670:P670"/>
    <mergeCell ref="C671:D671"/>
    <mergeCell ref="E671:F671"/>
    <mergeCell ref="G671:H671"/>
    <mergeCell ref="I671:J671"/>
    <mergeCell ref="K671:L671"/>
    <mergeCell ref="O671:P671"/>
    <mergeCell ref="E672:F672"/>
    <mergeCell ref="G672:H672"/>
    <mergeCell ref="I672:J672"/>
    <mergeCell ref="K672:L672"/>
    <mergeCell ref="O672:P672"/>
    <mergeCell ref="Q670:S670"/>
    <mergeCell ref="Q671:S671"/>
    <mergeCell ref="Q672:S672"/>
    <mergeCell ref="C673:D673"/>
    <mergeCell ref="E673:F673"/>
    <mergeCell ref="G673:H673"/>
    <mergeCell ref="I673:J673"/>
    <mergeCell ref="K673:L673"/>
    <mergeCell ref="M673:N673"/>
    <mergeCell ref="O673:P673"/>
    <mergeCell ref="Q673:S673"/>
    <mergeCell ref="C672:D672"/>
    <mergeCell ref="C674:D674"/>
    <mergeCell ref="E674:F674"/>
    <mergeCell ref="G674:H674"/>
    <mergeCell ref="I674:J674"/>
    <mergeCell ref="K674:L674"/>
    <mergeCell ref="M674:N674"/>
    <mergeCell ref="O674:P674"/>
    <mergeCell ref="Q674:S674"/>
    <mergeCell ref="C675:D675"/>
    <mergeCell ref="E675:F675"/>
    <mergeCell ref="G675:H675"/>
    <mergeCell ref="I675:J675"/>
    <mergeCell ref="K675:L675"/>
    <mergeCell ref="M675:N675"/>
    <mergeCell ref="O675:P675"/>
    <mergeCell ref="Q675:S675"/>
    <mergeCell ref="C676:D676"/>
    <mergeCell ref="E676:F676"/>
    <mergeCell ref="G676:H676"/>
    <mergeCell ref="I676:J676"/>
    <mergeCell ref="K676:L676"/>
    <mergeCell ref="M676:N676"/>
    <mergeCell ref="O676:P676"/>
    <mergeCell ref="Q676:S676"/>
    <mergeCell ref="C677:D677"/>
    <mergeCell ref="E677:F677"/>
    <mergeCell ref="G677:H677"/>
    <mergeCell ref="I677:J677"/>
    <mergeCell ref="K677:L677"/>
    <mergeCell ref="M677:N677"/>
    <mergeCell ref="O677:P677"/>
    <mergeCell ref="Q677:S677"/>
    <mergeCell ref="C678:D678"/>
    <mergeCell ref="E678:F678"/>
    <mergeCell ref="G678:H678"/>
    <mergeCell ref="I678:J678"/>
    <mergeCell ref="K678:L678"/>
    <mergeCell ref="M678:N678"/>
    <mergeCell ref="O678:P678"/>
    <mergeCell ref="Q678:S678"/>
    <mergeCell ref="C679:D679"/>
    <mergeCell ref="E679:F679"/>
    <mergeCell ref="G679:H679"/>
    <mergeCell ref="I679:J679"/>
    <mergeCell ref="K679:L679"/>
    <mergeCell ref="M679:N679"/>
    <mergeCell ref="O679:P679"/>
    <mergeCell ref="Q679:S679"/>
    <mergeCell ref="C680:D680"/>
    <mergeCell ref="E680:F680"/>
    <mergeCell ref="G680:H680"/>
    <mergeCell ref="I680:J680"/>
    <mergeCell ref="K680:L680"/>
    <mergeCell ref="M680:N680"/>
    <mergeCell ref="O680:P680"/>
    <mergeCell ref="Q680:S680"/>
    <mergeCell ref="C681:D681"/>
    <mergeCell ref="E681:F681"/>
    <mergeCell ref="G681:H681"/>
    <mergeCell ref="I681:J681"/>
    <mergeCell ref="K681:L681"/>
    <mergeCell ref="M681:N681"/>
    <mergeCell ref="O681:P681"/>
    <mergeCell ref="Q681:S681"/>
    <mergeCell ref="C682:D682"/>
    <mergeCell ref="E682:F682"/>
    <mergeCell ref="G682:H682"/>
    <mergeCell ref="I682:J682"/>
    <mergeCell ref="K682:L682"/>
    <mergeCell ref="M682:N682"/>
    <mergeCell ref="O682:P682"/>
    <mergeCell ref="Q682:S682"/>
    <mergeCell ref="C683:D683"/>
    <mergeCell ref="E683:F683"/>
    <mergeCell ref="G683:H683"/>
    <mergeCell ref="I683:J683"/>
    <mergeCell ref="K683:L683"/>
    <mergeCell ref="M683:N683"/>
    <mergeCell ref="O683:P683"/>
    <mergeCell ref="Q683:S683"/>
    <mergeCell ref="C684:D684"/>
    <mergeCell ref="E684:F684"/>
    <mergeCell ref="G684:H684"/>
    <mergeCell ref="I684:J684"/>
    <mergeCell ref="K684:L684"/>
    <mergeCell ref="M684:N684"/>
    <mergeCell ref="O684:P684"/>
    <mergeCell ref="Q684:S684"/>
    <mergeCell ref="C685:D685"/>
    <mergeCell ref="E685:F685"/>
    <mergeCell ref="G685:H685"/>
    <mergeCell ref="I685:J685"/>
    <mergeCell ref="K685:L685"/>
    <mergeCell ref="M685:N685"/>
    <mergeCell ref="O685:P685"/>
    <mergeCell ref="Q685:S685"/>
    <mergeCell ref="C686:D686"/>
    <mergeCell ref="E686:F686"/>
    <mergeCell ref="G686:H686"/>
    <mergeCell ref="I686:J686"/>
    <mergeCell ref="K686:L686"/>
    <mergeCell ref="M686:N686"/>
    <mergeCell ref="O686:P686"/>
    <mergeCell ref="Q686:S686"/>
    <mergeCell ref="C687:D687"/>
    <mergeCell ref="E687:F687"/>
    <mergeCell ref="G687:H687"/>
    <mergeCell ref="I687:J687"/>
    <mergeCell ref="K687:L687"/>
    <mergeCell ref="M687:N687"/>
    <mergeCell ref="O687:P687"/>
    <mergeCell ref="Q687:S687"/>
    <mergeCell ref="C688:D688"/>
    <mergeCell ref="E688:F688"/>
    <mergeCell ref="G688:H688"/>
    <mergeCell ref="I688:J688"/>
    <mergeCell ref="K688:L688"/>
    <mergeCell ref="M688:N688"/>
    <mergeCell ref="O688:P688"/>
    <mergeCell ref="Q688:S688"/>
    <mergeCell ref="C689:D689"/>
    <mergeCell ref="E689:F689"/>
    <mergeCell ref="G689:H689"/>
    <mergeCell ref="I689:J689"/>
    <mergeCell ref="K689:L689"/>
    <mergeCell ref="M689:N689"/>
    <mergeCell ref="O689:P689"/>
    <mergeCell ref="Q689:S689"/>
    <mergeCell ref="C690:D690"/>
    <mergeCell ref="E690:F690"/>
    <mergeCell ref="G690:H690"/>
    <mergeCell ref="I690:J690"/>
    <mergeCell ref="K690:L690"/>
    <mergeCell ref="M690:N690"/>
    <mergeCell ref="O690:P690"/>
    <mergeCell ref="Q690:S690"/>
    <mergeCell ref="C691:D691"/>
    <mergeCell ref="E691:F691"/>
    <mergeCell ref="G691:H691"/>
    <mergeCell ref="I691:J691"/>
    <mergeCell ref="K691:L691"/>
    <mergeCell ref="M691:N691"/>
    <mergeCell ref="O691:P691"/>
    <mergeCell ref="Q691:S691"/>
    <mergeCell ref="C692:D692"/>
    <mergeCell ref="E692:F692"/>
    <mergeCell ref="G692:H692"/>
    <mergeCell ref="I692:J692"/>
    <mergeCell ref="K692:L692"/>
    <mergeCell ref="M692:N692"/>
    <mergeCell ref="O692:P692"/>
    <mergeCell ref="Q692:S692"/>
    <mergeCell ref="C693:D693"/>
    <mergeCell ref="E693:F693"/>
    <mergeCell ref="G693:H693"/>
    <mergeCell ref="I693:J693"/>
    <mergeCell ref="K693:L693"/>
    <mergeCell ref="M693:N693"/>
    <mergeCell ref="O693:P693"/>
    <mergeCell ref="Q693:S693"/>
    <mergeCell ref="C694:D694"/>
    <mergeCell ref="E694:F694"/>
    <mergeCell ref="G694:H694"/>
    <mergeCell ref="I694:J694"/>
    <mergeCell ref="K694:L694"/>
    <mergeCell ref="M694:N694"/>
    <mergeCell ref="O694:P694"/>
    <mergeCell ref="Q694:S694"/>
    <mergeCell ref="C695:D695"/>
    <mergeCell ref="E695:F695"/>
    <mergeCell ref="G695:H695"/>
    <mergeCell ref="I695:J695"/>
    <mergeCell ref="K695:L695"/>
    <mergeCell ref="M695:N695"/>
    <mergeCell ref="O695:P695"/>
    <mergeCell ref="Q695:S695"/>
    <mergeCell ref="C696:D696"/>
    <mergeCell ref="E696:F696"/>
    <mergeCell ref="G696:H696"/>
    <mergeCell ref="I696:J696"/>
    <mergeCell ref="K696:L696"/>
    <mergeCell ref="M696:N696"/>
    <mergeCell ref="O696:P696"/>
    <mergeCell ref="Q696:S696"/>
    <mergeCell ref="C697:D697"/>
    <mergeCell ref="E697:F697"/>
    <mergeCell ref="G697:H697"/>
    <mergeCell ref="I697:J697"/>
    <mergeCell ref="K697:L697"/>
    <mergeCell ref="M697:N697"/>
    <mergeCell ref="O697:P697"/>
    <mergeCell ref="Q697:S697"/>
    <mergeCell ref="C698:D698"/>
    <mergeCell ref="E698:F698"/>
    <mergeCell ref="G698:H698"/>
    <mergeCell ref="I698:J698"/>
    <mergeCell ref="K698:L698"/>
    <mergeCell ref="M698:N698"/>
    <mergeCell ref="O698:P698"/>
    <mergeCell ref="Q698:S698"/>
    <mergeCell ref="C699:D699"/>
    <mergeCell ref="E699:F699"/>
    <mergeCell ref="G699:H699"/>
    <mergeCell ref="I699:J699"/>
    <mergeCell ref="K699:L699"/>
    <mergeCell ref="M699:N699"/>
    <mergeCell ref="O699:P699"/>
    <mergeCell ref="Q699:S699"/>
    <mergeCell ref="C700:D700"/>
    <mergeCell ref="E700:F700"/>
    <mergeCell ref="G700:H700"/>
    <mergeCell ref="I700:J700"/>
    <mergeCell ref="K700:L700"/>
    <mergeCell ref="M700:N700"/>
    <mergeCell ref="O700:P700"/>
    <mergeCell ref="Q700:S700"/>
    <mergeCell ref="C701:D701"/>
    <mergeCell ref="E701:F701"/>
    <mergeCell ref="G701:H701"/>
    <mergeCell ref="I701:J701"/>
    <mergeCell ref="K701:L701"/>
    <mergeCell ref="M701:N701"/>
    <mergeCell ref="O701:P701"/>
    <mergeCell ref="Q701:S701"/>
    <mergeCell ref="C702:D702"/>
    <mergeCell ref="E702:F702"/>
    <mergeCell ref="G702:H702"/>
    <mergeCell ref="I702:J702"/>
    <mergeCell ref="K702:L702"/>
    <mergeCell ref="M702:N702"/>
    <mergeCell ref="O702:P702"/>
    <mergeCell ref="Q702:S702"/>
    <mergeCell ref="C703:D703"/>
    <mergeCell ref="E703:F703"/>
    <mergeCell ref="G703:H703"/>
    <mergeCell ref="I703:J703"/>
    <mergeCell ref="K703:L703"/>
    <mergeCell ref="M703:N703"/>
    <mergeCell ref="O703:P703"/>
    <mergeCell ref="Q703:S703"/>
    <mergeCell ref="C704:D704"/>
    <mergeCell ref="E704:F704"/>
    <mergeCell ref="G704:H704"/>
    <mergeCell ref="I704:J704"/>
    <mergeCell ref="K704:L704"/>
    <mergeCell ref="M704:N704"/>
    <mergeCell ref="O704:P704"/>
    <mergeCell ref="Q704:S704"/>
    <mergeCell ref="C705:D705"/>
    <mergeCell ref="E705:F705"/>
    <mergeCell ref="G705:H705"/>
    <mergeCell ref="I705:J705"/>
    <mergeCell ref="K705:L705"/>
    <mergeCell ref="M705:N705"/>
    <mergeCell ref="O705:P705"/>
    <mergeCell ref="Q705:S705"/>
    <mergeCell ref="C706:D706"/>
    <mergeCell ref="E706:F706"/>
    <mergeCell ref="G706:H706"/>
    <mergeCell ref="I706:J706"/>
    <mergeCell ref="K706:L706"/>
    <mergeCell ref="M706:N706"/>
    <mergeCell ref="O706:P706"/>
    <mergeCell ref="Q706:S706"/>
    <mergeCell ref="C707:D707"/>
    <mergeCell ref="E707:F707"/>
    <mergeCell ref="G707:H707"/>
    <mergeCell ref="I707:J707"/>
    <mergeCell ref="K707:L707"/>
    <mergeCell ref="M707:N707"/>
    <mergeCell ref="O707:P707"/>
    <mergeCell ref="Q707:S707"/>
    <mergeCell ref="C708:D708"/>
    <mergeCell ref="E708:F708"/>
    <mergeCell ref="G708:H708"/>
    <mergeCell ref="I708:J708"/>
    <mergeCell ref="K708:L708"/>
    <mergeCell ref="M708:N708"/>
    <mergeCell ref="O708:P708"/>
    <mergeCell ref="Q708:S708"/>
    <mergeCell ref="C709:D709"/>
    <mergeCell ref="E709:F709"/>
    <mergeCell ref="G709:H709"/>
    <mergeCell ref="I709:J709"/>
    <mergeCell ref="K709:L709"/>
    <mergeCell ref="M709:N709"/>
    <mergeCell ref="O709:P709"/>
    <mergeCell ref="Q709:S709"/>
    <mergeCell ref="C710:D710"/>
    <mergeCell ref="E710:F710"/>
    <mergeCell ref="G710:H710"/>
    <mergeCell ref="I710:J710"/>
    <mergeCell ref="K710:L710"/>
    <mergeCell ref="M710:N710"/>
    <mergeCell ref="O710:P710"/>
    <mergeCell ref="Q710:S710"/>
    <mergeCell ref="C711:D711"/>
    <mergeCell ref="E711:F711"/>
    <mergeCell ref="G711:H711"/>
    <mergeCell ref="I711:J711"/>
    <mergeCell ref="K711:L711"/>
    <mergeCell ref="M711:N711"/>
    <mergeCell ref="O711:P711"/>
    <mergeCell ref="Q711:S711"/>
    <mergeCell ref="C712:D712"/>
    <mergeCell ref="E712:F712"/>
    <mergeCell ref="G712:H712"/>
    <mergeCell ref="I712:J712"/>
    <mergeCell ref="K712:L712"/>
    <mergeCell ref="M712:N712"/>
    <mergeCell ref="O712:P712"/>
    <mergeCell ref="Q712:S712"/>
    <mergeCell ref="C713:D713"/>
    <mergeCell ref="E713:F713"/>
    <mergeCell ref="G713:H713"/>
    <mergeCell ref="I713:J713"/>
    <mergeCell ref="K713:L713"/>
    <mergeCell ref="M713:N713"/>
    <mergeCell ref="O713:P713"/>
    <mergeCell ref="Q713:S713"/>
    <mergeCell ref="C714:D714"/>
    <mergeCell ref="E714:F714"/>
    <mergeCell ref="G714:H714"/>
    <mergeCell ref="I714:J714"/>
    <mergeCell ref="K714:L714"/>
    <mergeCell ref="M714:N714"/>
    <mergeCell ref="O714:P714"/>
    <mergeCell ref="Q714:S714"/>
    <mergeCell ref="C715:D715"/>
    <mergeCell ref="E715:F715"/>
    <mergeCell ref="G715:H715"/>
    <mergeCell ref="I715:J715"/>
    <mergeCell ref="K715:L715"/>
    <mergeCell ref="M715:N715"/>
    <mergeCell ref="O715:P715"/>
    <mergeCell ref="Q715:S715"/>
    <mergeCell ref="C716:D716"/>
    <mergeCell ref="E716:F716"/>
    <mergeCell ref="G716:H716"/>
    <mergeCell ref="I716:J716"/>
    <mergeCell ref="K716:L716"/>
    <mergeCell ref="M716:N716"/>
    <mergeCell ref="O716:P716"/>
    <mergeCell ref="Q716:S716"/>
    <mergeCell ref="C717:D717"/>
    <mergeCell ref="E717:F717"/>
    <mergeCell ref="G717:H717"/>
    <mergeCell ref="I717:J717"/>
    <mergeCell ref="K717:L717"/>
    <mergeCell ref="M717:N717"/>
    <mergeCell ref="O717:P717"/>
    <mergeCell ref="Q717:S717"/>
    <mergeCell ref="C718:D718"/>
    <mergeCell ref="E718:F718"/>
    <mergeCell ref="G718:H718"/>
    <mergeCell ref="I718:J718"/>
    <mergeCell ref="K718:L718"/>
    <mergeCell ref="M718:N718"/>
    <mergeCell ref="O718:P718"/>
    <mergeCell ref="Q718:S718"/>
    <mergeCell ref="C719:D719"/>
    <mergeCell ref="E719:F719"/>
    <mergeCell ref="G719:H719"/>
    <mergeCell ref="I719:J719"/>
    <mergeCell ref="K719:L719"/>
    <mergeCell ref="M719:N719"/>
    <mergeCell ref="O719:P719"/>
    <mergeCell ref="Q719:S719"/>
    <mergeCell ref="C720:D720"/>
    <mergeCell ref="E720:F720"/>
    <mergeCell ref="G720:H720"/>
    <mergeCell ref="I720:J720"/>
    <mergeCell ref="K720:L720"/>
    <mergeCell ref="M720:N720"/>
    <mergeCell ref="O720:P720"/>
    <mergeCell ref="Q720:S720"/>
    <mergeCell ref="C721:D721"/>
    <mergeCell ref="E721:F721"/>
    <mergeCell ref="G721:H721"/>
    <mergeCell ref="I721:J721"/>
    <mergeCell ref="K721:L721"/>
    <mergeCell ref="M721:N721"/>
    <mergeCell ref="O721:P721"/>
    <mergeCell ref="Q721:S721"/>
    <mergeCell ref="C722:D722"/>
    <mergeCell ref="E722:F722"/>
    <mergeCell ref="G722:H722"/>
    <mergeCell ref="I722:J722"/>
    <mergeCell ref="K722:L722"/>
    <mergeCell ref="M722:N722"/>
    <mergeCell ref="O722:P722"/>
    <mergeCell ref="Q722:S722"/>
    <mergeCell ref="C723:D723"/>
    <mergeCell ref="E723:F723"/>
    <mergeCell ref="G723:H723"/>
    <mergeCell ref="I723:J723"/>
    <mergeCell ref="K723:L723"/>
    <mergeCell ref="M723:N723"/>
    <mergeCell ref="O723:P723"/>
    <mergeCell ref="Q723:S723"/>
    <mergeCell ref="C724:D724"/>
    <mergeCell ref="E724:F724"/>
    <mergeCell ref="G724:H724"/>
    <mergeCell ref="I724:J724"/>
    <mergeCell ref="K724:L724"/>
    <mergeCell ref="M724:N724"/>
    <mergeCell ref="O724:P724"/>
    <mergeCell ref="Q724:S724"/>
    <mergeCell ref="C725:D725"/>
    <mergeCell ref="E725:F725"/>
    <mergeCell ref="G725:H725"/>
    <mergeCell ref="I725:J725"/>
    <mergeCell ref="K725:L725"/>
    <mergeCell ref="M725:N725"/>
    <mergeCell ref="O725:P725"/>
    <mergeCell ref="Q725:S725"/>
    <mergeCell ref="C726:D726"/>
    <mergeCell ref="E726:F726"/>
    <mergeCell ref="G726:H726"/>
    <mergeCell ref="I726:J726"/>
    <mergeCell ref="K726:L726"/>
    <mergeCell ref="M726:N726"/>
    <mergeCell ref="O726:P726"/>
    <mergeCell ref="Q726:S726"/>
    <mergeCell ref="C727:D727"/>
    <mergeCell ref="E727:F727"/>
    <mergeCell ref="G727:H727"/>
    <mergeCell ref="I727:J727"/>
    <mergeCell ref="K727:L727"/>
    <mergeCell ref="M727:N727"/>
    <mergeCell ref="O727:P727"/>
    <mergeCell ref="Q727:S727"/>
    <mergeCell ref="C728:D728"/>
    <mergeCell ref="E728:F728"/>
    <mergeCell ref="G728:H728"/>
    <mergeCell ref="I728:J728"/>
    <mergeCell ref="K728:L728"/>
    <mergeCell ref="M728:N728"/>
    <mergeCell ref="O728:P728"/>
    <mergeCell ref="Q728:S728"/>
    <mergeCell ref="C729:D729"/>
    <mergeCell ref="E729:F729"/>
    <mergeCell ref="G729:H729"/>
    <mergeCell ref="I729:J729"/>
    <mergeCell ref="K729:L729"/>
    <mergeCell ref="M729:N729"/>
    <mergeCell ref="O729:P729"/>
    <mergeCell ref="Q729:S729"/>
    <mergeCell ref="C730:D730"/>
    <mergeCell ref="E730:F730"/>
    <mergeCell ref="G730:H730"/>
    <mergeCell ref="I730:J730"/>
    <mergeCell ref="K730:L730"/>
    <mergeCell ref="M730:N730"/>
    <mergeCell ref="O730:P730"/>
    <mergeCell ref="Q730:S730"/>
    <mergeCell ref="C731:D731"/>
    <mergeCell ref="E731:F731"/>
    <mergeCell ref="G731:H731"/>
    <mergeCell ref="I731:J731"/>
    <mergeCell ref="K731:L731"/>
    <mergeCell ref="M731:N731"/>
    <mergeCell ref="O731:P731"/>
    <mergeCell ref="Q731:S731"/>
    <mergeCell ref="C732:D732"/>
    <mergeCell ref="E732:F732"/>
    <mergeCell ref="G732:H732"/>
    <mergeCell ref="I732:J732"/>
    <mergeCell ref="K732:L732"/>
    <mergeCell ref="M732:N732"/>
    <mergeCell ref="O732:P732"/>
    <mergeCell ref="Q732:S732"/>
    <mergeCell ref="C733:D733"/>
    <mergeCell ref="E733:F733"/>
    <mergeCell ref="G733:H733"/>
    <mergeCell ref="I733:J733"/>
    <mergeCell ref="K733:L733"/>
    <mergeCell ref="M733:N733"/>
    <mergeCell ref="O733:P733"/>
    <mergeCell ref="Q733:S733"/>
    <mergeCell ref="C734:D734"/>
    <mergeCell ref="E734:F734"/>
    <mergeCell ref="G734:H734"/>
    <mergeCell ref="I734:J734"/>
    <mergeCell ref="K734:L734"/>
    <mergeCell ref="M734:N734"/>
    <mergeCell ref="O734:P734"/>
    <mergeCell ref="Q734:S734"/>
    <mergeCell ref="C735:D735"/>
    <mergeCell ref="E735:F735"/>
    <mergeCell ref="G735:H735"/>
    <mergeCell ref="I735:J735"/>
    <mergeCell ref="K735:L735"/>
    <mergeCell ref="M735:N735"/>
    <mergeCell ref="O735:P735"/>
    <mergeCell ref="Q735:S735"/>
    <mergeCell ref="C736:D736"/>
    <mergeCell ref="E736:F736"/>
    <mergeCell ref="G736:H736"/>
    <mergeCell ref="I736:J736"/>
    <mergeCell ref="K736:L736"/>
    <mergeCell ref="M736:N736"/>
    <mergeCell ref="O736:P736"/>
    <mergeCell ref="Q736:S736"/>
    <mergeCell ref="C737:D737"/>
    <mergeCell ref="E737:F737"/>
    <mergeCell ref="G737:H737"/>
    <mergeCell ref="I737:J737"/>
    <mergeCell ref="K737:L737"/>
    <mergeCell ref="M737:N737"/>
    <mergeCell ref="O737:P737"/>
    <mergeCell ref="Q737:S737"/>
    <mergeCell ref="C738:D738"/>
    <mergeCell ref="E738:F738"/>
    <mergeCell ref="G738:H738"/>
    <mergeCell ref="I738:J738"/>
    <mergeCell ref="K738:L738"/>
    <mergeCell ref="M738:N738"/>
    <mergeCell ref="O738:P738"/>
    <mergeCell ref="Q738:S738"/>
    <mergeCell ref="C739:D739"/>
    <mergeCell ref="E739:F739"/>
    <mergeCell ref="G739:H739"/>
    <mergeCell ref="I739:J739"/>
    <mergeCell ref="K739:L739"/>
    <mergeCell ref="M739:N739"/>
    <mergeCell ref="O739:P739"/>
    <mergeCell ref="Q739:S739"/>
    <mergeCell ref="C740:D740"/>
    <mergeCell ref="E740:F740"/>
    <mergeCell ref="G740:H740"/>
    <mergeCell ref="I740:J740"/>
    <mergeCell ref="K740:L740"/>
    <mergeCell ref="M740:N740"/>
    <mergeCell ref="O740:P740"/>
    <mergeCell ref="Q740:S740"/>
    <mergeCell ref="C741:D741"/>
    <mergeCell ref="E741:F741"/>
    <mergeCell ref="G741:H741"/>
    <mergeCell ref="I741:J741"/>
    <mergeCell ref="K741:L741"/>
    <mergeCell ref="M741:N741"/>
    <mergeCell ref="O741:P741"/>
    <mergeCell ref="Q741:S741"/>
    <mergeCell ref="C742:D742"/>
    <mergeCell ref="E742:F742"/>
    <mergeCell ref="G742:H742"/>
    <mergeCell ref="I742:J742"/>
    <mergeCell ref="K742:L742"/>
    <mergeCell ref="M742:N742"/>
    <mergeCell ref="O742:P742"/>
    <mergeCell ref="Q742:S742"/>
    <mergeCell ref="C743:D743"/>
    <mergeCell ref="E743:F743"/>
    <mergeCell ref="G743:H743"/>
    <mergeCell ref="I743:J743"/>
    <mergeCell ref="K743:L743"/>
    <mergeCell ref="M743:N743"/>
    <mergeCell ref="O743:P743"/>
    <mergeCell ref="Q743:S743"/>
    <mergeCell ref="C744:D744"/>
    <mergeCell ref="E744:F744"/>
    <mergeCell ref="G744:H744"/>
    <mergeCell ref="I744:J744"/>
    <mergeCell ref="K744:L744"/>
    <mergeCell ref="M744:N744"/>
    <mergeCell ref="O744:P744"/>
    <mergeCell ref="Q744:S744"/>
    <mergeCell ref="C745:D745"/>
    <mergeCell ref="E745:F745"/>
    <mergeCell ref="G745:H745"/>
    <mergeCell ref="I745:J745"/>
    <mergeCell ref="K745:L745"/>
    <mergeCell ref="M745:N745"/>
    <mergeCell ref="O745:P745"/>
    <mergeCell ref="Q745:S745"/>
    <mergeCell ref="C746:D746"/>
    <mergeCell ref="E746:F746"/>
    <mergeCell ref="G746:H746"/>
    <mergeCell ref="I746:J746"/>
    <mergeCell ref="K746:L746"/>
    <mergeCell ref="M746:N746"/>
    <mergeCell ref="O746:P746"/>
    <mergeCell ref="Q746:S746"/>
    <mergeCell ref="C747:D747"/>
    <mergeCell ref="E747:F747"/>
    <mergeCell ref="G747:H747"/>
    <mergeCell ref="I747:J747"/>
    <mergeCell ref="K747:L747"/>
    <mergeCell ref="M747:N747"/>
    <mergeCell ref="O747:P747"/>
    <mergeCell ref="Q747:S747"/>
    <mergeCell ref="C748:D748"/>
    <mergeCell ref="E748:F748"/>
    <mergeCell ref="G748:H748"/>
    <mergeCell ref="I748:J748"/>
    <mergeCell ref="K748:L748"/>
    <mergeCell ref="M748:N748"/>
    <mergeCell ref="O748:P748"/>
    <mergeCell ref="Q748:S748"/>
    <mergeCell ref="C749:D749"/>
    <mergeCell ref="E749:F749"/>
    <mergeCell ref="G749:H749"/>
    <mergeCell ref="I749:J749"/>
    <mergeCell ref="K749:L749"/>
    <mergeCell ref="M749:N749"/>
    <mergeCell ref="O749:P749"/>
    <mergeCell ref="Q749:S749"/>
    <mergeCell ref="C750:D750"/>
    <mergeCell ref="E750:F750"/>
    <mergeCell ref="G750:H750"/>
    <mergeCell ref="I750:J750"/>
    <mergeCell ref="K750:L750"/>
    <mergeCell ref="M750:N750"/>
    <mergeCell ref="O750:P750"/>
    <mergeCell ref="Q750:S750"/>
    <mergeCell ref="C751:D751"/>
    <mergeCell ref="E751:F751"/>
    <mergeCell ref="G751:H751"/>
    <mergeCell ref="I751:J751"/>
    <mergeCell ref="K751:L751"/>
    <mergeCell ref="M751:N751"/>
    <mergeCell ref="O751:P751"/>
    <mergeCell ref="Q751:S751"/>
    <mergeCell ref="C752:D752"/>
    <mergeCell ref="E752:F752"/>
    <mergeCell ref="G752:H752"/>
    <mergeCell ref="I752:J752"/>
    <mergeCell ref="K752:L752"/>
    <mergeCell ref="M752:N752"/>
    <mergeCell ref="O752:P752"/>
    <mergeCell ref="Q752:S752"/>
    <mergeCell ref="C753:D753"/>
    <mergeCell ref="E753:F753"/>
    <mergeCell ref="G753:H753"/>
    <mergeCell ref="I753:J753"/>
    <mergeCell ref="K753:L753"/>
    <mergeCell ref="M753:N753"/>
    <mergeCell ref="O753:P753"/>
    <mergeCell ref="Q753:S753"/>
    <mergeCell ref="C754:D754"/>
    <mergeCell ref="E754:F754"/>
    <mergeCell ref="G754:H754"/>
    <mergeCell ref="I754:J754"/>
    <mergeCell ref="K754:L754"/>
    <mergeCell ref="M754:N754"/>
    <mergeCell ref="O754:P754"/>
    <mergeCell ref="Q754:S754"/>
    <mergeCell ref="C755:D755"/>
    <mergeCell ref="E755:F755"/>
    <mergeCell ref="G755:H755"/>
    <mergeCell ref="I755:J755"/>
    <mergeCell ref="K755:L755"/>
    <mergeCell ref="M755:N755"/>
    <mergeCell ref="O755:P755"/>
    <mergeCell ref="Q755:S755"/>
    <mergeCell ref="C756:D756"/>
    <mergeCell ref="E756:F756"/>
    <mergeCell ref="G756:H756"/>
    <mergeCell ref="I756:J756"/>
    <mergeCell ref="K756:L756"/>
    <mergeCell ref="M756:N756"/>
    <mergeCell ref="O756:P756"/>
    <mergeCell ref="Q756:S756"/>
    <mergeCell ref="C757:D757"/>
    <mergeCell ref="E757:F757"/>
    <mergeCell ref="G757:H757"/>
    <mergeCell ref="I757:J757"/>
    <mergeCell ref="K757:L757"/>
    <mergeCell ref="M757:N757"/>
    <mergeCell ref="O757:P757"/>
    <mergeCell ref="Q757:S757"/>
    <mergeCell ref="C758:D758"/>
    <mergeCell ref="E758:F758"/>
    <mergeCell ref="G758:H758"/>
    <mergeCell ref="I758:J758"/>
    <mergeCell ref="K758:L758"/>
    <mergeCell ref="M758:N758"/>
    <mergeCell ref="O758:P758"/>
    <mergeCell ref="Q758:S758"/>
    <mergeCell ref="C759:D759"/>
    <mergeCell ref="E759:F759"/>
    <mergeCell ref="G759:H759"/>
    <mergeCell ref="I759:J759"/>
    <mergeCell ref="K759:L759"/>
    <mergeCell ref="M759:N759"/>
    <mergeCell ref="O759:P759"/>
    <mergeCell ref="Q759:S759"/>
    <mergeCell ref="C760:D760"/>
    <mergeCell ref="E760:F760"/>
    <mergeCell ref="G760:H760"/>
    <mergeCell ref="I760:J760"/>
    <mergeCell ref="K760:L760"/>
    <mergeCell ref="M760:N760"/>
    <mergeCell ref="O760:P760"/>
    <mergeCell ref="Q760:S760"/>
    <mergeCell ref="C761:D761"/>
    <mergeCell ref="E761:F761"/>
    <mergeCell ref="G761:H761"/>
    <mergeCell ref="I761:J761"/>
    <mergeCell ref="K761:L761"/>
    <mergeCell ref="M761:N761"/>
    <mergeCell ref="O761:P761"/>
    <mergeCell ref="Q761:S761"/>
    <mergeCell ref="C762:D762"/>
    <mergeCell ref="E762:F762"/>
    <mergeCell ref="G762:H762"/>
    <mergeCell ref="I762:J762"/>
    <mergeCell ref="K762:L762"/>
    <mergeCell ref="M762:N762"/>
    <mergeCell ref="O762:P762"/>
    <mergeCell ref="Q762:S762"/>
    <mergeCell ref="C763:D763"/>
    <mergeCell ref="E763:F763"/>
    <mergeCell ref="G763:H763"/>
    <mergeCell ref="I763:J763"/>
    <mergeCell ref="K763:L763"/>
    <mergeCell ref="M763:N763"/>
    <mergeCell ref="O763:P763"/>
    <mergeCell ref="Q763:S763"/>
    <mergeCell ref="C764:D764"/>
    <mergeCell ref="E764:F764"/>
    <mergeCell ref="G764:H764"/>
    <mergeCell ref="I764:J764"/>
    <mergeCell ref="K764:L764"/>
    <mergeCell ref="M764:N764"/>
    <mergeCell ref="O764:P764"/>
    <mergeCell ref="Q764:S764"/>
    <mergeCell ref="C765:D765"/>
    <mergeCell ref="E765:F765"/>
    <mergeCell ref="G765:H765"/>
    <mergeCell ref="I765:J765"/>
    <mergeCell ref="K765:L765"/>
    <mergeCell ref="M765:N765"/>
    <mergeCell ref="O765:P765"/>
    <mergeCell ref="Q765:S765"/>
    <mergeCell ref="C766:D766"/>
    <mergeCell ref="E766:F766"/>
    <mergeCell ref="G766:H766"/>
    <mergeCell ref="I766:J766"/>
    <mergeCell ref="K766:L766"/>
    <mergeCell ref="M766:N766"/>
    <mergeCell ref="O766:P766"/>
    <mergeCell ref="Q766:S766"/>
    <mergeCell ref="C767:D767"/>
    <mergeCell ref="E767:F767"/>
    <mergeCell ref="G767:H767"/>
    <mergeCell ref="I767:J767"/>
    <mergeCell ref="K767:L767"/>
    <mergeCell ref="M767:N767"/>
    <mergeCell ref="O767:P767"/>
    <mergeCell ref="Q767:S767"/>
    <mergeCell ref="C768:D768"/>
    <mergeCell ref="E768:F768"/>
    <mergeCell ref="G768:H768"/>
    <mergeCell ref="I768:J768"/>
    <mergeCell ref="K768:L768"/>
    <mergeCell ref="M768:N768"/>
    <mergeCell ref="O768:P768"/>
    <mergeCell ref="Q768:S768"/>
    <mergeCell ref="C769:D769"/>
    <mergeCell ref="E769:F769"/>
    <mergeCell ref="G769:H769"/>
    <mergeCell ref="I769:J769"/>
    <mergeCell ref="K769:L769"/>
    <mergeCell ref="M769:N769"/>
    <mergeCell ref="O769:P769"/>
    <mergeCell ref="Q769:S769"/>
    <mergeCell ref="C770:D770"/>
    <mergeCell ref="E770:F770"/>
    <mergeCell ref="G770:H770"/>
    <mergeCell ref="I770:J770"/>
    <mergeCell ref="K770:L770"/>
    <mergeCell ref="M770:N770"/>
    <mergeCell ref="O770:P770"/>
    <mergeCell ref="Q770:S770"/>
    <mergeCell ref="C771:D771"/>
    <mergeCell ref="E771:F771"/>
    <mergeCell ref="G771:H771"/>
    <mergeCell ref="I771:J771"/>
    <mergeCell ref="K771:L771"/>
    <mergeCell ref="M771:N771"/>
    <mergeCell ref="O771:P771"/>
    <mergeCell ref="Q771:S771"/>
    <mergeCell ref="C772:D772"/>
    <mergeCell ref="E772:F772"/>
    <mergeCell ref="G772:H772"/>
    <mergeCell ref="I772:J772"/>
    <mergeCell ref="K772:L772"/>
    <mergeCell ref="M772:N772"/>
    <mergeCell ref="O772:P772"/>
    <mergeCell ref="Q772:S772"/>
    <mergeCell ref="C773:D773"/>
    <mergeCell ref="E773:F773"/>
    <mergeCell ref="G773:H773"/>
    <mergeCell ref="I773:J773"/>
    <mergeCell ref="K773:L773"/>
    <mergeCell ref="M773:N773"/>
    <mergeCell ref="O773:P773"/>
    <mergeCell ref="Q773:S773"/>
    <mergeCell ref="C774:D774"/>
    <mergeCell ref="E774:F774"/>
    <mergeCell ref="G774:H774"/>
    <mergeCell ref="I774:J774"/>
    <mergeCell ref="K774:L774"/>
    <mergeCell ref="M774:N774"/>
    <mergeCell ref="O774:P774"/>
    <mergeCell ref="Q774:S774"/>
    <mergeCell ref="C775:D775"/>
    <mergeCell ref="E775:F775"/>
    <mergeCell ref="G775:H775"/>
    <mergeCell ref="I775:J775"/>
    <mergeCell ref="K775:L775"/>
    <mergeCell ref="M775:N775"/>
    <mergeCell ref="O775:P775"/>
    <mergeCell ref="Q775:S775"/>
    <mergeCell ref="C776:D776"/>
    <mergeCell ref="E776:F776"/>
    <mergeCell ref="G776:H776"/>
    <mergeCell ref="I776:J776"/>
    <mergeCell ref="K776:L776"/>
    <mergeCell ref="M776:N776"/>
    <mergeCell ref="O776:P776"/>
    <mergeCell ref="Q776:S776"/>
    <mergeCell ref="C777:D777"/>
    <mergeCell ref="E777:F777"/>
    <mergeCell ref="G777:H777"/>
    <mergeCell ref="I777:J777"/>
    <mergeCell ref="K777:L777"/>
    <mergeCell ref="M777:N777"/>
    <mergeCell ref="O777:P777"/>
    <mergeCell ref="Q777:S777"/>
    <mergeCell ref="C778:D778"/>
    <mergeCell ref="E778:F778"/>
    <mergeCell ref="G778:H778"/>
    <mergeCell ref="I778:J778"/>
    <mergeCell ref="K778:L778"/>
    <mergeCell ref="M778:N778"/>
    <mergeCell ref="O778:P778"/>
    <mergeCell ref="Q778:S778"/>
    <mergeCell ref="C779:D779"/>
    <mergeCell ref="E779:F779"/>
    <mergeCell ref="G779:H779"/>
    <mergeCell ref="I779:J779"/>
    <mergeCell ref="K779:L779"/>
    <mergeCell ref="M779:N779"/>
    <mergeCell ref="O779:P779"/>
    <mergeCell ref="Q779:S779"/>
    <mergeCell ref="C780:D780"/>
    <mergeCell ref="E780:F780"/>
    <mergeCell ref="G780:H780"/>
    <mergeCell ref="I780:J780"/>
    <mergeCell ref="K780:L780"/>
    <mergeCell ref="M780:N780"/>
    <mergeCell ref="O780:P780"/>
    <mergeCell ref="Q780:S780"/>
    <mergeCell ref="C781:D781"/>
    <mergeCell ref="E781:F781"/>
    <mergeCell ref="G781:H781"/>
    <mergeCell ref="I781:J781"/>
    <mergeCell ref="K781:L781"/>
    <mergeCell ref="M781:N781"/>
    <mergeCell ref="O781:P781"/>
    <mergeCell ref="Q781:S781"/>
    <mergeCell ref="C782:D782"/>
    <mergeCell ref="E782:F782"/>
    <mergeCell ref="G782:H782"/>
    <mergeCell ref="I782:J782"/>
    <mergeCell ref="K782:L782"/>
    <mergeCell ref="M782:N782"/>
    <mergeCell ref="O782:P782"/>
    <mergeCell ref="Q782:S782"/>
    <mergeCell ref="C783:D783"/>
    <mergeCell ref="E783:F783"/>
    <mergeCell ref="G783:H783"/>
    <mergeCell ref="I783:J783"/>
    <mergeCell ref="K783:L783"/>
    <mergeCell ref="M783:N783"/>
    <mergeCell ref="O783:P783"/>
    <mergeCell ref="Q783:S783"/>
    <mergeCell ref="C784:D784"/>
    <mergeCell ref="E784:F784"/>
    <mergeCell ref="G784:H784"/>
    <mergeCell ref="I784:J784"/>
    <mergeCell ref="K784:L784"/>
    <mergeCell ref="M784:N784"/>
    <mergeCell ref="O784:P784"/>
    <mergeCell ref="Q784:S784"/>
    <mergeCell ref="C785:D785"/>
    <mergeCell ref="E785:F785"/>
    <mergeCell ref="G785:H785"/>
    <mergeCell ref="I785:J785"/>
    <mergeCell ref="K785:L785"/>
    <mergeCell ref="M785:N785"/>
    <mergeCell ref="O785:P785"/>
    <mergeCell ref="Q785:S785"/>
    <mergeCell ref="C786:D786"/>
    <mergeCell ref="E786:F786"/>
    <mergeCell ref="G786:H786"/>
    <mergeCell ref="I786:J786"/>
    <mergeCell ref="K786:L786"/>
    <mergeCell ref="M786:N786"/>
    <mergeCell ref="O786:P786"/>
    <mergeCell ref="Q786:S786"/>
    <mergeCell ref="C787:D787"/>
    <mergeCell ref="E787:F787"/>
    <mergeCell ref="G787:H787"/>
    <mergeCell ref="I787:J787"/>
    <mergeCell ref="K787:L787"/>
    <mergeCell ref="M787:N787"/>
    <mergeCell ref="O787:P787"/>
    <mergeCell ref="Q787:S787"/>
    <mergeCell ref="C788:D788"/>
    <mergeCell ref="E788:F788"/>
    <mergeCell ref="G788:H788"/>
    <mergeCell ref="I788:J788"/>
    <mergeCell ref="K788:L788"/>
    <mergeCell ref="M788:N788"/>
    <mergeCell ref="O788:P788"/>
    <mergeCell ref="Q788:S788"/>
    <mergeCell ref="C789:D789"/>
    <mergeCell ref="E789:F789"/>
    <mergeCell ref="G789:H789"/>
    <mergeCell ref="I789:J789"/>
    <mergeCell ref="K789:L789"/>
    <mergeCell ref="M789:N789"/>
    <mergeCell ref="O789:P789"/>
    <mergeCell ref="Q789:S789"/>
    <mergeCell ref="C790:D790"/>
    <mergeCell ref="E790:F790"/>
    <mergeCell ref="G790:H790"/>
    <mergeCell ref="I790:J790"/>
    <mergeCell ref="K790:L790"/>
    <mergeCell ref="M790:N790"/>
    <mergeCell ref="O790:P790"/>
    <mergeCell ref="Q790:S790"/>
    <mergeCell ref="C791:D791"/>
    <mergeCell ref="E791:F791"/>
    <mergeCell ref="G791:H791"/>
    <mergeCell ref="I791:J791"/>
    <mergeCell ref="K791:L791"/>
    <mergeCell ref="M791:N791"/>
    <mergeCell ref="O791:P791"/>
    <mergeCell ref="Q791:S791"/>
    <mergeCell ref="C792:D792"/>
    <mergeCell ref="E792:F792"/>
    <mergeCell ref="G792:H792"/>
    <mergeCell ref="I792:J792"/>
    <mergeCell ref="K792:L792"/>
    <mergeCell ref="M792:N792"/>
    <mergeCell ref="O792:P792"/>
    <mergeCell ref="Q792:S792"/>
    <mergeCell ref="C793:D793"/>
    <mergeCell ref="E793:F793"/>
    <mergeCell ref="G793:H793"/>
    <mergeCell ref="I793:J793"/>
    <mergeCell ref="K793:L793"/>
    <mergeCell ref="M793:N793"/>
    <mergeCell ref="O793:P793"/>
    <mergeCell ref="Q793:S793"/>
    <mergeCell ref="C794:D794"/>
    <mergeCell ref="E794:F794"/>
    <mergeCell ref="G794:H794"/>
    <mergeCell ref="I794:J794"/>
    <mergeCell ref="K794:L794"/>
    <mergeCell ref="M794:N794"/>
    <mergeCell ref="O794:P794"/>
    <mergeCell ref="Q794:S794"/>
    <mergeCell ref="C795:D795"/>
    <mergeCell ref="E795:F795"/>
    <mergeCell ref="G795:H795"/>
    <mergeCell ref="I795:J795"/>
    <mergeCell ref="K795:L795"/>
    <mergeCell ref="M795:N795"/>
    <mergeCell ref="O795:P795"/>
    <mergeCell ref="Q795:S795"/>
    <mergeCell ref="C796:D796"/>
    <mergeCell ref="E796:F796"/>
    <mergeCell ref="G796:H796"/>
    <mergeCell ref="I796:J796"/>
    <mergeCell ref="K796:L796"/>
    <mergeCell ref="M796:N796"/>
    <mergeCell ref="O796:P796"/>
    <mergeCell ref="Q796:S796"/>
    <mergeCell ref="C797:D797"/>
    <mergeCell ref="E797:F797"/>
    <mergeCell ref="G797:H797"/>
    <mergeCell ref="I797:J797"/>
    <mergeCell ref="K797:L797"/>
    <mergeCell ref="M797:N797"/>
    <mergeCell ref="O797:P797"/>
    <mergeCell ref="Q797:S797"/>
    <mergeCell ref="C798:D798"/>
    <mergeCell ref="E798:F798"/>
    <mergeCell ref="G798:H798"/>
    <mergeCell ref="I798:J798"/>
    <mergeCell ref="K798:L798"/>
    <mergeCell ref="M798:N798"/>
    <mergeCell ref="O798:P798"/>
    <mergeCell ref="Q798:S798"/>
    <mergeCell ref="C799:D799"/>
    <mergeCell ref="E799:F799"/>
    <mergeCell ref="G799:H799"/>
    <mergeCell ref="I799:J799"/>
    <mergeCell ref="K799:L799"/>
    <mergeCell ref="M799:N799"/>
    <mergeCell ref="O799:P799"/>
    <mergeCell ref="Q799:S799"/>
    <mergeCell ref="C800:D800"/>
    <mergeCell ref="E800:F800"/>
    <mergeCell ref="G800:H800"/>
    <mergeCell ref="I800:J800"/>
    <mergeCell ref="K800:L800"/>
    <mergeCell ref="M800:N800"/>
    <mergeCell ref="O800:P800"/>
    <mergeCell ref="Q800:S800"/>
    <mergeCell ref="C801:D801"/>
    <mergeCell ref="E801:F801"/>
    <mergeCell ref="G801:H801"/>
    <mergeCell ref="I801:J801"/>
    <mergeCell ref="K801:L801"/>
    <mergeCell ref="M801:N801"/>
    <mergeCell ref="O801:P801"/>
    <mergeCell ref="Q801:S801"/>
    <mergeCell ref="C802:D802"/>
    <mergeCell ref="E802:F802"/>
    <mergeCell ref="G802:H802"/>
    <mergeCell ref="I802:J802"/>
    <mergeCell ref="K802:L802"/>
    <mergeCell ref="M802:N802"/>
    <mergeCell ref="O802:P802"/>
    <mergeCell ref="Q802:S802"/>
    <mergeCell ref="C803:D803"/>
    <mergeCell ref="E803:F803"/>
    <mergeCell ref="G803:H803"/>
    <mergeCell ref="I803:J803"/>
    <mergeCell ref="K803:L803"/>
    <mergeCell ref="M803:N803"/>
    <mergeCell ref="O803:P803"/>
    <mergeCell ref="Q803:S803"/>
    <mergeCell ref="C804:D804"/>
    <mergeCell ref="E804:F804"/>
    <mergeCell ref="G804:H804"/>
    <mergeCell ref="I804:J804"/>
    <mergeCell ref="K804:L804"/>
    <mergeCell ref="M804:N804"/>
    <mergeCell ref="O804:P804"/>
    <mergeCell ref="Q804:S804"/>
    <mergeCell ref="C805:D805"/>
    <mergeCell ref="E805:F805"/>
    <mergeCell ref="G805:H805"/>
    <mergeCell ref="I805:J805"/>
    <mergeCell ref="K805:L805"/>
    <mergeCell ref="M805:N805"/>
    <mergeCell ref="O805:P805"/>
    <mergeCell ref="Q805:S805"/>
    <mergeCell ref="C806:D806"/>
    <mergeCell ref="E806:F806"/>
    <mergeCell ref="G806:H806"/>
    <mergeCell ref="I806:J806"/>
    <mergeCell ref="K806:L806"/>
    <mergeCell ref="M806:N806"/>
    <mergeCell ref="O806:P806"/>
    <mergeCell ref="Q806:S806"/>
    <mergeCell ref="C807:D807"/>
    <mergeCell ref="E807:F807"/>
    <mergeCell ref="G807:H807"/>
    <mergeCell ref="I807:J807"/>
    <mergeCell ref="K807:L807"/>
    <mergeCell ref="M807:N807"/>
    <mergeCell ref="O807:P807"/>
    <mergeCell ref="Q807:S807"/>
    <mergeCell ref="C808:D808"/>
    <mergeCell ref="E808:F808"/>
    <mergeCell ref="G808:H808"/>
    <mergeCell ref="I808:J808"/>
    <mergeCell ref="K808:L808"/>
    <mergeCell ref="M808:N808"/>
    <mergeCell ref="O808:P808"/>
    <mergeCell ref="Q808:S808"/>
    <mergeCell ref="C809:D809"/>
    <mergeCell ref="E809:F809"/>
    <mergeCell ref="G809:H809"/>
    <mergeCell ref="I809:J809"/>
    <mergeCell ref="K809:L809"/>
    <mergeCell ref="M809:N809"/>
    <mergeCell ref="O809:P809"/>
    <mergeCell ref="Q809:S809"/>
    <mergeCell ref="C810:D810"/>
    <mergeCell ref="E810:F810"/>
    <mergeCell ref="G810:H810"/>
    <mergeCell ref="I810:J810"/>
    <mergeCell ref="K810:L810"/>
    <mergeCell ref="M810:N810"/>
    <mergeCell ref="O810:P810"/>
    <mergeCell ref="Q810:S810"/>
    <mergeCell ref="C811:D811"/>
    <mergeCell ref="E811:F811"/>
    <mergeCell ref="G811:H811"/>
    <mergeCell ref="I811:J811"/>
    <mergeCell ref="K811:L811"/>
    <mergeCell ref="M811:N811"/>
    <mergeCell ref="O811:P811"/>
    <mergeCell ref="Q811:S811"/>
    <mergeCell ref="C812:D812"/>
    <mergeCell ref="E812:F812"/>
    <mergeCell ref="G812:H812"/>
    <mergeCell ref="I812:J812"/>
    <mergeCell ref="K812:L812"/>
    <mergeCell ref="M812:N812"/>
    <mergeCell ref="O812:P812"/>
    <mergeCell ref="Q812:S812"/>
    <mergeCell ref="C813:D813"/>
    <mergeCell ref="E813:F813"/>
    <mergeCell ref="G813:H813"/>
    <mergeCell ref="I813:J813"/>
    <mergeCell ref="K813:L813"/>
    <mergeCell ref="M813:N813"/>
    <mergeCell ref="O813:P813"/>
    <mergeCell ref="Q813:S813"/>
    <mergeCell ref="C814:D814"/>
    <mergeCell ref="E814:F814"/>
    <mergeCell ref="G814:H814"/>
    <mergeCell ref="I814:J814"/>
    <mergeCell ref="K814:L814"/>
    <mergeCell ref="M814:N814"/>
    <mergeCell ref="O814:P814"/>
    <mergeCell ref="Q814:S814"/>
    <mergeCell ref="C815:D815"/>
    <mergeCell ref="E815:F815"/>
    <mergeCell ref="G815:H815"/>
    <mergeCell ref="I815:J815"/>
    <mergeCell ref="K815:L815"/>
    <mergeCell ref="M815:N815"/>
    <mergeCell ref="O815:P815"/>
    <mergeCell ref="Q815:S815"/>
    <mergeCell ref="C816:D816"/>
    <mergeCell ref="E816:F816"/>
    <mergeCell ref="G816:H816"/>
    <mergeCell ref="I816:J816"/>
    <mergeCell ref="K816:L816"/>
    <mergeCell ref="M816:N816"/>
    <mergeCell ref="O816:P816"/>
    <mergeCell ref="Q816:S816"/>
    <mergeCell ref="C817:D817"/>
    <mergeCell ref="E817:F817"/>
    <mergeCell ref="G817:H817"/>
    <mergeCell ref="I817:J817"/>
    <mergeCell ref="K817:L817"/>
    <mergeCell ref="M817:N817"/>
    <mergeCell ref="O817:P817"/>
    <mergeCell ref="Q817:S817"/>
    <mergeCell ref="C818:D818"/>
    <mergeCell ref="E818:F818"/>
    <mergeCell ref="G818:H818"/>
    <mergeCell ref="I818:J818"/>
    <mergeCell ref="K818:L818"/>
    <mergeCell ref="M818:N818"/>
    <mergeCell ref="O818:P818"/>
    <mergeCell ref="Q818:S818"/>
    <mergeCell ref="C819:D819"/>
    <mergeCell ref="E819:F819"/>
    <mergeCell ref="G819:H819"/>
    <mergeCell ref="I819:J819"/>
    <mergeCell ref="K819:L819"/>
    <mergeCell ref="M819:N819"/>
    <mergeCell ref="O819:P819"/>
    <mergeCell ref="Q819:S819"/>
    <mergeCell ref="C820:D820"/>
    <mergeCell ref="E820:F820"/>
    <mergeCell ref="G820:H820"/>
    <mergeCell ref="I820:J820"/>
    <mergeCell ref="K820:L820"/>
    <mergeCell ref="M820:N820"/>
    <mergeCell ref="O820:P820"/>
    <mergeCell ref="Q820:S820"/>
    <mergeCell ref="C821:D821"/>
    <mergeCell ref="E821:F821"/>
    <mergeCell ref="G821:H821"/>
    <mergeCell ref="I821:J821"/>
    <mergeCell ref="K821:L821"/>
    <mergeCell ref="M821:N821"/>
    <mergeCell ref="O821:P821"/>
    <mergeCell ref="Q821:S821"/>
    <mergeCell ref="C822:D822"/>
    <mergeCell ref="E822:F822"/>
    <mergeCell ref="G822:H822"/>
    <mergeCell ref="I822:J822"/>
    <mergeCell ref="K822:L822"/>
    <mergeCell ref="M822:N822"/>
    <mergeCell ref="O822:P822"/>
    <mergeCell ref="Q822:S822"/>
    <mergeCell ref="C823:D823"/>
    <mergeCell ref="E823:F823"/>
    <mergeCell ref="G823:H823"/>
    <mergeCell ref="I823:J823"/>
    <mergeCell ref="K823:L823"/>
    <mergeCell ref="M823:N823"/>
    <mergeCell ref="O823:P823"/>
    <mergeCell ref="Q823:S823"/>
    <mergeCell ref="C824:D824"/>
    <mergeCell ref="E824:F824"/>
    <mergeCell ref="G824:H824"/>
    <mergeCell ref="I824:J824"/>
    <mergeCell ref="K824:L824"/>
    <mergeCell ref="M824:N824"/>
    <mergeCell ref="O824:P824"/>
    <mergeCell ref="Q824:S824"/>
    <mergeCell ref="C825:D825"/>
    <mergeCell ref="E825:F825"/>
    <mergeCell ref="G825:H825"/>
    <mergeCell ref="I825:J825"/>
    <mergeCell ref="K825:L825"/>
    <mergeCell ref="M825:N825"/>
    <mergeCell ref="O825:P825"/>
    <mergeCell ref="Q825:S825"/>
    <mergeCell ref="C826:D826"/>
    <mergeCell ref="E826:F826"/>
    <mergeCell ref="G826:H826"/>
    <mergeCell ref="I826:J826"/>
    <mergeCell ref="K826:L826"/>
    <mergeCell ref="M826:N826"/>
    <mergeCell ref="O826:P826"/>
    <mergeCell ref="Q826:S826"/>
    <mergeCell ref="C827:D827"/>
    <mergeCell ref="E827:F827"/>
    <mergeCell ref="G827:H827"/>
    <mergeCell ref="I827:J827"/>
    <mergeCell ref="K827:L827"/>
    <mergeCell ref="M827:N827"/>
    <mergeCell ref="O827:P827"/>
    <mergeCell ref="Q827:S827"/>
    <mergeCell ref="C828:D828"/>
    <mergeCell ref="E828:F828"/>
    <mergeCell ref="G828:H828"/>
    <mergeCell ref="I828:J828"/>
    <mergeCell ref="K828:L828"/>
    <mergeCell ref="M828:N828"/>
    <mergeCell ref="O828:P828"/>
    <mergeCell ref="Q828:S828"/>
    <mergeCell ref="C829:D829"/>
    <mergeCell ref="E829:F829"/>
    <mergeCell ref="G829:H829"/>
    <mergeCell ref="I829:J829"/>
    <mergeCell ref="K829:L829"/>
    <mergeCell ref="M829:N829"/>
    <mergeCell ref="O829:P829"/>
    <mergeCell ref="Q829:S829"/>
    <mergeCell ref="C830:D830"/>
    <mergeCell ref="E830:F830"/>
    <mergeCell ref="G830:H830"/>
    <mergeCell ref="I830:J830"/>
    <mergeCell ref="K830:L830"/>
    <mergeCell ref="M830:N830"/>
    <mergeCell ref="O830:P830"/>
    <mergeCell ref="Q830:S830"/>
    <mergeCell ref="C831:D831"/>
    <mergeCell ref="E831:F831"/>
    <mergeCell ref="G831:H831"/>
    <mergeCell ref="I831:J831"/>
    <mergeCell ref="K831:L831"/>
    <mergeCell ref="M831:N831"/>
    <mergeCell ref="O831:P831"/>
    <mergeCell ref="Q831:S831"/>
    <mergeCell ref="C832:D832"/>
    <mergeCell ref="E832:F832"/>
    <mergeCell ref="G832:H832"/>
    <mergeCell ref="I832:J832"/>
    <mergeCell ref="K832:L832"/>
    <mergeCell ref="M832:N832"/>
    <mergeCell ref="O832:P832"/>
    <mergeCell ref="Q832:S832"/>
    <mergeCell ref="C833:D833"/>
    <mergeCell ref="E833:F833"/>
    <mergeCell ref="G833:H833"/>
    <mergeCell ref="I833:J833"/>
    <mergeCell ref="K833:L833"/>
    <mergeCell ref="M833:N833"/>
    <mergeCell ref="O833:P833"/>
    <mergeCell ref="Q833:S833"/>
    <mergeCell ref="C834:D834"/>
    <mergeCell ref="E834:F834"/>
    <mergeCell ref="G834:H834"/>
    <mergeCell ref="I834:J834"/>
    <mergeCell ref="K834:L834"/>
    <mergeCell ref="M834:N834"/>
    <mergeCell ref="O834:P834"/>
    <mergeCell ref="Q834:S834"/>
    <mergeCell ref="C835:D835"/>
    <mergeCell ref="E835:F835"/>
    <mergeCell ref="G835:H835"/>
    <mergeCell ref="I835:J835"/>
    <mergeCell ref="K835:L835"/>
    <mergeCell ref="M835:N835"/>
    <mergeCell ref="O835:P835"/>
    <mergeCell ref="Q835:S835"/>
    <mergeCell ref="C836:D836"/>
    <mergeCell ref="E836:F836"/>
    <mergeCell ref="G836:H836"/>
    <mergeCell ref="I836:J836"/>
    <mergeCell ref="K836:L836"/>
    <mergeCell ref="M836:N836"/>
    <mergeCell ref="O836:P836"/>
    <mergeCell ref="Q836:S836"/>
    <mergeCell ref="C837:D837"/>
    <mergeCell ref="E837:F837"/>
    <mergeCell ref="G837:H837"/>
    <mergeCell ref="I837:J837"/>
    <mergeCell ref="K837:L837"/>
    <mergeCell ref="M837:N837"/>
    <mergeCell ref="O837:P837"/>
    <mergeCell ref="Q837:S837"/>
    <mergeCell ref="C838:D838"/>
    <mergeCell ref="E838:F838"/>
    <mergeCell ref="G838:H838"/>
    <mergeCell ref="I838:J838"/>
    <mergeCell ref="K838:L838"/>
    <mergeCell ref="M838:N838"/>
    <mergeCell ref="O838:P838"/>
    <mergeCell ref="Q838:S838"/>
    <mergeCell ref="C839:D839"/>
    <mergeCell ref="E839:F839"/>
    <mergeCell ref="G839:H839"/>
    <mergeCell ref="I839:J839"/>
    <mergeCell ref="K839:L839"/>
    <mergeCell ref="M839:N839"/>
    <mergeCell ref="O839:P839"/>
    <mergeCell ref="Q839:S839"/>
    <mergeCell ref="C840:D840"/>
    <mergeCell ref="E840:F840"/>
    <mergeCell ref="G840:H840"/>
    <mergeCell ref="I840:J840"/>
    <mergeCell ref="K840:L840"/>
    <mergeCell ref="M840:N840"/>
    <mergeCell ref="O840:P840"/>
    <mergeCell ref="Q840:S840"/>
    <mergeCell ref="C841:D841"/>
    <mergeCell ref="E841:F841"/>
    <mergeCell ref="G841:H841"/>
    <mergeCell ref="I841:J841"/>
    <mergeCell ref="K841:L841"/>
    <mergeCell ref="M841:N841"/>
    <mergeCell ref="O841:P841"/>
    <mergeCell ref="Q841:S841"/>
    <mergeCell ref="C842:D842"/>
    <mergeCell ref="E842:F842"/>
    <mergeCell ref="G842:H842"/>
    <mergeCell ref="I842:J842"/>
    <mergeCell ref="K842:L842"/>
    <mergeCell ref="M842:N842"/>
    <mergeCell ref="O842:P842"/>
    <mergeCell ref="Q842:S842"/>
    <mergeCell ref="C843:D843"/>
    <mergeCell ref="E843:F843"/>
    <mergeCell ref="G843:H843"/>
    <mergeCell ref="I843:J843"/>
    <mergeCell ref="K843:L843"/>
    <mergeCell ref="M843:N843"/>
    <mergeCell ref="O843:P843"/>
    <mergeCell ref="Q843:S843"/>
    <mergeCell ref="C844:D844"/>
    <mergeCell ref="E844:F844"/>
    <mergeCell ref="G844:H844"/>
    <mergeCell ref="I844:J844"/>
    <mergeCell ref="K844:L844"/>
    <mergeCell ref="M844:N844"/>
    <mergeCell ref="O844:P844"/>
    <mergeCell ref="Q844:S844"/>
    <mergeCell ref="C845:D845"/>
    <mergeCell ref="E845:F845"/>
    <mergeCell ref="G845:H845"/>
    <mergeCell ref="I845:J845"/>
    <mergeCell ref="K845:L845"/>
    <mergeCell ref="M845:N845"/>
    <mergeCell ref="O845:P845"/>
    <mergeCell ref="Q845:S845"/>
    <mergeCell ref="C846:D846"/>
    <mergeCell ref="E846:F846"/>
    <mergeCell ref="G846:H846"/>
    <mergeCell ref="I846:J846"/>
    <mergeCell ref="K846:L846"/>
    <mergeCell ref="M846:N846"/>
    <mergeCell ref="O846:P846"/>
    <mergeCell ref="Q846:S846"/>
    <mergeCell ref="C847:D847"/>
    <mergeCell ref="E847:F847"/>
    <mergeCell ref="G847:H847"/>
    <mergeCell ref="I847:J847"/>
    <mergeCell ref="K847:L847"/>
    <mergeCell ref="M847:N847"/>
    <mergeCell ref="O847:P847"/>
    <mergeCell ref="Q847:S847"/>
    <mergeCell ref="C848:D848"/>
    <mergeCell ref="E848:F848"/>
    <mergeCell ref="G848:H848"/>
    <mergeCell ref="I848:J848"/>
    <mergeCell ref="K848:L848"/>
    <mergeCell ref="M848:N848"/>
    <mergeCell ref="O848:P848"/>
    <mergeCell ref="Q848:S848"/>
    <mergeCell ref="C849:D849"/>
    <mergeCell ref="E849:F849"/>
    <mergeCell ref="G849:H849"/>
    <mergeCell ref="I849:J849"/>
    <mergeCell ref="K849:L849"/>
    <mergeCell ref="M849:N849"/>
    <mergeCell ref="O849:P849"/>
    <mergeCell ref="Q849:S849"/>
    <mergeCell ref="C850:D850"/>
    <mergeCell ref="E850:F850"/>
    <mergeCell ref="G850:H850"/>
    <mergeCell ref="I850:J850"/>
    <mergeCell ref="K850:L850"/>
    <mergeCell ref="M850:N850"/>
    <mergeCell ref="O850:P850"/>
    <mergeCell ref="Q850:S850"/>
    <mergeCell ref="C851:D851"/>
    <mergeCell ref="E851:F851"/>
    <mergeCell ref="G851:H851"/>
    <mergeCell ref="I851:J851"/>
    <mergeCell ref="K851:L851"/>
    <mergeCell ref="M851:N851"/>
    <mergeCell ref="O851:P851"/>
    <mergeCell ref="Q851:S851"/>
    <mergeCell ref="C852:D852"/>
    <mergeCell ref="E852:F852"/>
    <mergeCell ref="G852:H852"/>
    <mergeCell ref="I852:J852"/>
    <mergeCell ref="K852:L852"/>
    <mergeCell ref="M852:N852"/>
    <mergeCell ref="O852:P852"/>
    <mergeCell ref="Q852:S852"/>
    <mergeCell ref="C853:D853"/>
    <mergeCell ref="E853:F853"/>
    <mergeCell ref="G853:H853"/>
    <mergeCell ref="I853:J853"/>
    <mergeCell ref="K853:L853"/>
    <mergeCell ref="M853:N853"/>
    <mergeCell ref="O853:P853"/>
    <mergeCell ref="Q853:S853"/>
    <mergeCell ref="C854:D854"/>
    <mergeCell ref="E854:F854"/>
    <mergeCell ref="G854:H854"/>
    <mergeCell ref="I854:J854"/>
    <mergeCell ref="K854:L854"/>
    <mergeCell ref="M854:N854"/>
    <mergeCell ref="O854:P854"/>
    <mergeCell ref="Q854:S854"/>
    <mergeCell ref="C855:D855"/>
    <mergeCell ref="E855:F855"/>
    <mergeCell ref="G855:H855"/>
    <mergeCell ref="I855:J855"/>
    <mergeCell ref="K855:L855"/>
    <mergeCell ref="M855:N855"/>
    <mergeCell ref="O855:P855"/>
    <mergeCell ref="Q855:S855"/>
    <mergeCell ref="C856:D856"/>
    <mergeCell ref="E856:F856"/>
    <mergeCell ref="G856:H856"/>
    <mergeCell ref="I856:J856"/>
    <mergeCell ref="K856:L856"/>
    <mergeCell ref="M856:N856"/>
    <mergeCell ref="O856:P856"/>
    <mergeCell ref="Q856:S856"/>
    <mergeCell ref="C857:D857"/>
    <mergeCell ref="E857:F857"/>
    <mergeCell ref="G857:H857"/>
    <mergeCell ref="I857:J857"/>
    <mergeCell ref="K857:L857"/>
    <mergeCell ref="M857:N857"/>
    <mergeCell ref="O857:P857"/>
    <mergeCell ref="Q857:S857"/>
    <mergeCell ref="C858:D858"/>
    <mergeCell ref="E858:F858"/>
    <mergeCell ref="G858:H858"/>
    <mergeCell ref="I858:J858"/>
    <mergeCell ref="K858:L858"/>
    <mergeCell ref="M858:N858"/>
    <mergeCell ref="O858:P858"/>
    <mergeCell ref="Q858:S858"/>
    <mergeCell ref="C859:D859"/>
    <mergeCell ref="E859:F859"/>
    <mergeCell ref="G859:H859"/>
    <mergeCell ref="I859:J859"/>
    <mergeCell ref="K859:L859"/>
    <mergeCell ref="M859:N859"/>
    <mergeCell ref="O859:P859"/>
    <mergeCell ref="Q859:S859"/>
    <mergeCell ref="C860:D860"/>
    <mergeCell ref="E860:F860"/>
    <mergeCell ref="G860:H860"/>
    <mergeCell ref="I860:J860"/>
    <mergeCell ref="K860:L860"/>
    <mergeCell ref="M860:N860"/>
    <mergeCell ref="O860:P860"/>
    <mergeCell ref="Q860:S860"/>
    <mergeCell ref="C861:D861"/>
    <mergeCell ref="E861:F861"/>
    <mergeCell ref="G861:H861"/>
    <mergeCell ref="I861:J861"/>
    <mergeCell ref="K861:L861"/>
    <mergeCell ref="M861:N861"/>
    <mergeCell ref="O861:P861"/>
    <mergeCell ref="Q861:S861"/>
    <mergeCell ref="C862:D862"/>
    <mergeCell ref="E862:F862"/>
    <mergeCell ref="G862:H862"/>
    <mergeCell ref="I862:J862"/>
    <mergeCell ref="K862:L862"/>
    <mergeCell ref="M862:N862"/>
    <mergeCell ref="O862:P862"/>
    <mergeCell ref="Q862:S862"/>
    <mergeCell ref="C863:D863"/>
    <mergeCell ref="E863:F863"/>
    <mergeCell ref="G863:H863"/>
    <mergeCell ref="I863:J863"/>
    <mergeCell ref="K863:L863"/>
    <mergeCell ref="M863:N863"/>
    <mergeCell ref="O863:P863"/>
    <mergeCell ref="Q863:S863"/>
    <mergeCell ref="C864:D864"/>
    <mergeCell ref="E864:F864"/>
    <mergeCell ref="G864:H864"/>
    <mergeCell ref="I864:J864"/>
    <mergeCell ref="K864:L864"/>
    <mergeCell ref="M864:N864"/>
    <mergeCell ref="O864:P864"/>
    <mergeCell ref="Q864:S864"/>
    <mergeCell ref="C865:D865"/>
    <mergeCell ref="E865:F865"/>
    <mergeCell ref="G865:H865"/>
    <mergeCell ref="I865:J865"/>
    <mergeCell ref="K865:L865"/>
    <mergeCell ref="M865:N865"/>
    <mergeCell ref="O865:P865"/>
    <mergeCell ref="Q865:S865"/>
    <mergeCell ref="C866:D866"/>
    <mergeCell ref="E866:F866"/>
    <mergeCell ref="G866:H866"/>
    <mergeCell ref="I866:J866"/>
    <mergeCell ref="K866:L866"/>
    <mergeCell ref="M866:N866"/>
    <mergeCell ref="O866:P866"/>
    <mergeCell ref="Q866:S866"/>
    <mergeCell ref="C867:D867"/>
    <mergeCell ref="E867:F867"/>
    <mergeCell ref="G867:H867"/>
    <mergeCell ref="I867:J867"/>
    <mergeCell ref="K867:L867"/>
    <mergeCell ref="M867:N867"/>
    <mergeCell ref="O867:P867"/>
    <mergeCell ref="Q867:S867"/>
    <mergeCell ref="C868:D868"/>
    <mergeCell ref="E868:F868"/>
    <mergeCell ref="G868:H868"/>
    <mergeCell ref="I868:J868"/>
    <mergeCell ref="K868:L868"/>
    <mergeCell ref="M868:N868"/>
    <mergeCell ref="O868:P868"/>
    <mergeCell ref="Q868:S868"/>
    <mergeCell ref="C869:D869"/>
    <mergeCell ref="E869:F869"/>
    <mergeCell ref="G869:H869"/>
    <mergeCell ref="I869:J869"/>
    <mergeCell ref="K869:L869"/>
    <mergeCell ref="M869:N869"/>
    <mergeCell ref="O869:P869"/>
    <mergeCell ref="Q869:S869"/>
    <mergeCell ref="C870:D870"/>
    <mergeCell ref="E870:F870"/>
    <mergeCell ref="G870:H870"/>
    <mergeCell ref="I870:J870"/>
    <mergeCell ref="K870:L870"/>
    <mergeCell ref="M870:N870"/>
    <mergeCell ref="O870:P870"/>
    <mergeCell ref="Q870:S870"/>
    <mergeCell ref="C871:D871"/>
    <mergeCell ref="E871:F871"/>
    <mergeCell ref="G871:H871"/>
    <mergeCell ref="I871:J871"/>
    <mergeCell ref="K871:L871"/>
    <mergeCell ref="M871:N871"/>
    <mergeCell ref="O871:P871"/>
    <mergeCell ref="Q871:S871"/>
    <mergeCell ref="C872:D872"/>
    <mergeCell ref="E872:F872"/>
    <mergeCell ref="G872:H872"/>
    <mergeCell ref="I872:J872"/>
    <mergeCell ref="K872:L872"/>
    <mergeCell ref="M872:N872"/>
    <mergeCell ref="O872:P872"/>
    <mergeCell ref="Q872:S872"/>
    <mergeCell ref="C873:D873"/>
    <mergeCell ref="E873:F873"/>
    <mergeCell ref="G873:H873"/>
    <mergeCell ref="I873:J873"/>
    <mergeCell ref="K873:L873"/>
    <mergeCell ref="M873:N873"/>
    <mergeCell ref="O873:P873"/>
    <mergeCell ref="Q873:S873"/>
    <mergeCell ref="C874:D874"/>
    <mergeCell ref="E874:F874"/>
    <mergeCell ref="G874:H874"/>
    <mergeCell ref="I874:J874"/>
    <mergeCell ref="K874:L874"/>
    <mergeCell ref="M874:N874"/>
    <mergeCell ref="O874:P874"/>
    <mergeCell ref="Q874:S874"/>
    <mergeCell ref="C875:D875"/>
    <mergeCell ref="E875:F875"/>
    <mergeCell ref="G875:H875"/>
    <mergeCell ref="I875:J875"/>
    <mergeCell ref="K875:L875"/>
    <mergeCell ref="M875:N875"/>
    <mergeCell ref="O875:P875"/>
    <mergeCell ref="Q875:S875"/>
    <mergeCell ref="C876:D876"/>
    <mergeCell ref="E876:F876"/>
    <mergeCell ref="G876:H876"/>
    <mergeCell ref="I876:J876"/>
    <mergeCell ref="K876:L876"/>
    <mergeCell ref="M876:N876"/>
    <mergeCell ref="O876:P876"/>
    <mergeCell ref="Q876:S876"/>
    <mergeCell ref="C877:D877"/>
    <mergeCell ref="E877:F877"/>
    <mergeCell ref="G877:H877"/>
    <mergeCell ref="I877:J877"/>
    <mergeCell ref="K877:L877"/>
    <mergeCell ref="M877:N877"/>
    <mergeCell ref="O877:P877"/>
    <mergeCell ref="Q877:S877"/>
    <mergeCell ref="C878:D878"/>
    <mergeCell ref="E878:F878"/>
    <mergeCell ref="G878:H878"/>
    <mergeCell ref="I878:J878"/>
    <mergeCell ref="K878:L878"/>
    <mergeCell ref="M878:N878"/>
    <mergeCell ref="O878:P878"/>
    <mergeCell ref="Q878:S878"/>
    <mergeCell ref="C879:D879"/>
    <mergeCell ref="E879:F879"/>
    <mergeCell ref="G879:H879"/>
    <mergeCell ref="I879:J879"/>
    <mergeCell ref="K879:L879"/>
    <mergeCell ref="M879:N879"/>
    <mergeCell ref="O879:P879"/>
    <mergeCell ref="Q879:S879"/>
    <mergeCell ref="C880:D880"/>
    <mergeCell ref="E880:F880"/>
    <mergeCell ref="G880:H880"/>
    <mergeCell ref="I880:J880"/>
    <mergeCell ref="K880:L880"/>
    <mergeCell ref="M880:N880"/>
    <mergeCell ref="O880:P880"/>
    <mergeCell ref="Q880:S880"/>
    <mergeCell ref="C881:D881"/>
    <mergeCell ref="E881:F881"/>
    <mergeCell ref="G881:H881"/>
    <mergeCell ref="I881:J881"/>
    <mergeCell ref="K881:L881"/>
    <mergeCell ref="M881:N881"/>
    <mergeCell ref="O881:P881"/>
    <mergeCell ref="Q881:S881"/>
    <mergeCell ref="C882:D882"/>
    <mergeCell ref="E882:F882"/>
    <mergeCell ref="G882:H882"/>
    <mergeCell ref="I882:J882"/>
    <mergeCell ref="K882:L882"/>
    <mergeCell ref="M882:N882"/>
    <mergeCell ref="O882:P882"/>
    <mergeCell ref="Q882:S882"/>
    <mergeCell ref="C883:D883"/>
    <mergeCell ref="E883:F883"/>
    <mergeCell ref="G883:H883"/>
    <mergeCell ref="I883:J883"/>
    <mergeCell ref="K883:L883"/>
    <mergeCell ref="M883:N883"/>
    <mergeCell ref="O883:P883"/>
    <mergeCell ref="Q883:S883"/>
    <mergeCell ref="C884:D884"/>
    <mergeCell ref="E884:F884"/>
    <mergeCell ref="G884:H884"/>
    <mergeCell ref="I884:J884"/>
    <mergeCell ref="K884:L884"/>
    <mergeCell ref="M884:N884"/>
    <mergeCell ref="O884:P884"/>
    <mergeCell ref="Q884:S884"/>
    <mergeCell ref="C885:D885"/>
    <mergeCell ref="E885:F885"/>
    <mergeCell ref="G885:H885"/>
    <mergeCell ref="I885:J885"/>
    <mergeCell ref="K885:L885"/>
    <mergeCell ref="M885:N885"/>
    <mergeCell ref="O885:P885"/>
    <mergeCell ref="Q885:S885"/>
    <mergeCell ref="C886:D886"/>
    <mergeCell ref="E886:F886"/>
    <mergeCell ref="G886:H886"/>
    <mergeCell ref="I886:J886"/>
    <mergeCell ref="K886:L886"/>
    <mergeCell ref="M886:N886"/>
    <mergeCell ref="O886:P886"/>
    <mergeCell ref="Q886:S886"/>
    <mergeCell ref="C887:D887"/>
    <mergeCell ref="E887:F887"/>
    <mergeCell ref="G887:H887"/>
    <mergeCell ref="I887:J887"/>
    <mergeCell ref="K887:L887"/>
    <mergeCell ref="M887:N887"/>
    <mergeCell ref="O887:P887"/>
    <mergeCell ref="Q887:S887"/>
    <mergeCell ref="C888:D888"/>
    <mergeCell ref="E888:F888"/>
    <mergeCell ref="G888:H888"/>
    <mergeCell ref="I888:J888"/>
    <mergeCell ref="K888:L888"/>
    <mergeCell ref="M888:N888"/>
    <mergeCell ref="O888:P888"/>
    <mergeCell ref="Q888:S888"/>
    <mergeCell ref="C889:D889"/>
    <mergeCell ref="E889:F889"/>
    <mergeCell ref="G889:H889"/>
    <mergeCell ref="I889:J889"/>
    <mergeCell ref="K889:L889"/>
    <mergeCell ref="M889:N889"/>
    <mergeCell ref="O889:P889"/>
    <mergeCell ref="Q889:S889"/>
    <mergeCell ref="C890:D890"/>
    <mergeCell ref="E890:F890"/>
    <mergeCell ref="G890:H890"/>
    <mergeCell ref="I890:J890"/>
    <mergeCell ref="K890:L890"/>
    <mergeCell ref="M890:N890"/>
    <mergeCell ref="O890:P890"/>
    <mergeCell ref="Q890:S890"/>
    <mergeCell ref="C891:D891"/>
    <mergeCell ref="E891:F891"/>
    <mergeCell ref="G891:H891"/>
    <mergeCell ref="I891:J891"/>
    <mergeCell ref="K891:L891"/>
    <mergeCell ref="M891:N891"/>
    <mergeCell ref="O891:P891"/>
    <mergeCell ref="Q891:S891"/>
    <mergeCell ref="C892:D892"/>
    <mergeCell ref="E892:F892"/>
    <mergeCell ref="G892:H892"/>
    <mergeCell ref="I892:J892"/>
    <mergeCell ref="K892:L892"/>
    <mergeCell ref="M892:N892"/>
    <mergeCell ref="O892:P892"/>
    <mergeCell ref="Q892:S892"/>
    <mergeCell ref="C893:D893"/>
    <mergeCell ref="E893:F893"/>
    <mergeCell ref="G893:H893"/>
    <mergeCell ref="I893:J893"/>
    <mergeCell ref="K893:L893"/>
    <mergeCell ref="M893:N893"/>
    <mergeCell ref="O893:P893"/>
    <mergeCell ref="Q893:S893"/>
    <mergeCell ref="C894:D894"/>
    <mergeCell ref="E894:F894"/>
    <mergeCell ref="G894:H894"/>
    <mergeCell ref="I894:J894"/>
    <mergeCell ref="K894:L894"/>
    <mergeCell ref="M894:N894"/>
    <mergeCell ref="O894:P894"/>
    <mergeCell ref="Q894:S894"/>
    <mergeCell ref="C895:D895"/>
    <mergeCell ref="E895:F895"/>
    <mergeCell ref="G895:H895"/>
    <mergeCell ref="I895:J895"/>
    <mergeCell ref="K895:L895"/>
    <mergeCell ref="M895:N895"/>
    <mergeCell ref="O895:P895"/>
    <mergeCell ref="Q895:S895"/>
    <mergeCell ref="C896:D896"/>
    <mergeCell ref="E896:F896"/>
    <mergeCell ref="G896:H896"/>
    <mergeCell ref="I896:J896"/>
    <mergeCell ref="K896:L896"/>
    <mergeCell ref="M896:N896"/>
    <mergeCell ref="O896:P896"/>
    <mergeCell ref="Q896:S896"/>
    <mergeCell ref="C897:D897"/>
    <mergeCell ref="E897:F897"/>
    <mergeCell ref="G897:H897"/>
    <mergeCell ref="I897:J897"/>
    <mergeCell ref="K897:L897"/>
    <mergeCell ref="M897:N897"/>
    <mergeCell ref="O897:P897"/>
    <mergeCell ref="Q897:S897"/>
    <mergeCell ref="C898:D898"/>
    <mergeCell ref="E898:F898"/>
    <mergeCell ref="G898:H898"/>
    <mergeCell ref="I898:J898"/>
    <mergeCell ref="K898:L898"/>
    <mergeCell ref="M898:N898"/>
    <mergeCell ref="O898:P898"/>
    <mergeCell ref="Q898:S898"/>
    <mergeCell ref="C899:D899"/>
    <mergeCell ref="E899:F899"/>
    <mergeCell ref="G899:H899"/>
    <mergeCell ref="I899:J899"/>
    <mergeCell ref="K899:L899"/>
    <mergeCell ref="M899:N899"/>
    <mergeCell ref="O899:P899"/>
    <mergeCell ref="Q899:S899"/>
    <mergeCell ref="C900:D900"/>
    <mergeCell ref="E900:F900"/>
    <mergeCell ref="G900:H900"/>
    <mergeCell ref="I900:J900"/>
    <mergeCell ref="K900:L900"/>
    <mergeCell ref="M900:N900"/>
    <mergeCell ref="O900:P900"/>
    <mergeCell ref="Q900:S900"/>
    <mergeCell ref="C901:D901"/>
    <mergeCell ref="E901:F901"/>
    <mergeCell ref="G901:H901"/>
    <mergeCell ref="I901:J901"/>
    <mergeCell ref="K901:L901"/>
    <mergeCell ref="M901:N901"/>
    <mergeCell ref="O901:P901"/>
    <mergeCell ref="Q901:S901"/>
    <mergeCell ref="C902:D902"/>
    <mergeCell ref="E902:F902"/>
    <mergeCell ref="G902:H902"/>
    <mergeCell ref="I902:J902"/>
    <mergeCell ref="K902:L902"/>
    <mergeCell ref="M902:N902"/>
    <mergeCell ref="O902:P902"/>
    <mergeCell ref="Q902:S902"/>
    <mergeCell ref="C903:D903"/>
    <mergeCell ref="E903:F903"/>
    <mergeCell ref="G903:H903"/>
    <mergeCell ref="I903:J903"/>
    <mergeCell ref="K903:L903"/>
    <mergeCell ref="M903:N903"/>
    <mergeCell ref="O903:P903"/>
    <mergeCell ref="Q903:S903"/>
    <mergeCell ref="C904:D904"/>
    <mergeCell ref="E904:F904"/>
    <mergeCell ref="G904:H904"/>
    <mergeCell ref="I904:J904"/>
    <mergeCell ref="K904:L904"/>
    <mergeCell ref="M904:N904"/>
    <mergeCell ref="O904:P904"/>
    <mergeCell ref="Q904:S904"/>
    <mergeCell ref="C905:D905"/>
    <mergeCell ref="E905:F905"/>
    <mergeCell ref="G905:H905"/>
    <mergeCell ref="I905:J905"/>
    <mergeCell ref="K905:L905"/>
    <mergeCell ref="M905:N905"/>
    <mergeCell ref="O905:P905"/>
    <mergeCell ref="Q905:S905"/>
    <mergeCell ref="C906:D906"/>
    <mergeCell ref="E906:F906"/>
    <mergeCell ref="G906:H906"/>
    <mergeCell ref="I906:J906"/>
    <mergeCell ref="K906:L906"/>
    <mergeCell ref="M906:N906"/>
    <mergeCell ref="O906:P906"/>
    <mergeCell ref="Q906:S906"/>
    <mergeCell ref="C907:D907"/>
    <mergeCell ref="E907:F907"/>
    <mergeCell ref="G907:H907"/>
    <mergeCell ref="I907:J907"/>
    <mergeCell ref="K907:L907"/>
    <mergeCell ref="M907:N907"/>
    <mergeCell ref="O907:P907"/>
    <mergeCell ref="Q907:S907"/>
    <mergeCell ref="C908:D908"/>
    <mergeCell ref="E908:F908"/>
    <mergeCell ref="G908:H908"/>
    <mergeCell ref="I908:J908"/>
    <mergeCell ref="K908:L908"/>
    <mergeCell ref="M908:N908"/>
    <mergeCell ref="O908:P908"/>
    <mergeCell ref="Q908:S908"/>
    <mergeCell ref="C909:D909"/>
    <mergeCell ref="E909:F909"/>
    <mergeCell ref="G909:H909"/>
    <mergeCell ref="I909:J909"/>
    <mergeCell ref="K909:L909"/>
    <mergeCell ref="M909:N909"/>
    <mergeCell ref="O909:P909"/>
    <mergeCell ref="Q909:S909"/>
    <mergeCell ref="C910:D910"/>
    <mergeCell ref="E910:F910"/>
    <mergeCell ref="G910:H910"/>
    <mergeCell ref="I910:J910"/>
    <mergeCell ref="K910:L910"/>
    <mergeCell ref="M910:N910"/>
    <mergeCell ref="O910:P910"/>
    <mergeCell ref="Q910:S910"/>
    <mergeCell ref="C911:D911"/>
    <mergeCell ref="E911:F911"/>
    <mergeCell ref="G911:H911"/>
    <mergeCell ref="I911:J911"/>
    <mergeCell ref="K911:L911"/>
    <mergeCell ref="M911:N911"/>
    <mergeCell ref="O911:P911"/>
    <mergeCell ref="Q911:S911"/>
    <mergeCell ref="C912:D912"/>
    <mergeCell ref="E912:F912"/>
    <mergeCell ref="G912:H912"/>
    <mergeCell ref="I912:J912"/>
    <mergeCell ref="K912:L912"/>
    <mergeCell ref="M912:N912"/>
    <mergeCell ref="O912:P912"/>
    <mergeCell ref="Q912:S912"/>
    <mergeCell ref="C913:D913"/>
    <mergeCell ref="E913:F913"/>
    <mergeCell ref="G913:H913"/>
    <mergeCell ref="I913:J913"/>
    <mergeCell ref="K913:L913"/>
    <mergeCell ref="M913:N913"/>
    <mergeCell ref="O913:P913"/>
    <mergeCell ref="Q913:S913"/>
    <mergeCell ref="C914:D914"/>
    <mergeCell ref="E914:F914"/>
    <mergeCell ref="G914:H914"/>
    <mergeCell ref="I914:J914"/>
    <mergeCell ref="K914:L914"/>
    <mergeCell ref="M914:N914"/>
    <mergeCell ref="O914:P914"/>
    <mergeCell ref="Q914:S914"/>
    <mergeCell ref="C915:D915"/>
    <mergeCell ref="E915:F915"/>
    <mergeCell ref="G915:H915"/>
    <mergeCell ref="I915:J915"/>
    <mergeCell ref="K915:L915"/>
    <mergeCell ref="M915:N915"/>
    <mergeCell ref="O915:P915"/>
    <mergeCell ref="Q915:S915"/>
    <mergeCell ref="C916:D916"/>
    <mergeCell ref="E916:F916"/>
    <mergeCell ref="G916:H916"/>
    <mergeCell ref="I916:J916"/>
    <mergeCell ref="K916:L916"/>
    <mergeCell ref="M916:N916"/>
    <mergeCell ref="O916:P916"/>
    <mergeCell ref="Q916:S916"/>
    <mergeCell ref="C917:D917"/>
    <mergeCell ref="E917:F917"/>
    <mergeCell ref="G917:H917"/>
    <mergeCell ref="I917:J917"/>
    <mergeCell ref="K917:L917"/>
    <mergeCell ref="M917:N917"/>
    <mergeCell ref="O917:P917"/>
    <mergeCell ref="Q917:S917"/>
    <mergeCell ref="C918:D918"/>
    <mergeCell ref="E918:F918"/>
    <mergeCell ref="G918:H918"/>
    <mergeCell ref="I918:J918"/>
    <mergeCell ref="K918:L918"/>
    <mergeCell ref="M918:N918"/>
    <mergeCell ref="O918:P918"/>
    <mergeCell ref="Q918:S918"/>
    <mergeCell ref="C919:D919"/>
    <mergeCell ref="E919:F919"/>
    <mergeCell ref="G919:H919"/>
    <mergeCell ref="I919:J919"/>
    <mergeCell ref="K919:L919"/>
    <mergeCell ref="M919:N919"/>
    <mergeCell ref="O919:P919"/>
    <mergeCell ref="Q919:S919"/>
    <mergeCell ref="C920:D920"/>
    <mergeCell ref="E920:F920"/>
    <mergeCell ref="G920:H920"/>
    <mergeCell ref="I920:J920"/>
    <mergeCell ref="K920:L920"/>
    <mergeCell ref="M920:N920"/>
    <mergeCell ref="O920:P920"/>
    <mergeCell ref="Q920:S920"/>
    <mergeCell ref="C921:D921"/>
    <mergeCell ref="E921:F921"/>
    <mergeCell ref="G921:H921"/>
    <mergeCell ref="I921:J921"/>
    <mergeCell ref="K921:L921"/>
    <mergeCell ref="M921:N921"/>
    <mergeCell ref="O921:P921"/>
    <mergeCell ref="Q921:S921"/>
    <mergeCell ref="C922:D922"/>
    <mergeCell ref="E922:F922"/>
    <mergeCell ref="G922:H922"/>
    <mergeCell ref="I922:J922"/>
    <mergeCell ref="K922:L922"/>
    <mergeCell ref="M922:N922"/>
    <mergeCell ref="O922:P922"/>
    <mergeCell ref="Q922:S922"/>
    <mergeCell ref="C923:D923"/>
    <mergeCell ref="E923:F923"/>
    <mergeCell ref="G923:H923"/>
    <mergeCell ref="I923:J923"/>
    <mergeCell ref="K923:L923"/>
    <mergeCell ref="M923:N923"/>
    <mergeCell ref="O923:P923"/>
    <mergeCell ref="Q923:S923"/>
    <mergeCell ref="C924:D924"/>
    <mergeCell ref="E924:F924"/>
    <mergeCell ref="G924:H924"/>
    <mergeCell ref="I924:J924"/>
    <mergeCell ref="K924:L924"/>
    <mergeCell ref="M924:N924"/>
    <mergeCell ref="O924:P924"/>
    <mergeCell ref="Q924:S924"/>
    <mergeCell ref="C925:D925"/>
    <mergeCell ref="E925:F925"/>
    <mergeCell ref="G925:H925"/>
    <mergeCell ref="I925:J925"/>
    <mergeCell ref="K925:L925"/>
    <mergeCell ref="M925:N925"/>
    <mergeCell ref="O925:P925"/>
    <mergeCell ref="Q925:S925"/>
    <mergeCell ref="C926:D926"/>
    <mergeCell ref="E926:F926"/>
    <mergeCell ref="G926:H926"/>
    <mergeCell ref="I926:J926"/>
    <mergeCell ref="K926:L926"/>
    <mergeCell ref="M926:N926"/>
    <mergeCell ref="O926:P926"/>
    <mergeCell ref="Q926:S926"/>
    <mergeCell ref="C927:D927"/>
    <mergeCell ref="E927:F927"/>
    <mergeCell ref="G927:H927"/>
    <mergeCell ref="I927:J927"/>
    <mergeCell ref="K927:L927"/>
    <mergeCell ref="M927:N927"/>
    <mergeCell ref="O927:P927"/>
    <mergeCell ref="Q927:S927"/>
    <mergeCell ref="C928:D928"/>
    <mergeCell ref="E928:F928"/>
    <mergeCell ref="G928:H928"/>
    <mergeCell ref="I928:J928"/>
    <mergeCell ref="K928:L928"/>
    <mergeCell ref="M928:N928"/>
    <mergeCell ref="O928:P928"/>
    <mergeCell ref="Q928:S928"/>
    <mergeCell ref="C929:D929"/>
    <mergeCell ref="E929:F929"/>
    <mergeCell ref="G929:H929"/>
    <mergeCell ref="I929:J929"/>
    <mergeCell ref="K929:L929"/>
    <mergeCell ref="M929:N929"/>
    <mergeCell ref="O929:P929"/>
    <mergeCell ref="Q929:S929"/>
    <mergeCell ref="C930:D930"/>
    <mergeCell ref="E930:F930"/>
    <mergeCell ref="G930:H930"/>
    <mergeCell ref="I930:J930"/>
    <mergeCell ref="K930:L930"/>
    <mergeCell ref="M930:N930"/>
    <mergeCell ref="O930:P930"/>
    <mergeCell ref="Q930:S930"/>
    <mergeCell ref="C931:D931"/>
    <mergeCell ref="E931:F931"/>
    <mergeCell ref="G931:H931"/>
    <mergeCell ref="I931:J931"/>
    <mergeCell ref="K931:L931"/>
    <mergeCell ref="M931:N931"/>
    <mergeCell ref="O931:P931"/>
    <mergeCell ref="Q931:S931"/>
    <mergeCell ref="C932:D932"/>
    <mergeCell ref="E932:F932"/>
    <mergeCell ref="G932:H932"/>
    <mergeCell ref="I932:J932"/>
    <mergeCell ref="K932:L932"/>
    <mergeCell ref="M932:N932"/>
    <mergeCell ref="O932:P932"/>
    <mergeCell ref="Q932:S932"/>
    <mergeCell ref="C933:D933"/>
    <mergeCell ref="E933:F933"/>
    <mergeCell ref="G933:H933"/>
    <mergeCell ref="I933:J933"/>
    <mergeCell ref="K933:L933"/>
    <mergeCell ref="M933:N933"/>
    <mergeCell ref="O933:P933"/>
    <mergeCell ref="Q933:S933"/>
    <mergeCell ref="C934:D934"/>
    <mergeCell ref="E934:F934"/>
    <mergeCell ref="G934:H934"/>
    <mergeCell ref="I934:J934"/>
    <mergeCell ref="K934:L934"/>
    <mergeCell ref="M934:N934"/>
    <mergeCell ref="O934:P934"/>
    <mergeCell ref="Q934:S934"/>
    <mergeCell ref="C935:D935"/>
    <mergeCell ref="E935:F935"/>
    <mergeCell ref="G935:H935"/>
    <mergeCell ref="I935:J935"/>
    <mergeCell ref="K935:L935"/>
    <mergeCell ref="M935:N935"/>
    <mergeCell ref="O935:P935"/>
    <mergeCell ref="Q935:S935"/>
    <mergeCell ref="C936:D936"/>
    <mergeCell ref="E936:F936"/>
    <mergeCell ref="G936:H936"/>
    <mergeCell ref="I936:J936"/>
    <mergeCell ref="K936:L936"/>
    <mergeCell ref="M936:N936"/>
    <mergeCell ref="O936:P936"/>
    <mergeCell ref="Q936:S936"/>
    <mergeCell ref="C937:D937"/>
    <mergeCell ref="E937:F937"/>
    <mergeCell ref="G937:H937"/>
    <mergeCell ref="I937:J937"/>
    <mergeCell ref="K937:L937"/>
    <mergeCell ref="M937:N937"/>
    <mergeCell ref="O937:P937"/>
    <mergeCell ref="Q937:S937"/>
    <mergeCell ref="C938:D938"/>
    <mergeCell ref="E938:F938"/>
    <mergeCell ref="G938:H938"/>
    <mergeCell ref="I938:J938"/>
    <mergeCell ref="K938:L938"/>
    <mergeCell ref="M938:N938"/>
    <mergeCell ref="O938:P938"/>
    <mergeCell ref="Q938:S938"/>
    <mergeCell ref="C939:D939"/>
    <mergeCell ref="E939:F939"/>
    <mergeCell ref="G939:H939"/>
    <mergeCell ref="I939:J939"/>
    <mergeCell ref="K939:L939"/>
    <mergeCell ref="M939:N939"/>
    <mergeCell ref="O939:P939"/>
    <mergeCell ref="Q939:S939"/>
    <mergeCell ref="C940:D940"/>
    <mergeCell ref="E940:F940"/>
    <mergeCell ref="G940:H940"/>
    <mergeCell ref="I940:J940"/>
    <mergeCell ref="K940:L940"/>
    <mergeCell ref="M940:N940"/>
    <mergeCell ref="O940:P940"/>
    <mergeCell ref="Q940:S940"/>
    <mergeCell ref="C941:D941"/>
    <mergeCell ref="E941:F941"/>
    <mergeCell ref="G941:H941"/>
    <mergeCell ref="I941:J941"/>
    <mergeCell ref="K941:L941"/>
    <mergeCell ref="M941:N941"/>
    <mergeCell ref="O941:P941"/>
    <mergeCell ref="Q941:S941"/>
    <mergeCell ref="C942:D942"/>
    <mergeCell ref="E942:F942"/>
    <mergeCell ref="G942:H942"/>
    <mergeCell ref="I942:J942"/>
    <mergeCell ref="K942:L942"/>
    <mergeCell ref="M942:N942"/>
    <mergeCell ref="O942:P942"/>
    <mergeCell ref="Q942:S942"/>
    <mergeCell ref="C943:D943"/>
    <mergeCell ref="E943:F943"/>
    <mergeCell ref="G943:H943"/>
    <mergeCell ref="I943:J943"/>
    <mergeCell ref="K943:L943"/>
    <mergeCell ref="M943:N943"/>
    <mergeCell ref="O943:P943"/>
    <mergeCell ref="Q943:S943"/>
    <mergeCell ref="C944:D944"/>
    <mergeCell ref="E944:F944"/>
    <mergeCell ref="G944:H944"/>
    <mergeCell ref="I944:J944"/>
    <mergeCell ref="K944:L944"/>
    <mergeCell ref="M944:N944"/>
    <mergeCell ref="O944:P944"/>
    <mergeCell ref="Q944:S944"/>
    <mergeCell ref="C945:D945"/>
    <mergeCell ref="E945:F945"/>
    <mergeCell ref="G945:H945"/>
    <mergeCell ref="I945:J945"/>
    <mergeCell ref="K945:L945"/>
    <mergeCell ref="M945:N945"/>
    <mergeCell ref="O945:P945"/>
    <mergeCell ref="Q945:S945"/>
    <mergeCell ref="C946:D946"/>
    <mergeCell ref="E946:F946"/>
    <mergeCell ref="G946:H946"/>
    <mergeCell ref="I946:J946"/>
    <mergeCell ref="K946:L946"/>
    <mergeCell ref="M946:N946"/>
    <mergeCell ref="O946:P946"/>
    <mergeCell ref="Q946:S946"/>
    <mergeCell ref="C947:D947"/>
    <mergeCell ref="E947:F947"/>
    <mergeCell ref="G947:H947"/>
    <mergeCell ref="I947:J947"/>
    <mergeCell ref="K947:L947"/>
    <mergeCell ref="M947:N947"/>
    <mergeCell ref="O947:P947"/>
    <mergeCell ref="Q947:S947"/>
    <mergeCell ref="C948:D948"/>
    <mergeCell ref="E948:F948"/>
    <mergeCell ref="G948:H948"/>
    <mergeCell ref="I948:J948"/>
    <mergeCell ref="K948:L948"/>
    <mergeCell ref="M948:N948"/>
    <mergeCell ref="O948:P948"/>
    <mergeCell ref="Q948:S948"/>
    <mergeCell ref="C949:D949"/>
    <mergeCell ref="E949:F949"/>
    <mergeCell ref="G949:H949"/>
    <mergeCell ref="I949:J949"/>
    <mergeCell ref="K949:L949"/>
    <mergeCell ref="M949:N949"/>
    <mergeCell ref="O949:P949"/>
    <mergeCell ref="Q949:S949"/>
    <mergeCell ref="Q950:S950"/>
    <mergeCell ref="C951:D951"/>
    <mergeCell ref="E951:F951"/>
    <mergeCell ref="I951:J951"/>
    <mergeCell ref="K951:L951"/>
    <mergeCell ref="M951:N951"/>
    <mergeCell ref="O951:P951"/>
    <mergeCell ref="Q951:S951"/>
    <mergeCell ref="C950:D950"/>
    <mergeCell ref="E950:F950"/>
    <mergeCell ref="E952:F952"/>
    <mergeCell ref="I952:J952"/>
    <mergeCell ref="K952:L952"/>
    <mergeCell ref="M952:N952"/>
    <mergeCell ref="O952:P952"/>
    <mergeCell ref="O950:P950"/>
    <mergeCell ref="G950:H950"/>
    <mergeCell ref="I950:J950"/>
    <mergeCell ref="K950:L950"/>
    <mergeCell ref="M950:N950"/>
    <mergeCell ref="Q952:S952"/>
    <mergeCell ref="C953:D953"/>
    <mergeCell ref="E953:F953"/>
    <mergeCell ref="G953:H953"/>
    <mergeCell ref="I953:J953"/>
    <mergeCell ref="K953:L953"/>
    <mergeCell ref="M953:N953"/>
    <mergeCell ref="O953:P953"/>
    <mergeCell ref="Q953:S953"/>
    <mergeCell ref="C952:D952"/>
    <mergeCell ref="C954:D954"/>
    <mergeCell ref="E954:F954"/>
    <mergeCell ref="G954:H954"/>
    <mergeCell ref="I954:J954"/>
    <mergeCell ref="K954:L954"/>
    <mergeCell ref="M954:N954"/>
    <mergeCell ref="O954:P954"/>
    <mergeCell ref="Q954:S954"/>
    <mergeCell ref="C955:D955"/>
    <mergeCell ref="E955:F955"/>
    <mergeCell ref="G955:H955"/>
    <mergeCell ref="I955:J955"/>
    <mergeCell ref="K955:L955"/>
    <mergeCell ref="M955:N955"/>
    <mergeCell ref="O955:P955"/>
    <mergeCell ref="Q955:S955"/>
    <mergeCell ref="C956:D956"/>
    <mergeCell ref="E956:F956"/>
    <mergeCell ref="G956:H956"/>
    <mergeCell ref="I956:J956"/>
    <mergeCell ref="K956:L956"/>
    <mergeCell ref="M956:N956"/>
    <mergeCell ref="O956:P956"/>
    <mergeCell ref="Q956:S956"/>
    <mergeCell ref="C957:D957"/>
    <mergeCell ref="E957:F957"/>
    <mergeCell ref="G957:H957"/>
    <mergeCell ref="I957:J957"/>
    <mergeCell ref="K957:L957"/>
    <mergeCell ref="M957:N957"/>
    <mergeCell ref="O957:P957"/>
    <mergeCell ref="Q957:S957"/>
    <mergeCell ref="C958:D958"/>
    <mergeCell ref="E958:F958"/>
    <mergeCell ref="G958:H958"/>
    <mergeCell ref="I958:J958"/>
    <mergeCell ref="K958:L958"/>
    <mergeCell ref="M958:N958"/>
    <mergeCell ref="O958:P958"/>
    <mergeCell ref="Q958:S958"/>
    <mergeCell ref="C959:D959"/>
    <mergeCell ref="E959:F959"/>
    <mergeCell ref="G959:H959"/>
    <mergeCell ref="I959:J959"/>
    <mergeCell ref="K959:L959"/>
    <mergeCell ref="M959:N959"/>
    <mergeCell ref="O959:P959"/>
    <mergeCell ref="Q959:S959"/>
    <mergeCell ref="C960:D960"/>
    <mergeCell ref="E960:F960"/>
    <mergeCell ref="G960:H960"/>
    <mergeCell ref="I960:J960"/>
    <mergeCell ref="K960:L960"/>
    <mergeCell ref="M960:N960"/>
    <mergeCell ref="O960:P960"/>
    <mergeCell ref="Q960:S960"/>
    <mergeCell ref="C961:D961"/>
    <mergeCell ref="E961:F961"/>
    <mergeCell ref="G961:H961"/>
    <mergeCell ref="I961:J961"/>
    <mergeCell ref="K961:L961"/>
    <mergeCell ref="M961:N961"/>
    <mergeCell ref="O961:P961"/>
    <mergeCell ref="Q961:S961"/>
    <mergeCell ref="C962:D962"/>
    <mergeCell ref="E962:F962"/>
    <mergeCell ref="G962:H962"/>
    <mergeCell ref="I962:J962"/>
    <mergeCell ref="K962:L962"/>
    <mergeCell ref="M962:N962"/>
    <mergeCell ref="O962:P962"/>
    <mergeCell ref="Q962:S962"/>
    <mergeCell ref="C963:D963"/>
    <mergeCell ref="E963:F963"/>
    <mergeCell ref="G963:H963"/>
    <mergeCell ref="I963:J963"/>
    <mergeCell ref="K963:L963"/>
    <mergeCell ref="M963:N963"/>
    <mergeCell ref="O963:P963"/>
    <mergeCell ref="Q963:S963"/>
    <mergeCell ref="C964:D964"/>
    <mergeCell ref="E964:F964"/>
    <mergeCell ref="G964:H964"/>
    <mergeCell ref="I964:J964"/>
    <mergeCell ref="K964:L964"/>
    <mergeCell ref="M964:N964"/>
    <mergeCell ref="O964:P964"/>
    <mergeCell ref="Q964:S964"/>
    <mergeCell ref="C965:D965"/>
    <mergeCell ref="E965:F965"/>
    <mergeCell ref="G965:H965"/>
    <mergeCell ref="I965:J965"/>
    <mergeCell ref="K965:L965"/>
    <mergeCell ref="M965:N965"/>
    <mergeCell ref="O965:P965"/>
    <mergeCell ref="Q965:S965"/>
    <mergeCell ref="C966:D966"/>
    <mergeCell ref="E966:F966"/>
    <mergeCell ref="G966:H966"/>
    <mergeCell ref="I966:J966"/>
    <mergeCell ref="K966:L966"/>
    <mergeCell ref="M966:N966"/>
    <mergeCell ref="O966:P966"/>
    <mergeCell ref="Q966:S966"/>
    <mergeCell ref="C967:D967"/>
    <mergeCell ref="E967:F967"/>
    <mergeCell ref="G967:H967"/>
    <mergeCell ref="I967:J967"/>
    <mergeCell ref="K967:L967"/>
    <mergeCell ref="M967:N967"/>
    <mergeCell ref="O967:P967"/>
    <mergeCell ref="Q967:S967"/>
    <mergeCell ref="C968:D968"/>
    <mergeCell ref="E968:F968"/>
    <mergeCell ref="G968:H968"/>
    <mergeCell ref="I968:J968"/>
    <mergeCell ref="K968:L968"/>
    <mergeCell ref="M968:N968"/>
    <mergeCell ref="O968:P968"/>
    <mergeCell ref="Q968:S968"/>
    <mergeCell ref="C969:D969"/>
    <mergeCell ref="E969:F969"/>
    <mergeCell ref="G969:H969"/>
    <mergeCell ref="I969:J969"/>
    <mergeCell ref="K969:L969"/>
    <mergeCell ref="M969:N969"/>
    <mergeCell ref="O969:P969"/>
    <mergeCell ref="Q969:S969"/>
    <mergeCell ref="C970:D970"/>
    <mergeCell ref="E970:F970"/>
    <mergeCell ref="G970:H970"/>
    <mergeCell ref="I970:J970"/>
    <mergeCell ref="K970:L970"/>
    <mergeCell ref="M970:N970"/>
    <mergeCell ref="O970:P970"/>
    <mergeCell ref="Q970:S970"/>
    <mergeCell ref="C971:D971"/>
    <mergeCell ref="E971:F971"/>
    <mergeCell ref="G971:H971"/>
    <mergeCell ref="I971:J971"/>
    <mergeCell ref="K971:L971"/>
    <mergeCell ref="M971:N971"/>
    <mergeCell ref="O971:P971"/>
    <mergeCell ref="Q971:S971"/>
    <mergeCell ref="C972:D972"/>
    <mergeCell ref="E972:F972"/>
    <mergeCell ref="G972:H972"/>
    <mergeCell ref="I972:J972"/>
    <mergeCell ref="K972:L972"/>
    <mergeCell ref="M972:N972"/>
    <mergeCell ref="O972:P972"/>
    <mergeCell ref="Q972:S972"/>
    <mergeCell ref="C973:D973"/>
    <mergeCell ref="E973:F973"/>
    <mergeCell ref="G973:H973"/>
    <mergeCell ref="I973:J973"/>
    <mergeCell ref="K973:L973"/>
    <mergeCell ref="M973:N973"/>
    <mergeCell ref="O973:P973"/>
    <mergeCell ref="Q973:S973"/>
    <mergeCell ref="C974:D974"/>
    <mergeCell ref="E974:F974"/>
    <mergeCell ref="G974:H974"/>
    <mergeCell ref="I974:J974"/>
    <mergeCell ref="K974:L974"/>
    <mergeCell ref="M974:N974"/>
    <mergeCell ref="O974:P974"/>
    <mergeCell ref="Q974:S974"/>
    <mergeCell ref="C975:D975"/>
    <mergeCell ref="E975:F975"/>
    <mergeCell ref="G975:H975"/>
    <mergeCell ref="I975:J975"/>
    <mergeCell ref="K975:L975"/>
    <mergeCell ref="M975:N975"/>
    <mergeCell ref="O975:P975"/>
    <mergeCell ref="Q975:S975"/>
    <mergeCell ref="C976:D976"/>
    <mergeCell ref="E976:F976"/>
    <mergeCell ref="G976:H976"/>
    <mergeCell ref="I976:J976"/>
    <mergeCell ref="K976:L976"/>
    <mergeCell ref="M976:N976"/>
    <mergeCell ref="O976:P976"/>
    <mergeCell ref="Q976:S976"/>
    <mergeCell ref="C977:D977"/>
    <mergeCell ref="E977:F977"/>
    <mergeCell ref="G977:H977"/>
    <mergeCell ref="I977:J977"/>
    <mergeCell ref="K977:L977"/>
    <mergeCell ref="M977:N977"/>
    <mergeCell ref="O977:P977"/>
    <mergeCell ref="Q977:S977"/>
    <mergeCell ref="C978:D978"/>
    <mergeCell ref="E978:F978"/>
    <mergeCell ref="G978:H978"/>
    <mergeCell ref="I978:J978"/>
    <mergeCell ref="K978:L978"/>
    <mergeCell ref="M978:N978"/>
    <mergeCell ref="O978:P978"/>
    <mergeCell ref="Q978:S978"/>
    <mergeCell ref="C979:D979"/>
    <mergeCell ref="E979:F979"/>
    <mergeCell ref="G979:H979"/>
    <mergeCell ref="I979:J979"/>
    <mergeCell ref="K979:L979"/>
    <mergeCell ref="M979:N979"/>
    <mergeCell ref="O979:P979"/>
    <mergeCell ref="Q979:S979"/>
    <mergeCell ref="C980:D980"/>
    <mergeCell ref="E980:F980"/>
    <mergeCell ref="G980:H980"/>
    <mergeCell ref="I980:J980"/>
    <mergeCell ref="K980:L980"/>
    <mergeCell ref="M980:N980"/>
    <mergeCell ref="O980:P980"/>
    <mergeCell ref="Q980:S980"/>
    <mergeCell ref="C981:D981"/>
    <mergeCell ref="E981:F981"/>
    <mergeCell ref="G981:H981"/>
    <mergeCell ref="I981:J981"/>
    <mergeCell ref="K981:L981"/>
    <mergeCell ref="M981:N981"/>
    <mergeCell ref="O981:P981"/>
    <mergeCell ref="Q981:S981"/>
    <mergeCell ref="C982:D982"/>
    <mergeCell ref="E982:F982"/>
    <mergeCell ref="G982:H982"/>
    <mergeCell ref="I982:J982"/>
    <mergeCell ref="K982:L982"/>
    <mergeCell ref="M982:N982"/>
    <mergeCell ref="O982:P982"/>
    <mergeCell ref="Q982:S982"/>
    <mergeCell ref="C983:D983"/>
    <mergeCell ref="E983:F983"/>
    <mergeCell ref="G983:H983"/>
    <mergeCell ref="I983:J983"/>
    <mergeCell ref="K983:L983"/>
    <mergeCell ref="M983:N983"/>
    <mergeCell ref="O983:P983"/>
    <mergeCell ref="Q983:S983"/>
    <mergeCell ref="C984:D984"/>
    <mergeCell ref="E984:F984"/>
    <mergeCell ref="G984:H984"/>
    <mergeCell ref="I984:J984"/>
    <mergeCell ref="K984:L984"/>
    <mergeCell ref="M984:N984"/>
    <mergeCell ref="O984:P984"/>
    <mergeCell ref="Q984:S984"/>
    <mergeCell ref="C985:D985"/>
    <mergeCell ref="E985:F985"/>
    <mergeCell ref="G985:H985"/>
    <mergeCell ref="I985:J985"/>
    <mergeCell ref="K985:L985"/>
    <mergeCell ref="M985:N985"/>
    <mergeCell ref="O985:P985"/>
    <mergeCell ref="Q985:S985"/>
    <mergeCell ref="C986:D986"/>
    <mergeCell ref="E986:F986"/>
    <mergeCell ref="G986:H986"/>
    <mergeCell ref="I986:J986"/>
    <mergeCell ref="K986:L986"/>
    <mergeCell ref="M986:N986"/>
    <mergeCell ref="O986:P986"/>
    <mergeCell ref="Q986:S986"/>
    <mergeCell ref="C987:D987"/>
    <mergeCell ref="E987:F987"/>
    <mergeCell ref="G987:H987"/>
    <mergeCell ref="I987:J987"/>
    <mergeCell ref="K987:L987"/>
    <mergeCell ref="M987:N987"/>
    <mergeCell ref="O987:P987"/>
    <mergeCell ref="Q987:S987"/>
    <mergeCell ref="C988:D988"/>
    <mergeCell ref="E988:F988"/>
    <mergeCell ref="G988:H988"/>
    <mergeCell ref="I988:J988"/>
    <mergeCell ref="K988:L988"/>
    <mergeCell ref="M988:N988"/>
    <mergeCell ref="O988:P988"/>
    <mergeCell ref="Q988:S988"/>
    <mergeCell ref="C989:D989"/>
    <mergeCell ref="E989:F989"/>
    <mergeCell ref="G989:H989"/>
    <mergeCell ref="I989:J989"/>
    <mergeCell ref="K989:L989"/>
    <mergeCell ref="M989:N989"/>
    <mergeCell ref="O989:P989"/>
    <mergeCell ref="Q989:S989"/>
    <mergeCell ref="C990:D990"/>
    <mergeCell ref="E990:F990"/>
    <mergeCell ref="G990:H990"/>
    <mergeCell ref="I990:J990"/>
    <mergeCell ref="K990:L990"/>
    <mergeCell ref="M990:N990"/>
    <mergeCell ref="O990:P990"/>
    <mergeCell ref="Q990:S990"/>
    <mergeCell ref="C991:D991"/>
    <mergeCell ref="E991:F991"/>
    <mergeCell ref="G991:H991"/>
    <mergeCell ref="I991:J991"/>
    <mergeCell ref="K991:L991"/>
    <mergeCell ref="M991:N991"/>
    <mergeCell ref="O991:P991"/>
    <mergeCell ref="Q991:S991"/>
    <mergeCell ref="C992:D992"/>
    <mergeCell ref="E992:F992"/>
    <mergeCell ref="G992:H992"/>
    <mergeCell ref="I992:J992"/>
    <mergeCell ref="K992:L992"/>
    <mergeCell ref="M992:N992"/>
    <mergeCell ref="O992:P992"/>
    <mergeCell ref="Q992:S992"/>
    <mergeCell ref="C993:D993"/>
    <mergeCell ref="E993:F993"/>
    <mergeCell ref="G993:H993"/>
    <mergeCell ref="I993:J993"/>
    <mergeCell ref="K993:L993"/>
    <mergeCell ref="M993:N993"/>
    <mergeCell ref="O993:P993"/>
    <mergeCell ref="Q993:S993"/>
    <mergeCell ref="C994:D994"/>
    <mergeCell ref="E994:F994"/>
    <mergeCell ref="G994:H994"/>
    <mergeCell ref="I994:J994"/>
    <mergeCell ref="K994:L994"/>
    <mergeCell ref="M994:N994"/>
    <mergeCell ref="O994:P994"/>
    <mergeCell ref="Q994:S994"/>
    <mergeCell ref="C995:D995"/>
    <mergeCell ref="E995:F995"/>
    <mergeCell ref="G995:H995"/>
    <mergeCell ref="I995:J995"/>
    <mergeCell ref="K995:L995"/>
    <mergeCell ref="M995:N995"/>
    <mergeCell ref="O995:P995"/>
    <mergeCell ref="Q995:S995"/>
    <mergeCell ref="C996:D996"/>
    <mergeCell ref="E996:F996"/>
    <mergeCell ref="G996:H996"/>
    <mergeCell ref="I996:J996"/>
    <mergeCell ref="K996:L996"/>
    <mergeCell ref="M996:N996"/>
    <mergeCell ref="O996:P996"/>
    <mergeCell ref="Q996:S996"/>
    <mergeCell ref="C997:D997"/>
    <mergeCell ref="E997:F997"/>
    <mergeCell ref="G997:H997"/>
    <mergeCell ref="I997:J997"/>
    <mergeCell ref="K997:L997"/>
    <mergeCell ref="M997:N997"/>
    <mergeCell ref="O997:P997"/>
    <mergeCell ref="Q997:S997"/>
    <mergeCell ref="C998:D998"/>
    <mergeCell ref="E998:F998"/>
    <mergeCell ref="G998:H998"/>
    <mergeCell ref="I998:J998"/>
    <mergeCell ref="K998:L998"/>
    <mergeCell ref="M998:N998"/>
    <mergeCell ref="O998:P998"/>
    <mergeCell ref="Q998:S998"/>
    <mergeCell ref="C999:D999"/>
    <mergeCell ref="E999:F999"/>
    <mergeCell ref="G999:H999"/>
    <mergeCell ref="I999:J999"/>
    <mergeCell ref="K999:L999"/>
    <mergeCell ref="M999:N999"/>
    <mergeCell ref="O999:P999"/>
    <mergeCell ref="Q999:S999"/>
    <mergeCell ref="C1000:D1000"/>
    <mergeCell ref="E1000:F1000"/>
    <mergeCell ref="G1000:H1000"/>
    <mergeCell ref="I1000:J1000"/>
    <mergeCell ref="K1000:L1000"/>
    <mergeCell ref="M1000:N1000"/>
    <mergeCell ref="O1000:P1000"/>
    <mergeCell ref="Q1000:S1000"/>
    <mergeCell ref="C1001:D1001"/>
    <mergeCell ref="E1001:F1001"/>
    <mergeCell ref="G1001:H1001"/>
    <mergeCell ref="I1001:J1001"/>
    <mergeCell ref="K1001:L1001"/>
    <mergeCell ref="M1001:N1001"/>
    <mergeCell ref="O1001:P1001"/>
    <mergeCell ref="Q1001:S1001"/>
    <mergeCell ref="C1002:D1002"/>
    <mergeCell ref="E1002:F1002"/>
    <mergeCell ref="G1002:H1002"/>
    <mergeCell ref="I1002:J1002"/>
    <mergeCell ref="K1002:L1002"/>
    <mergeCell ref="M1002:N1002"/>
    <mergeCell ref="O1002:P1002"/>
    <mergeCell ref="Q1002:S1002"/>
    <mergeCell ref="C1003:D1003"/>
    <mergeCell ref="E1003:F1003"/>
    <mergeCell ref="G1003:H1003"/>
    <mergeCell ref="I1003:J1003"/>
    <mergeCell ref="K1003:L1003"/>
    <mergeCell ref="M1003:N1003"/>
    <mergeCell ref="O1003:P1003"/>
    <mergeCell ref="Q1003:S1003"/>
    <mergeCell ref="C1004:D1004"/>
    <mergeCell ref="E1004:F1004"/>
    <mergeCell ref="G1004:H1004"/>
    <mergeCell ref="I1004:J1004"/>
    <mergeCell ref="K1004:L1004"/>
    <mergeCell ref="M1004:N1004"/>
    <mergeCell ref="O1004:P1004"/>
    <mergeCell ref="Q1004:S1004"/>
    <mergeCell ref="C1005:D1005"/>
    <mergeCell ref="E1005:F1005"/>
    <mergeCell ref="G1005:H1005"/>
    <mergeCell ref="I1005:J1005"/>
    <mergeCell ref="K1005:L1005"/>
    <mergeCell ref="M1005:N1005"/>
    <mergeCell ref="O1005:P1005"/>
    <mergeCell ref="Q1005:S1005"/>
    <mergeCell ref="C1006:D1006"/>
    <mergeCell ref="E1006:F1006"/>
    <mergeCell ref="G1006:H1006"/>
    <mergeCell ref="I1006:J1006"/>
    <mergeCell ref="K1006:L1006"/>
    <mergeCell ref="M1006:N1006"/>
    <mergeCell ref="O1006:P1006"/>
    <mergeCell ref="Q1006:S1006"/>
    <mergeCell ref="C1007:D1007"/>
    <mergeCell ref="E1007:F1007"/>
    <mergeCell ref="G1007:H1007"/>
    <mergeCell ref="I1007:J1007"/>
    <mergeCell ref="K1007:L1007"/>
    <mergeCell ref="M1007:N1007"/>
    <mergeCell ref="O1007:P1007"/>
    <mergeCell ref="Q1007:S1007"/>
    <mergeCell ref="C1008:D1008"/>
    <mergeCell ref="E1008:F1008"/>
    <mergeCell ref="G1008:H1008"/>
    <mergeCell ref="I1008:J1008"/>
    <mergeCell ref="K1008:L1008"/>
    <mergeCell ref="M1008:N1008"/>
    <mergeCell ref="O1008:P1008"/>
    <mergeCell ref="Q1008:S1008"/>
    <mergeCell ref="C1009:D1009"/>
    <mergeCell ref="E1009:F1009"/>
    <mergeCell ref="G1009:H1009"/>
    <mergeCell ref="I1009:J1009"/>
    <mergeCell ref="K1009:L1009"/>
    <mergeCell ref="M1009:N1009"/>
    <mergeCell ref="O1009:P1009"/>
    <mergeCell ref="Q1009:S1009"/>
    <mergeCell ref="C1010:D1010"/>
    <mergeCell ref="E1010:F1010"/>
    <mergeCell ref="G1010:H1010"/>
    <mergeCell ref="I1010:J1010"/>
    <mergeCell ref="K1010:L1010"/>
    <mergeCell ref="M1010:N1010"/>
    <mergeCell ref="O1010:P1010"/>
    <mergeCell ref="Q1010:S1010"/>
    <mergeCell ref="C1011:D1011"/>
    <mergeCell ref="E1011:F1011"/>
    <mergeCell ref="G1011:H1011"/>
    <mergeCell ref="I1011:J1011"/>
    <mergeCell ref="K1011:L1011"/>
    <mergeCell ref="M1011:N1011"/>
    <mergeCell ref="O1011:P1011"/>
    <mergeCell ref="Q1011:S1011"/>
    <mergeCell ref="C1012:D1012"/>
    <mergeCell ref="E1012:F1012"/>
    <mergeCell ref="G1012:H1012"/>
    <mergeCell ref="I1012:J1012"/>
    <mergeCell ref="K1012:L1012"/>
    <mergeCell ref="M1012:N1012"/>
    <mergeCell ref="O1012:P1012"/>
    <mergeCell ref="Q1012:S1012"/>
    <mergeCell ref="C1013:D1013"/>
    <mergeCell ref="E1013:F1013"/>
    <mergeCell ref="G1013:H1013"/>
    <mergeCell ref="I1013:J1013"/>
    <mergeCell ref="K1013:L1013"/>
    <mergeCell ref="M1013:N1013"/>
    <mergeCell ref="O1013:P1013"/>
    <mergeCell ref="Q1013:S1013"/>
    <mergeCell ref="C1014:D1014"/>
    <mergeCell ref="E1014:F1014"/>
    <mergeCell ref="G1014:H1014"/>
    <mergeCell ref="I1014:J1014"/>
    <mergeCell ref="K1014:L1014"/>
    <mergeCell ref="M1014:N1014"/>
    <mergeCell ref="O1014:P1014"/>
    <mergeCell ref="Q1014:S1014"/>
    <mergeCell ref="C1015:D1015"/>
    <mergeCell ref="E1015:F1015"/>
    <mergeCell ref="G1015:H1015"/>
    <mergeCell ref="I1015:J1015"/>
    <mergeCell ref="K1015:L1015"/>
    <mergeCell ref="M1015:N1015"/>
    <mergeCell ref="O1015:P1015"/>
    <mergeCell ref="Q1015:S1015"/>
    <mergeCell ref="C1016:D1016"/>
    <mergeCell ref="E1016:F1016"/>
    <mergeCell ref="G1016:H1016"/>
    <mergeCell ref="I1016:J1016"/>
    <mergeCell ref="K1016:L1016"/>
    <mergeCell ref="M1016:N1016"/>
    <mergeCell ref="O1016:P1016"/>
    <mergeCell ref="Q1016:S1016"/>
    <mergeCell ref="C1017:D1017"/>
    <mergeCell ref="E1017:F1017"/>
    <mergeCell ref="G1017:H1017"/>
    <mergeCell ref="I1017:J1017"/>
    <mergeCell ref="K1017:L1017"/>
    <mergeCell ref="M1017:N1017"/>
    <mergeCell ref="O1017:P1017"/>
    <mergeCell ref="Q1017:S1017"/>
    <mergeCell ref="C1018:D1018"/>
    <mergeCell ref="E1018:F1018"/>
    <mergeCell ref="G1018:H1018"/>
    <mergeCell ref="I1018:J1018"/>
    <mergeCell ref="K1018:L1018"/>
    <mergeCell ref="M1018:N1018"/>
    <mergeCell ref="O1018:P1018"/>
    <mergeCell ref="Q1018:S1018"/>
    <mergeCell ref="C1019:D1019"/>
    <mergeCell ref="E1019:F1019"/>
    <mergeCell ref="G1019:H1019"/>
    <mergeCell ref="I1019:J1019"/>
    <mergeCell ref="K1019:L1019"/>
    <mergeCell ref="M1019:N1019"/>
    <mergeCell ref="O1019:P1019"/>
    <mergeCell ref="Q1019:S1019"/>
    <mergeCell ref="C1020:D1020"/>
    <mergeCell ref="E1020:F1020"/>
    <mergeCell ref="G1020:H1020"/>
    <mergeCell ref="I1020:J1020"/>
    <mergeCell ref="K1020:L1020"/>
    <mergeCell ref="M1020:N1020"/>
    <mergeCell ref="O1020:P1020"/>
    <mergeCell ref="Q1020:S1020"/>
    <mergeCell ref="C1021:D1021"/>
    <mergeCell ref="E1021:F1021"/>
    <mergeCell ref="G1021:H1021"/>
    <mergeCell ref="I1021:J1021"/>
    <mergeCell ref="K1021:L1021"/>
    <mergeCell ref="M1021:N1021"/>
    <mergeCell ref="O1021:P1021"/>
    <mergeCell ref="Q1021:S1021"/>
    <mergeCell ref="C1022:D1022"/>
    <mergeCell ref="E1022:F1022"/>
    <mergeCell ref="G1022:H1022"/>
    <mergeCell ref="I1022:J1022"/>
    <mergeCell ref="K1022:L1022"/>
    <mergeCell ref="M1022:N1022"/>
    <mergeCell ref="O1022:P1022"/>
    <mergeCell ref="Q1022:S1022"/>
    <mergeCell ref="C1023:D1023"/>
    <mergeCell ref="E1023:F1023"/>
    <mergeCell ref="G1023:H1023"/>
    <mergeCell ref="I1023:J1023"/>
    <mergeCell ref="K1023:L1023"/>
    <mergeCell ref="M1023:N1023"/>
    <mergeCell ref="O1023:P1023"/>
    <mergeCell ref="Q1023:S1023"/>
    <mergeCell ref="C1024:D1024"/>
    <mergeCell ref="E1024:F1024"/>
    <mergeCell ref="G1024:H1024"/>
    <mergeCell ref="I1024:J1024"/>
    <mergeCell ref="K1024:L1024"/>
    <mergeCell ref="M1024:N1024"/>
    <mergeCell ref="O1024:P1024"/>
    <mergeCell ref="Q1024:S1024"/>
    <mergeCell ref="C1025:D1025"/>
    <mergeCell ref="E1025:F1025"/>
    <mergeCell ref="G1025:H1025"/>
    <mergeCell ref="I1025:J1025"/>
    <mergeCell ref="K1025:L1025"/>
    <mergeCell ref="M1025:N1025"/>
    <mergeCell ref="O1025:P1025"/>
    <mergeCell ref="Q1025:S1025"/>
    <mergeCell ref="C1026:D1026"/>
    <mergeCell ref="E1026:F1026"/>
    <mergeCell ref="G1026:H1026"/>
    <mergeCell ref="I1026:J1026"/>
    <mergeCell ref="K1026:L1026"/>
    <mergeCell ref="M1026:N1026"/>
    <mergeCell ref="O1026:P1026"/>
    <mergeCell ref="Q1026:S1026"/>
    <mergeCell ref="C1027:D1027"/>
    <mergeCell ref="E1027:F1027"/>
    <mergeCell ref="G1027:H1027"/>
    <mergeCell ref="I1027:J1027"/>
    <mergeCell ref="K1027:L1027"/>
    <mergeCell ref="M1027:N1027"/>
    <mergeCell ref="O1027:P1027"/>
    <mergeCell ref="Q1027:S1027"/>
    <mergeCell ref="C1028:D1028"/>
    <mergeCell ref="E1028:F1028"/>
    <mergeCell ref="G1028:H1028"/>
    <mergeCell ref="I1028:J1028"/>
    <mergeCell ref="K1028:L1028"/>
    <mergeCell ref="M1028:N1028"/>
    <mergeCell ref="O1028:P1028"/>
    <mergeCell ref="Q1028:S1028"/>
    <mergeCell ref="C1029:D1029"/>
    <mergeCell ref="E1029:F1029"/>
    <mergeCell ref="G1029:H1029"/>
    <mergeCell ref="I1029:J1029"/>
    <mergeCell ref="K1029:L1029"/>
    <mergeCell ref="M1029:N1029"/>
    <mergeCell ref="O1029:P1029"/>
    <mergeCell ref="Q1029:S1029"/>
    <mergeCell ref="C1030:D1030"/>
    <mergeCell ref="E1030:F1030"/>
    <mergeCell ref="G1030:H1030"/>
    <mergeCell ref="I1030:J1030"/>
    <mergeCell ref="K1030:L1030"/>
    <mergeCell ref="M1030:N1030"/>
    <mergeCell ref="O1030:P1030"/>
    <mergeCell ref="Q1030:S1030"/>
    <mergeCell ref="C1031:D1031"/>
    <mergeCell ref="E1031:F1031"/>
    <mergeCell ref="G1031:H1031"/>
    <mergeCell ref="I1031:J1031"/>
    <mergeCell ref="K1031:L1031"/>
    <mergeCell ref="M1031:N1031"/>
    <mergeCell ref="O1031:P1031"/>
    <mergeCell ref="Q1031:S1031"/>
    <mergeCell ref="C1032:D1032"/>
    <mergeCell ref="E1032:F1032"/>
    <mergeCell ref="G1032:H1032"/>
    <mergeCell ref="I1032:J1032"/>
    <mergeCell ref="K1032:L1032"/>
    <mergeCell ref="M1032:N1032"/>
    <mergeCell ref="O1032:P1032"/>
    <mergeCell ref="Q1032:S1032"/>
    <mergeCell ref="C1033:D1033"/>
    <mergeCell ref="E1033:F1033"/>
    <mergeCell ref="G1033:H1033"/>
    <mergeCell ref="I1033:J1033"/>
    <mergeCell ref="K1033:L1033"/>
    <mergeCell ref="M1033:N1033"/>
    <mergeCell ref="O1033:P1033"/>
    <mergeCell ref="Q1033:S1033"/>
    <mergeCell ref="C1034:D1034"/>
    <mergeCell ref="E1034:F1034"/>
    <mergeCell ref="G1034:H1034"/>
    <mergeCell ref="I1034:J1034"/>
    <mergeCell ref="K1034:L1034"/>
    <mergeCell ref="M1034:N1034"/>
    <mergeCell ref="O1034:P1034"/>
    <mergeCell ref="Q1034:S1034"/>
    <mergeCell ref="C1035:D1035"/>
    <mergeCell ref="E1035:F1035"/>
    <mergeCell ref="G1035:H1035"/>
    <mergeCell ref="I1035:J1035"/>
    <mergeCell ref="K1035:L1035"/>
    <mergeCell ref="M1035:N1035"/>
    <mergeCell ref="O1035:P1035"/>
    <mergeCell ref="Q1035:S1035"/>
    <mergeCell ref="C1036:D1036"/>
    <mergeCell ref="E1036:F1036"/>
    <mergeCell ref="G1036:H1036"/>
    <mergeCell ref="I1036:J1036"/>
    <mergeCell ref="K1036:L1036"/>
    <mergeCell ref="M1036:N1036"/>
    <mergeCell ref="O1036:P1036"/>
    <mergeCell ref="Q1036:S1036"/>
    <mergeCell ref="C1037:D1037"/>
    <mergeCell ref="E1037:F1037"/>
    <mergeCell ref="G1037:H1037"/>
    <mergeCell ref="I1037:J1037"/>
    <mergeCell ref="K1037:L1037"/>
    <mergeCell ref="M1037:N1037"/>
    <mergeCell ref="O1037:P1037"/>
    <mergeCell ref="Q1037:S1037"/>
    <mergeCell ref="C1038:D1038"/>
    <mergeCell ref="E1038:F1038"/>
    <mergeCell ref="G1038:H1038"/>
    <mergeCell ref="I1038:J1038"/>
    <mergeCell ref="K1038:L1038"/>
    <mergeCell ref="M1038:N1038"/>
    <mergeCell ref="O1038:P1038"/>
    <mergeCell ref="Q1038:S1038"/>
    <mergeCell ref="C1039:D1039"/>
    <mergeCell ref="E1039:F1039"/>
    <mergeCell ref="G1039:H1039"/>
    <mergeCell ref="I1039:J1039"/>
    <mergeCell ref="K1039:L1039"/>
    <mergeCell ref="M1039:N1039"/>
    <mergeCell ref="O1039:P1039"/>
    <mergeCell ref="Q1039:S1039"/>
    <mergeCell ref="C1040:D1040"/>
    <mergeCell ref="E1040:F1040"/>
    <mergeCell ref="G1040:H1040"/>
    <mergeCell ref="I1040:J1040"/>
    <mergeCell ref="K1040:L1040"/>
    <mergeCell ref="M1040:N1040"/>
    <mergeCell ref="O1040:P1040"/>
    <mergeCell ref="Q1040:S1040"/>
    <mergeCell ref="C1041:D1041"/>
    <mergeCell ref="E1041:F1041"/>
    <mergeCell ref="G1041:H1041"/>
    <mergeCell ref="I1041:J1041"/>
    <mergeCell ref="K1041:L1041"/>
    <mergeCell ref="M1041:N1041"/>
    <mergeCell ref="O1041:P1041"/>
    <mergeCell ref="Q1041:S1041"/>
    <mergeCell ref="C1042:D1042"/>
    <mergeCell ref="E1042:F1042"/>
    <mergeCell ref="G1042:H1042"/>
    <mergeCell ref="I1042:J1042"/>
    <mergeCell ref="K1042:L1042"/>
    <mergeCell ref="M1042:N1042"/>
    <mergeCell ref="O1042:P1042"/>
    <mergeCell ref="Q1042:S1042"/>
    <mergeCell ref="C1043:D1043"/>
    <mergeCell ref="E1043:F1043"/>
    <mergeCell ref="G1043:H1043"/>
    <mergeCell ref="I1043:J1043"/>
    <mergeCell ref="K1043:L1043"/>
    <mergeCell ref="M1043:N1043"/>
    <mergeCell ref="O1043:P1043"/>
    <mergeCell ref="Q1043:S1043"/>
    <mergeCell ref="C1044:D1044"/>
    <mergeCell ref="E1044:F1044"/>
    <mergeCell ref="G1044:H1044"/>
    <mergeCell ref="I1044:J1044"/>
    <mergeCell ref="K1044:L1044"/>
    <mergeCell ref="M1044:N1044"/>
    <mergeCell ref="O1044:P1044"/>
    <mergeCell ref="Q1044:S1044"/>
    <mergeCell ref="C1045:D1045"/>
    <mergeCell ref="E1045:F1045"/>
    <mergeCell ref="G1045:H1045"/>
    <mergeCell ref="I1045:J1045"/>
    <mergeCell ref="K1045:L1045"/>
    <mergeCell ref="M1045:N1045"/>
    <mergeCell ref="O1045:P1045"/>
    <mergeCell ref="Q1045:S1045"/>
    <mergeCell ref="C1046:D1046"/>
    <mergeCell ref="E1046:F1046"/>
    <mergeCell ref="G1046:H1046"/>
    <mergeCell ref="I1046:J1046"/>
    <mergeCell ref="K1046:L1046"/>
    <mergeCell ref="M1046:N1046"/>
    <mergeCell ref="O1046:P1046"/>
    <mergeCell ref="Q1046:S1046"/>
    <mergeCell ref="C1047:D1047"/>
    <mergeCell ref="E1047:F1047"/>
    <mergeCell ref="G1047:H1047"/>
    <mergeCell ref="I1047:J1047"/>
    <mergeCell ref="K1047:L1047"/>
    <mergeCell ref="M1047:N1047"/>
    <mergeCell ref="O1047:P1047"/>
    <mergeCell ref="Q1047:S1047"/>
    <mergeCell ref="C1048:D1048"/>
    <mergeCell ref="E1048:F1048"/>
    <mergeCell ref="G1048:H1048"/>
    <mergeCell ref="I1048:J1048"/>
    <mergeCell ref="K1048:L1048"/>
    <mergeCell ref="M1048:N1048"/>
    <mergeCell ref="O1048:P1048"/>
    <mergeCell ref="Q1048:S1048"/>
    <mergeCell ref="C1049:D1049"/>
    <mergeCell ref="E1049:F1049"/>
    <mergeCell ref="G1049:H1049"/>
    <mergeCell ref="I1049:J1049"/>
    <mergeCell ref="K1049:L1049"/>
    <mergeCell ref="M1049:N1049"/>
    <mergeCell ref="O1049:P1049"/>
    <mergeCell ref="Q1049:S1049"/>
    <mergeCell ref="C1050:D1050"/>
    <mergeCell ref="E1050:F1050"/>
    <mergeCell ref="G1050:H1050"/>
    <mergeCell ref="I1050:J1050"/>
    <mergeCell ref="K1050:L1050"/>
    <mergeCell ref="M1050:N1050"/>
    <mergeCell ref="O1050:P1050"/>
    <mergeCell ref="Q1050:S1050"/>
    <mergeCell ref="C1051:D1051"/>
    <mergeCell ref="E1051:F1051"/>
    <mergeCell ref="G1051:H1051"/>
    <mergeCell ref="I1051:J1051"/>
    <mergeCell ref="K1051:L1051"/>
    <mergeCell ref="M1051:N1051"/>
    <mergeCell ref="O1051:P1051"/>
    <mergeCell ref="Q1051:S1051"/>
    <mergeCell ref="C1052:D1052"/>
    <mergeCell ref="E1052:F1052"/>
    <mergeCell ref="G1052:H1052"/>
    <mergeCell ref="I1052:J1052"/>
    <mergeCell ref="K1052:L1052"/>
    <mergeCell ref="M1052:N1052"/>
    <mergeCell ref="O1052:P1052"/>
    <mergeCell ref="Q1052:S1052"/>
    <mergeCell ref="C1053:D1053"/>
    <mergeCell ref="E1053:F1053"/>
    <mergeCell ref="G1053:H1053"/>
    <mergeCell ref="I1053:J1053"/>
    <mergeCell ref="K1053:L1053"/>
    <mergeCell ref="M1053:N1053"/>
    <mergeCell ref="O1053:P1053"/>
    <mergeCell ref="Q1053:S1053"/>
    <mergeCell ref="C1054:D1054"/>
    <mergeCell ref="E1054:F1054"/>
    <mergeCell ref="G1054:H1054"/>
    <mergeCell ref="I1054:J1054"/>
    <mergeCell ref="K1054:L1054"/>
    <mergeCell ref="M1054:N1054"/>
    <mergeCell ref="O1054:P1054"/>
    <mergeCell ref="Q1054:S1054"/>
    <mergeCell ref="C1055:D1055"/>
    <mergeCell ref="E1055:F1055"/>
    <mergeCell ref="G1055:H1055"/>
    <mergeCell ref="I1055:J1055"/>
    <mergeCell ref="K1055:L1055"/>
    <mergeCell ref="M1055:N1055"/>
    <mergeCell ref="O1055:P1055"/>
    <mergeCell ref="Q1055:S1055"/>
    <mergeCell ref="C1056:D1056"/>
    <mergeCell ref="E1056:F1056"/>
    <mergeCell ref="G1056:H1056"/>
    <mergeCell ref="I1056:J1056"/>
    <mergeCell ref="K1056:L1056"/>
    <mergeCell ref="M1056:N1056"/>
    <mergeCell ref="O1056:P1056"/>
    <mergeCell ref="Q1056:S1056"/>
    <mergeCell ref="C1057:D1057"/>
    <mergeCell ref="E1057:F1057"/>
    <mergeCell ref="G1057:H1057"/>
    <mergeCell ref="I1057:J1057"/>
    <mergeCell ref="K1057:L1057"/>
    <mergeCell ref="M1057:N1057"/>
    <mergeCell ref="O1057:P1057"/>
    <mergeCell ref="Q1057:S1057"/>
    <mergeCell ref="C1058:D1058"/>
    <mergeCell ref="E1058:F1058"/>
    <mergeCell ref="G1058:H1058"/>
    <mergeCell ref="I1058:J1058"/>
    <mergeCell ref="K1058:L1058"/>
    <mergeCell ref="M1058:N1058"/>
    <mergeCell ref="O1058:P1058"/>
    <mergeCell ref="Q1058:S1058"/>
    <mergeCell ref="C1059:D1059"/>
    <mergeCell ref="E1059:F1059"/>
    <mergeCell ref="G1059:H1059"/>
    <mergeCell ref="I1059:J1059"/>
    <mergeCell ref="K1059:L1059"/>
    <mergeCell ref="M1059:N1059"/>
    <mergeCell ref="O1059:P1059"/>
    <mergeCell ref="Q1059:S1059"/>
    <mergeCell ref="C1060:D1060"/>
    <mergeCell ref="E1060:F1060"/>
    <mergeCell ref="G1060:H1060"/>
    <mergeCell ref="I1060:J1060"/>
    <mergeCell ref="K1060:L1060"/>
    <mergeCell ref="M1060:N1060"/>
    <mergeCell ref="O1060:P1060"/>
    <mergeCell ref="Q1060:S1060"/>
    <mergeCell ref="C1061:D1061"/>
    <mergeCell ref="E1061:F1061"/>
    <mergeCell ref="G1061:H1061"/>
    <mergeCell ref="I1061:J1061"/>
    <mergeCell ref="K1061:L1061"/>
    <mergeCell ref="M1061:N1061"/>
    <mergeCell ref="O1061:P1061"/>
    <mergeCell ref="Q1061:S1061"/>
    <mergeCell ref="C1062:D1062"/>
    <mergeCell ref="E1062:F1062"/>
    <mergeCell ref="G1062:H1062"/>
    <mergeCell ref="I1062:J1062"/>
    <mergeCell ref="K1062:L1062"/>
    <mergeCell ref="M1062:N1062"/>
    <mergeCell ref="O1062:P1062"/>
    <mergeCell ref="Q1062:S1062"/>
    <mergeCell ref="C1063:D1063"/>
    <mergeCell ref="E1063:F1063"/>
    <mergeCell ref="G1063:H1063"/>
    <mergeCell ref="I1063:J1063"/>
    <mergeCell ref="K1063:L1063"/>
    <mergeCell ref="M1063:N1063"/>
    <mergeCell ref="O1063:P1063"/>
    <mergeCell ref="Q1063:S1063"/>
    <mergeCell ref="C1064:D1064"/>
    <mergeCell ref="E1064:F1064"/>
    <mergeCell ref="G1064:H1064"/>
    <mergeCell ref="I1064:J1064"/>
    <mergeCell ref="K1064:L1064"/>
    <mergeCell ref="M1064:N1064"/>
    <mergeCell ref="O1064:P1064"/>
    <mergeCell ref="Q1064:S1064"/>
    <mergeCell ref="C1065:D1065"/>
    <mergeCell ref="E1065:F1065"/>
    <mergeCell ref="G1065:H1065"/>
    <mergeCell ref="I1065:J1065"/>
    <mergeCell ref="K1065:L1065"/>
    <mergeCell ref="M1065:N1065"/>
    <mergeCell ref="O1065:P1065"/>
    <mergeCell ref="Q1065:S1065"/>
    <mergeCell ref="C1066:D1066"/>
    <mergeCell ref="E1066:F1066"/>
    <mergeCell ref="G1066:H1066"/>
    <mergeCell ref="I1066:J1066"/>
    <mergeCell ref="K1066:L1066"/>
    <mergeCell ref="M1066:N1066"/>
    <mergeCell ref="O1066:P1066"/>
    <mergeCell ref="Q1066:S1066"/>
    <mergeCell ref="C1067:D1067"/>
    <mergeCell ref="E1067:F1067"/>
    <mergeCell ref="G1067:H1067"/>
    <mergeCell ref="I1067:J1067"/>
    <mergeCell ref="K1067:L1067"/>
    <mergeCell ref="M1067:N1067"/>
    <mergeCell ref="O1067:P1067"/>
    <mergeCell ref="Q1067:S1067"/>
    <mergeCell ref="C1068:D1068"/>
    <mergeCell ref="E1068:F1068"/>
    <mergeCell ref="G1068:H1068"/>
    <mergeCell ref="I1068:J1068"/>
    <mergeCell ref="K1068:L1068"/>
    <mergeCell ref="M1068:N1068"/>
    <mergeCell ref="O1068:P1068"/>
    <mergeCell ref="Q1068:S1068"/>
    <mergeCell ref="C1069:D1069"/>
    <mergeCell ref="E1069:F1069"/>
    <mergeCell ref="G1069:H1069"/>
    <mergeCell ref="I1069:J1069"/>
    <mergeCell ref="K1069:L1069"/>
    <mergeCell ref="M1069:N1069"/>
    <mergeCell ref="O1069:P1069"/>
    <mergeCell ref="Q1069:S1069"/>
    <mergeCell ref="C1070:D1070"/>
    <mergeCell ref="E1070:F1070"/>
    <mergeCell ref="G1070:H1070"/>
    <mergeCell ref="I1070:J1070"/>
    <mergeCell ref="K1070:L1070"/>
    <mergeCell ref="M1070:N1070"/>
    <mergeCell ref="O1070:P1070"/>
    <mergeCell ref="Q1070:S1070"/>
    <mergeCell ref="C1071:D1071"/>
    <mergeCell ref="E1071:F1071"/>
    <mergeCell ref="G1071:H1071"/>
    <mergeCell ref="I1071:J1071"/>
    <mergeCell ref="K1071:L1071"/>
    <mergeCell ref="M1071:N1071"/>
    <mergeCell ref="O1071:P1071"/>
    <mergeCell ref="Q1071:S1071"/>
    <mergeCell ref="C1072:D1072"/>
    <mergeCell ref="E1072:F1072"/>
    <mergeCell ref="G1072:H1072"/>
    <mergeCell ref="I1072:J1072"/>
    <mergeCell ref="K1072:L1072"/>
    <mergeCell ref="M1072:N1072"/>
    <mergeCell ref="O1072:P1072"/>
    <mergeCell ref="Q1072:S1072"/>
    <mergeCell ref="C1073:D1073"/>
    <mergeCell ref="E1073:F1073"/>
    <mergeCell ref="G1073:H1073"/>
    <mergeCell ref="I1073:J1073"/>
    <mergeCell ref="K1073:L1073"/>
    <mergeCell ref="M1073:N1073"/>
    <mergeCell ref="O1073:P1073"/>
    <mergeCell ref="Q1073:S1073"/>
    <mergeCell ref="C1074:D1074"/>
    <mergeCell ref="E1074:F1074"/>
    <mergeCell ref="G1074:H1074"/>
    <mergeCell ref="I1074:J1074"/>
    <mergeCell ref="K1074:L1074"/>
    <mergeCell ref="M1074:N1074"/>
    <mergeCell ref="O1074:P1074"/>
    <mergeCell ref="Q1074:S1074"/>
    <mergeCell ref="C1075:D1075"/>
    <mergeCell ref="E1075:F1075"/>
    <mergeCell ref="G1075:H1075"/>
    <mergeCell ref="I1075:J1075"/>
    <mergeCell ref="K1075:L1075"/>
    <mergeCell ref="M1075:N1075"/>
    <mergeCell ref="O1075:P1075"/>
    <mergeCell ref="Q1075:S1075"/>
    <mergeCell ref="C1076:D1076"/>
    <mergeCell ref="E1076:F1076"/>
    <mergeCell ref="G1076:H1076"/>
    <mergeCell ref="I1076:J1076"/>
    <mergeCell ref="K1076:L1076"/>
    <mergeCell ref="M1076:N1076"/>
    <mergeCell ref="O1076:P1076"/>
    <mergeCell ref="Q1076:S1076"/>
    <mergeCell ref="C1077:D1077"/>
    <mergeCell ref="E1077:F1077"/>
    <mergeCell ref="G1077:H1077"/>
    <mergeCell ref="I1077:J1077"/>
    <mergeCell ref="K1077:L1077"/>
    <mergeCell ref="M1077:N1077"/>
    <mergeCell ref="O1077:P1077"/>
    <mergeCell ref="Q1077:S1077"/>
    <mergeCell ref="C1078:D1078"/>
    <mergeCell ref="E1078:F1078"/>
    <mergeCell ref="G1078:H1078"/>
    <mergeCell ref="I1078:J1078"/>
    <mergeCell ref="K1078:L1078"/>
    <mergeCell ref="M1078:N1078"/>
    <mergeCell ref="O1078:P1078"/>
    <mergeCell ref="Q1078:S1078"/>
    <mergeCell ref="C1079:D1079"/>
    <mergeCell ref="E1079:F1079"/>
    <mergeCell ref="G1079:H1079"/>
    <mergeCell ref="I1079:J1079"/>
    <mergeCell ref="K1079:L1079"/>
    <mergeCell ref="M1079:N1079"/>
    <mergeCell ref="O1079:P1079"/>
    <mergeCell ref="Q1079:S1079"/>
    <mergeCell ref="C1080:D1080"/>
    <mergeCell ref="E1080:F1080"/>
    <mergeCell ref="G1080:H1080"/>
    <mergeCell ref="I1080:J1080"/>
    <mergeCell ref="K1080:L1080"/>
    <mergeCell ref="M1080:N1080"/>
    <mergeCell ref="O1080:P1080"/>
    <mergeCell ref="Q1080:S1080"/>
    <mergeCell ref="C1081:D1081"/>
    <mergeCell ref="E1081:F1081"/>
    <mergeCell ref="G1081:H1081"/>
    <mergeCell ref="I1081:J1081"/>
    <mergeCell ref="K1081:L1081"/>
    <mergeCell ref="M1081:N1081"/>
    <mergeCell ref="O1081:P1081"/>
    <mergeCell ref="Q1081:S1081"/>
    <mergeCell ref="C1082:D1082"/>
    <mergeCell ref="E1082:F1082"/>
    <mergeCell ref="G1082:H1082"/>
    <mergeCell ref="I1082:J1082"/>
    <mergeCell ref="K1082:L1082"/>
    <mergeCell ref="M1082:N1082"/>
    <mergeCell ref="O1082:P1082"/>
    <mergeCell ref="Q1082:S1082"/>
    <mergeCell ref="C1083:D1083"/>
    <mergeCell ref="E1083:F1083"/>
    <mergeCell ref="G1083:H1083"/>
    <mergeCell ref="I1083:J1083"/>
    <mergeCell ref="K1083:L1083"/>
    <mergeCell ref="M1083:N1083"/>
    <mergeCell ref="O1083:P1083"/>
    <mergeCell ref="Q1083:S1083"/>
    <mergeCell ref="C1084:D1084"/>
    <mergeCell ref="E1084:F1084"/>
    <mergeCell ref="G1084:H1084"/>
    <mergeCell ref="I1084:J1084"/>
    <mergeCell ref="K1084:L1084"/>
    <mergeCell ref="M1084:N1084"/>
    <mergeCell ref="O1084:P1084"/>
    <mergeCell ref="Q1084:S1084"/>
    <mergeCell ref="C1085:D1085"/>
    <mergeCell ref="E1085:F1085"/>
    <mergeCell ref="G1085:H1085"/>
    <mergeCell ref="I1085:J1085"/>
    <mergeCell ref="K1085:L1085"/>
    <mergeCell ref="M1085:N1085"/>
    <mergeCell ref="O1085:P1085"/>
    <mergeCell ref="Q1085:S1085"/>
    <mergeCell ref="C1086:D1086"/>
    <mergeCell ref="E1086:F1086"/>
    <mergeCell ref="G1086:H1086"/>
    <mergeCell ref="I1086:J1086"/>
    <mergeCell ref="K1086:L1086"/>
    <mergeCell ref="M1086:N1086"/>
    <mergeCell ref="O1086:P1086"/>
    <mergeCell ref="Q1086:S1086"/>
    <mergeCell ref="C1087:D1087"/>
    <mergeCell ref="E1087:F1087"/>
    <mergeCell ref="G1087:H1087"/>
    <mergeCell ref="I1087:J1087"/>
    <mergeCell ref="K1087:L1087"/>
    <mergeCell ref="M1087:N1087"/>
    <mergeCell ref="O1087:P1087"/>
    <mergeCell ref="Q1087:S1087"/>
    <mergeCell ref="C1088:D1088"/>
    <mergeCell ref="E1088:F1088"/>
    <mergeCell ref="G1088:H1088"/>
    <mergeCell ref="I1088:J1088"/>
    <mergeCell ref="K1088:L1088"/>
    <mergeCell ref="M1088:N1088"/>
    <mergeCell ref="O1088:P1088"/>
    <mergeCell ref="Q1088:S1088"/>
    <mergeCell ref="C1089:D1089"/>
    <mergeCell ref="E1089:F1089"/>
    <mergeCell ref="G1089:H1089"/>
    <mergeCell ref="I1089:J1089"/>
    <mergeCell ref="K1089:L1089"/>
    <mergeCell ref="M1089:N1089"/>
    <mergeCell ref="O1089:P1089"/>
    <mergeCell ref="Q1089:S1089"/>
    <mergeCell ref="C1090:D1090"/>
    <mergeCell ref="E1090:F1090"/>
    <mergeCell ref="G1090:H1090"/>
    <mergeCell ref="I1090:J1090"/>
    <mergeCell ref="K1090:L1090"/>
    <mergeCell ref="M1090:N1090"/>
    <mergeCell ref="O1090:P1090"/>
    <mergeCell ref="Q1090:S1090"/>
    <mergeCell ref="C1091:D1091"/>
    <mergeCell ref="E1091:F1091"/>
    <mergeCell ref="G1091:H1091"/>
    <mergeCell ref="I1091:J1091"/>
    <mergeCell ref="K1091:L1091"/>
    <mergeCell ref="M1091:N1091"/>
    <mergeCell ref="O1091:P1091"/>
    <mergeCell ref="Q1091:S1091"/>
    <mergeCell ref="C1092:D1092"/>
    <mergeCell ref="E1092:F1092"/>
    <mergeCell ref="G1092:H1092"/>
    <mergeCell ref="I1092:J1092"/>
    <mergeCell ref="K1092:L1092"/>
    <mergeCell ref="M1092:N1092"/>
    <mergeCell ref="O1092:P1092"/>
    <mergeCell ref="Q1092:S1092"/>
    <mergeCell ref="C1093:D1093"/>
    <mergeCell ref="E1093:F1093"/>
    <mergeCell ref="G1093:H1093"/>
    <mergeCell ref="I1093:J1093"/>
    <mergeCell ref="K1093:L1093"/>
    <mergeCell ref="M1093:N1093"/>
    <mergeCell ref="O1093:P1093"/>
    <mergeCell ref="Q1093:S1093"/>
    <mergeCell ref="C1094:D1094"/>
    <mergeCell ref="E1094:F1094"/>
    <mergeCell ref="G1094:H1094"/>
    <mergeCell ref="I1094:J1094"/>
    <mergeCell ref="K1094:L1094"/>
    <mergeCell ref="M1094:N1094"/>
    <mergeCell ref="O1094:P1094"/>
    <mergeCell ref="Q1094:S1094"/>
    <mergeCell ref="C1095:D1095"/>
    <mergeCell ref="E1095:F1095"/>
    <mergeCell ref="G1095:H1095"/>
    <mergeCell ref="I1095:J1095"/>
    <mergeCell ref="K1095:L1095"/>
    <mergeCell ref="M1095:N1095"/>
    <mergeCell ref="O1095:P1095"/>
    <mergeCell ref="Q1095:S1095"/>
    <mergeCell ref="C1096:D1096"/>
    <mergeCell ref="E1096:F1096"/>
    <mergeCell ref="G1096:H1096"/>
    <mergeCell ref="I1096:J1096"/>
    <mergeCell ref="K1096:L1096"/>
    <mergeCell ref="M1096:N1096"/>
    <mergeCell ref="O1096:P1096"/>
    <mergeCell ref="Q1096:S1096"/>
    <mergeCell ref="C1097:D1097"/>
    <mergeCell ref="E1097:F1097"/>
    <mergeCell ref="G1097:H1097"/>
    <mergeCell ref="I1097:J1097"/>
    <mergeCell ref="K1097:L1097"/>
    <mergeCell ref="M1097:N1097"/>
    <mergeCell ref="O1097:P1097"/>
    <mergeCell ref="Q1097:S1097"/>
    <mergeCell ref="C1098:D1098"/>
    <mergeCell ref="E1098:F1098"/>
    <mergeCell ref="G1098:H1098"/>
    <mergeCell ref="I1098:J1098"/>
    <mergeCell ref="K1098:L1098"/>
    <mergeCell ref="M1098:N1098"/>
    <mergeCell ref="O1098:P1098"/>
    <mergeCell ref="Q1098:S1098"/>
    <mergeCell ref="C1099:D1099"/>
    <mergeCell ref="E1099:F1099"/>
    <mergeCell ref="G1099:H1099"/>
    <mergeCell ref="I1099:J1099"/>
    <mergeCell ref="K1099:L1099"/>
    <mergeCell ref="M1099:N1099"/>
    <mergeCell ref="O1099:P1099"/>
    <mergeCell ref="Q1099:S1099"/>
    <mergeCell ref="C1100:D1100"/>
    <mergeCell ref="E1100:F1100"/>
    <mergeCell ref="G1100:H1100"/>
    <mergeCell ref="I1100:J1100"/>
    <mergeCell ref="K1100:L1100"/>
    <mergeCell ref="M1100:N1100"/>
    <mergeCell ref="O1100:P1100"/>
    <mergeCell ref="Q1100:S1100"/>
    <mergeCell ref="C1101:D1101"/>
    <mergeCell ref="E1101:F1101"/>
    <mergeCell ref="G1101:H1101"/>
    <mergeCell ref="I1101:J1101"/>
    <mergeCell ref="K1101:L1101"/>
    <mergeCell ref="M1101:N1101"/>
    <mergeCell ref="O1101:P1101"/>
    <mergeCell ref="Q1101:S1101"/>
    <mergeCell ref="C1102:D1102"/>
    <mergeCell ref="E1102:F1102"/>
    <mergeCell ref="G1102:H1102"/>
    <mergeCell ref="I1102:J1102"/>
    <mergeCell ref="K1102:L1102"/>
    <mergeCell ref="M1102:N1102"/>
    <mergeCell ref="O1102:P1102"/>
    <mergeCell ref="Q1102:S1102"/>
    <mergeCell ref="C1103:D1103"/>
    <mergeCell ref="E1103:F1103"/>
    <mergeCell ref="G1103:H1103"/>
    <mergeCell ref="I1103:J1103"/>
    <mergeCell ref="K1103:L1103"/>
    <mergeCell ref="M1103:N1103"/>
    <mergeCell ref="O1103:P1103"/>
    <mergeCell ref="Q1103:S1103"/>
    <mergeCell ref="C1104:D1104"/>
    <mergeCell ref="E1104:F1104"/>
    <mergeCell ref="G1104:H1104"/>
    <mergeCell ref="I1104:J1104"/>
    <mergeCell ref="K1104:L1104"/>
    <mergeCell ref="M1104:N1104"/>
    <mergeCell ref="O1104:P1104"/>
    <mergeCell ref="Q1104:S1104"/>
    <mergeCell ref="C1105:D1105"/>
    <mergeCell ref="E1105:F1105"/>
    <mergeCell ref="G1105:H1105"/>
    <mergeCell ref="I1105:J1105"/>
    <mergeCell ref="K1105:L1105"/>
    <mergeCell ref="M1105:N1105"/>
    <mergeCell ref="O1105:P1105"/>
    <mergeCell ref="Q1105:S1105"/>
    <mergeCell ref="C1106:D1106"/>
    <mergeCell ref="E1106:F1106"/>
    <mergeCell ref="G1106:H1106"/>
    <mergeCell ref="I1106:J1106"/>
    <mergeCell ref="K1106:L1106"/>
    <mergeCell ref="M1106:N1106"/>
    <mergeCell ref="O1106:P1106"/>
    <mergeCell ref="Q1106:S1106"/>
    <mergeCell ref="C1107:D1107"/>
    <mergeCell ref="E1107:F1107"/>
    <mergeCell ref="G1107:H1107"/>
    <mergeCell ref="I1107:J1107"/>
    <mergeCell ref="K1107:L1107"/>
    <mergeCell ref="M1107:N1107"/>
    <mergeCell ref="O1107:P1107"/>
    <mergeCell ref="Q1107:S1107"/>
    <mergeCell ref="C1108:D1108"/>
    <mergeCell ref="E1108:F1108"/>
    <mergeCell ref="G1108:H1108"/>
    <mergeCell ref="I1108:J1108"/>
    <mergeCell ref="K1108:L1108"/>
    <mergeCell ref="M1108:N1108"/>
    <mergeCell ref="O1108:P1108"/>
    <mergeCell ref="Q1108:S1108"/>
    <mergeCell ref="C1109:D1109"/>
    <mergeCell ref="E1109:F1109"/>
    <mergeCell ref="G1109:H1109"/>
    <mergeCell ref="I1109:J1109"/>
    <mergeCell ref="K1109:L1109"/>
    <mergeCell ref="M1109:N1109"/>
    <mergeCell ref="O1109:P1109"/>
    <mergeCell ref="Q1109:S1109"/>
    <mergeCell ref="C1110:D1110"/>
    <mergeCell ref="E1110:F1110"/>
    <mergeCell ref="G1110:H1110"/>
    <mergeCell ref="I1110:J1110"/>
    <mergeCell ref="K1110:L1110"/>
    <mergeCell ref="M1110:N1110"/>
    <mergeCell ref="O1110:P1110"/>
    <mergeCell ref="Q1110:S1110"/>
    <mergeCell ref="C1111:D1111"/>
    <mergeCell ref="E1111:F1111"/>
    <mergeCell ref="G1111:H1111"/>
    <mergeCell ref="I1111:J1111"/>
    <mergeCell ref="K1111:L1111"/>
    <mergeCell ref="M1111:N1111"/>
    <mergeCell ref="O1111:P1111"/>
    <mergeCell ref="Q1111:S1111"/>
    <mergeCell ref="C1112:D1112"/>
    <mergeCell ref="E1112:F1112"/>
    <mergeCell ref="G1112:H1112"/>
    <mergeCell ref="I1112:J1112"/>
    <mergeCell ref="K1112:L1112"/>
    <mergeCell ref="M1112:N1112"/>
    <mergeCell ref="O1112:P1112"/>
    <mergeCell ref="Q1112:S1112"/>
    <mergeCell ref="C1113:D1113"/>
    <mergeCell ref="E1113:F1113"/>
    <mergeCell ref="G1113:H1113"/>
    <mergeCell ref="I1113:J1113"/>
    <mergeCell ref="K1113:L1113"/>
    <mergeCell ref="M1113:N1113"/>
    <mergeCell ref="O1113:P1113"/>
    <mergeCell ref="Q1113:S1113"/>
    <mergeCell ref="C1114:D1114"/>
    <mergeCell ref="E1114:F1114"/>
    <mergeCell ref="G1114:H1114"/>
    <mergeCell ref="I1114:J1114"/>
    <mergeCell ref="K1114:L1114"/>
    <mergeCell ref="M1114:N1114"/>
    <mergeCell ref="O1114:P1114"/>
    <mergeCell ref="Q1114:S1114"/>
    <mergeCell ref="C1115:D1115"/>
    <mergeCell ref="E1115:F1115"/>
    <mergeCell ref="G1115:H1115"/>
    <mergeCell ref="I1115:J1115"/>
    <mergeCell ref="K1115:L1115"/>
    <mergeCell ref="M1115:N1115"/>
    <mergeCell ref="O1115:P1115"/>
    <mergeCell ref="Q1115:S1115"/>
    <mergeCell ref="C1116:D1116"/>
    <mergeCell ref="E1116:F1116"/>
    <mergeCell ref="G1116:H1116"/>
    <mergeCell ref="I1116:J1116"/>
    <mergeCell ref="K1116:L1116"/>
    <mergeCell ref="M1116:N1116"/>
    <mergeCell ref="O1116:P1116"/>
    <mergeCell ref="Q1116:S1116"/>
    <mergeCell ref="C1117:D1117"/>
    <mergeCell ref="E1117:F1117"/>
    <mergeCell ref="G1117:H1117"/>
    <mergeCell ref="I1117:J1117"/>
    <mergeCell ref="K1117:L1117"/>
    <mergeCell ref="M1117:N1117"/>
    <mergeCell ref="O1117:P1117"/>
    <mergeCell ref="Q1117:S1117"/>
    <mergeCell ref="C1118:D1118"/>
    <mergeCell ref="E1118:F1118"/>
    <mergeCell ref="G1118:H1118"/>
    <mergeCell ref="I1118:J1118"/>
    <mergeCell ref="K1118:L1118"/>
    <mergeCell ref="M1118:N1118"/>
    <mergeCell ref="O1118:P1118"/>
    <mergeCell ref="Q1118:S1118"/>
    <mergeCell ref="C1119:D1119"/>
    <mergeCell ref="E1119:F1119"/>
    <mergeCell ref="G1119:H1119"/>
    <mergeCell ref="I1119:J1119"/>
    <mergeCell ref="K1119:L1119"/>
    <mergeCell ref="M1119:N1119"/>
    <mergeCell ref="O1119:P1119"/>
    <mergeCell ref="Q1119:S1119"/>
    <mergeCell ref="C1120:D1120"/>
    <mergeCell ref="E1120:F1120"/>
    <mergeCell ref="G1120:H1120"/>
    <mergeCell ref="I1120:J1120"/>
    <mergeCell ref="K1120:L1120"/>
    <mergeCell ref="M1120:N1120"/>
    <mergeCell ref="O1120:P1120"/>
    <mergeCell ref="Q1120:S1120"/>
    <mergeCell ref="C1121:D1121"/>
    <mergeCell ref="E1121:F1121"/>
    <mergeCell ref="G1121:H1121"/>
    <mergeCell ref="I1121:J1121"/>
    <mergeCell ref="K1121:L1121"/>
    <mergeCell ref="M1121:N1121"/>
    <mergeCell ref="O1121:P1121"/>
    <mergeCell ref="Q1121:S1121"/>
    <mergeCell ref="C1122:D1122"/>
    <mergeCell ref="E1122:F1122"/>
    <mergeCell ref="G1122:H1122"/>
    <mergeCell ref="I1122:J1122"/>
    <mergeCell ref="K1122:L1122"/>
    <mergeCell ref="M1122:N1122"/>
    <mergeCell ref="O1122:P1122"/>
    <mergeCell ref="Q1122:S1122"/>
    <mergeCell ref="C1123:D1123"/>
    <mergeCell ref="E1123:F1123"/>
    <mergeCell ref="G1123:H1123"/>
    <mergeCell ref="I1123:J1123"/>
    <mergeCell ref="K1123:L1123"/>
    <mergeCell ref="M1123:N1123"/>
    <mergeCell ref="O1123:P1123"/>
    <mergeCell ref="Q1123:S1123"/>
    <mergeCell ref="C1124:D1124"/>
    <mergeCell ref="E1124:F1124"/>
    <mergeCell ref="G1124:H1124"/>
    <mergeCell ref="I1124:J1124"/>
    <mergeCell ref="K1124:L1124"/>
    <mergeCell ref="M1124:N1124"/>
    <mergeCell ref="O1124:P1124"/>
    <mergeCell ref="Q1124:S1124"/>
    <mergeCell ref="C1125:D1125"/>
    <mergeCell ref="E1125:F1125"/>
    <mergeCell ref="G1125:H1125"/>
    <mergeCell ref="I1125:J1125"/>
    <mergeCell ref="K1125:L1125"/>
    <mergeCell ref="M1125:N1125"/>
    <mergeCell ref="O1125:P1125"/>
    <mergeCell ref="Q1125:S1125"/>
    <mergeCell ref="C1126:D1126"/>
    <mergeCell ref="E1126:F1126"/>
    <mergeCell ref="G1126:H1126"/>
    <mergeCell ref="I1126:J1126"/>
    <mergeCell ref="K1126:L1126"/>
    <mergeCell ref="M1126:N1126"/>
    <mergeCell ref="O1126:P1126"/>
    <mergeCell ref="Q1126:S1126"/>
    <mergeCell ref="C1127:D1127"/>
    <mergeCell ref="E1127:F1127"/>
    <mergeCell ref="G1127:H1127"/>
    <mergeCell ref="I1127:J1127"/>
    <mergeCell ref="K1127:L1127"/>
    <mergeCell ref="M1127:N1127"/>
    <mergeCell ref="O1127:P1127"/>
    <mergeCell ref="Q1127:S1127"/>
    <mergeCell ref="C1128:D1128"/>
    <mergeCell ref="E1128:F1128"/>
    <mergeCell ref="G1128:H1128"/>
    <mergeCell ref="I1128:J1128"/>
    <mergeCell ref="K1128:L1128"/>
    <mergeCell ref="M1128:N1128"/>
    <mergeCell ref="O1128:P1128"/>
    <mergeCell ref="Q1128:S1128"/>
    <mergeCell ref="C1129:D1129"/>
    <mergeCell ref="E1129:F1129"/>
    <mergeCell ref="G1129:H1129"/>
    <mergeCell ref="I1129:J1129"/>
    <mergeCell ref="K1129:L1129"/>
    <mergeCell ref="M1129:N1129"/>
    <mergeCell ref="O1129:P1129"/>
    <mergeCell ref="Q1129:S1129"/>
    <mergeCell ref="C1130:D1130"/>
    <mergeCell ref="E1130:F1130"/>
    <mergeCell ref="G1130:H1130"/>
    <mergeCell ref="I1130:J1130"/>
    <mergeCell ref="K1130:L1130"/>
    <mergeCell ref="M1130:N1130"/>
    <mergeCell ref="O1130:P1130"/>
    <mergeCell ref="Q1130:S1130"/>
    <mergeCell ref="C1131:D1131"/>
    <mergeCell ref="E1131:F1131"/>
    <mergeCell ref="G1131:H1131"/>
    <mergeCell ref="I1131:J1131"/>
    <mergeCell ref="K1131:L1131"/>
    <mergeCell ref="M1131:N1131"/>
    <mergeCell ref="O1131:P1131"/>
    <mergeCell ref="Q1131:S1131"/>
    <mergeCell ref="C1132:D1132"/>
    <mergeCell ref="E1132:F1132"/>
    <mergeCell ref="G1132:H1132"/>
    <mergeCell ref="I1132:J1132"/>
    <mergeCell ref="K1132:L1132"/>
    <mergeCell ref="M1132:N1132"/>
    <mergeCell ref="O1132:P1132"/>
    <mergeCell ref="Q1132:S1132"/>
    <mergeCell ref="C1133:D1133"/>
    <mergeCell ref="E1133:F1133"/>
    <mergeCell ref="G1133:H1133"/>
    <mergeCell ref="I1133:J1133"/>
    <mergeCell ref="K1133:L1133"/>
    <mergeCell ref="M1133:N1133"/>
    <mergeCell ref="O1133:P1133"/>
    <mergeCell ref="Q1133:S1133"/>
    <mergeCell ref="C1134:D1134"/>
    <mergeCell ref="E1134:F1134"/>
    <mergeCell ref="G1134:H1134"/>
    <mergeCell ref="I1134:J1134"/>
    <mergeCell ref="K1134:L1134"/>
    <mergeCell ref="M1134:N1134"/>
    <mergeCell ref="O1134:P1134"/>
    <mergeCell ref="Q1134:S1134"/>
    <mergeCell ref="C1135:D1135"/>
    <mergeCell ref="E1135:F1135"/>
    <mergeCell ref="G1135:H1135"/>
    <mergeCell ref="I1135:J1135"/>
    <mergeCell ref="K1135:L1135"/>
    <mergeCell ref="M1135:N1135"/>
    <mergeCell ref="O1135:P1135"/>
    <mergeCell ref="Q1135:S1135"/>
    <mergeCell ref="C1136:D1136"/>
    <mergeCell ref="E1136:F1136"/>
    <mergeCell ref="G1136:H1136"/>
    <mergeCell ref="I1136:J1136"/>
    <mergeCell ref="K1136:L1136"/>
    <mergeCell ref="M1136:N1136"/>
    <mergeCell ref="O1136:P1136"/>
    <mergeCell ref="Q1136:S1136"/>
    <mergeCell ref="C1137:D1137"/>
    <mergeCell ref="E1137:F1137"/>
    <mergeCell ref="G1137:H1137"/>
    <mergeCell ref="I1137:J1137"/>
    <mergeCell ref="K1137:L1137"/>
    <mergeCell ref="M1137:N1137"/>
    <mergeCell ref="O1137:P1137"/>
    <mergeCell ref="Q1137:S1137"/>
    <mergeCell ref="C1138:D1138"/>
    <mergeCell ref="E1138:F1138"/>
    <mergeCell ref="G1138:H1138"/>
    <mergeCell ref="I1138:J1138"/>
    <mergeCell ref="K1138:L1138"/>
    <mergeCell ref="M1138:N1138"/>
    <mergeCell ref="O1138:P1138"/>
    <mergeCell ref="Q1138:S1138"/>
    <mergeCell ref="C1139:D1139"/>
    <mergeCell ref="E1139:F1139"/>
    <mergeCell ref="G1139:H1139"/>
    <mergeCell ref="I1139:J1139"/>
    <mergeCell ref="K1139:L1139"/>
    <mergeCell ref="M1139:N1139"/>
    <mergeCell ref="O1139:P1139"/>
    <mergeCell ref="Q1139:S1139"/>
    <mergeCell ref="C1140:D1140"/>
    <mergeCell ref="E1140:F1140"/>
    <mergeCell ref="G1140:H1140"/>
    <mergeCell ref="I1140:J1140"/>
    <mergeCell ref="K1140:L1140"/>
    <mergeCell ref="M1140:N1140"/>
    <mergeCell ref="O1140:P1140"/>
    <mergeCell ref="Q1140:S1140"/>
    <mergeCell ref="C1141:D1141"/>
    <mergeCell ref="E1141:F1141"/>
    <mergeCell ref="G1141:H1141"/>
    <mergeCell ref="I1141:J1141"/>
    <mergeCell ref="K1141:L1141"/>
    <mergeCell ref="M1141:N1141"/>
    <mergeCell ref="O1141:P1141"/>
    <mergeCell ref="Q1141:S1141"/>
    <mergeCell ref="C1142:D1142"/>
    <mergeCell ref="E1142:F1142"/>
    <mergeCell ref="G1142:H1142"/>
    <mergeCell ref="I1142:J1142"/>
    <mergeCell ref="K1142:L1142"/>
    <mergeCell ref="M1142:N1142"/>
    <mergeCell ref="O1142:P1142"/>
    <mergeCell ref="Q1142:S1142"/>
    <mergeCell ref="C1143:D1143"/>
    <mergeCell ref="E1143:F1143"/>
    <mergeCell ref="G1143:H1143"/>
    <mergeCell ref="I1143:J1143"/>
    <mergeCell ref="K1143:L1143"/>
    <mergeCell ref="M1143:N1143"/>
    <mergeCell ref="O1143:P1143"/>
    <mergeCell ref="Q1143:S1143"/>
    <mergeCell ref="C1144:D1144"/>
    <mergeCell ref="E1144:F1144"/>
    <mergeCell ref="G1144:H1144"/>
    <mergeCell ref="I1144:J1144"/>
    <mergeCell ref="K1144:L1144"/>
    <mergeCell ref="M1144:N1144"/>
    <mergeCell ref="O1144:P1144"/>
    <mergeCell ref="Q1144:S1144"/>
    <mergeCell ref="C1145:D1145"/>
    <mergeCell ref="E1145:F1145"/>
    <mergeCell ref="G1145:H1145"/>
    <mergeCell ref="I1145:J1145"/>
    <mergeCell ref="K1145:L1145"/>
    <mergeCell ref="M1145:N1145"/>
    <mergeCell ref="O1145:P1145"/>
    <mergeCell ref="Q1145:S1145"/>
    <mergeCell ref="C1146:D1146"/>
    <mergeCell ref="E1146:F1146"/>
    <mergeCell ref="G1146:H1146"/>
    <mergeCell ref="I1146:J1146"/>
    <mergeCell ref="K1146:L1146"/>
    <mergeCell ref="M1146:N1146"/>
    <mergeCell ref="O1146:P1146"/>
    <mergeCell ref="Q1146:S1146"/>
    <mergeCell ref="C1147:D1147"/>
    <mergeCell ref="E1147:F1147"/>
    <mergeCell ref="G1147:H1147"/>
    <mergeCell ref="I1147:J1147"/>
    <mergeCell ref="K1147:L1147"/>
    <mergeCell ref="M1147:N1147"/>
    <mergeCell ref="O1147:P1147"/>
    <mergeCell ref="Q1147:S1147"/>
    <mergeCell ref="C1148:D1148"/>
    <mergeCell ref="E1148:F1148"/>
    <mergeCell ref="G1148:H1148"/>
    <mergeCell ref="I1148:J1148"/>
    <mergeCell ref="K1148:L1148"/>
    <mergeCell ref="M1148:N1148"/>
    <mergeCell ref="O1148:P1148"/>
    <mergeCell ref="Q1148:S1148"/>
    <mergeCell ref="C1149:D1149"/>
    <mergeCell ref="E1149:F1149"/>
    <mergeCell ref="G1149:H1149"/>
    <mergeCell ref="I1149:J1149"/>
    <mergeCell ref="K1149:L1149"/>
    <mergeCell ref="M1149:N1149"/>
    <mergeCell ref="O1149:P1149"/>
    <mergeCell ref="Q1149:S1149"/>
    <mergeCell ref="C1150:D1150"/>
    <mergeCell ref="E1150:F1150"/>
    <mergeCell ref="G1150:H1150"/>
    <mergeCell ref="I1150:J1150"/>
    <mergeCell ref="K1150:L1150"/>
    <mergeCell ref="M1150:N1150"/>
    <mergeCell ref="O1150:P1150"/>
    <mergeCell ref="Q1150:S1150"/>
    <mergeCell ref="C1151:D1151"/>
    <mergeCell ref="E1151:F1151"/>
    <mergeCell ref="G1151:H1151"/>
    <mergeCell ref="I1151:J1151"/>
    <mergeCell ref="K1151:L1151"/>
    <mergeCell ref="M1151:N1151"/>
    <mergeCell ref="O1151:P1151"/>
    <mergeCell ref="Q1151:S1151"/>
    <mergeCell ref="C1152:D1152"/>
    <mergeCell ref="E1152:F1152"/>
    <mergeCell ref="G1152:H1152"/>
    <mergeCell ref="I1152:J1152"/>
    <mergeCell ref="K1152:L1152"/>
    <mergeCell ref="M1152:N1152"/>
    <mergeCell ref="O1152:P1152"/>
    <mergeCell ref="Q1152:S1152"/>
    <mergeCell ref="C1153:D1153"/>
    <mergeCell ref="E1153:F1153"/>
    <mergeCell ref="G1153:H1153"/>
    <mergeCell ref="I1153:J1153"/>
    <mergeCell ref="K1153:L1153"/>
    <mergeCell ref="M1153:N1153"/>
    <mergeCell ref="O1153:P1153"/>
    <mergeCell ref="Q1153:S1153"/>
    <mergeCell ref="C1154:D1154"/>
    <mergeCell ref="E1154:F1154"/>
    <mergeCell ref="G1154:H1154"/>
    <mergeCell ref="I1154:J1154"/>
    <mergeCell ref="K1154:L1154"/>
    <mergeCell ref="M1154:N1154"/>
    <mergeCell ref="O1154:P1154"/>
    <mergeCell ref="Q1154:S1154"/>
    <mergeCell ref="C1155:D1155"/>
    <mergeCell ref="E1155:F1155"/>
    <mergeCell ref="G1155:H1155"/>
    <mergeCell ref="I1155:J1155"/>
    <mergeCell ref="K1155:L1155"/>
    <mergeCell ref="M1155:N1155"/>
    <mergeCell ref="O1155:P1155"/>
    <mergeCell ref="Q1155:S1155"/>
    <mergeCell ref="C1156:D1156"/>
    <mergeCell ref="E1156:F1156"/>
    <mergeCell ref="G1156:H1156"/>
    <mergeCell ref="I1156:J1156"/>
    <mergeCell ref="K1156:L1156"/>
    <mergeCell ref="M1156:N1156"/>
    <mergeCell ref="O1156:P1156"/>
    <mergeCell ref="Q1156:S1156"/>
    <mergeCell ref="C1157:D1157"/>
    <mergeCell ref="E1157:F1157"/>
    <mergeCell ref="G1157:H1157"/>
    <mergeCell ref="I1157:J1157"/>
    <mergeCell ref="K1157:L1157"/>
    <mergeCell ref="M1157:N1157"/>
    <mergeCell ref="O1157:P1157"/>
    <mergeCell ref="Q1157:S1157"/>
    <mergeCell ref="C1158:D1158"/>
    <mergeCell ref="E1158:F1158"/>
    <mergeCell ref="G1158:H1158"/>
    <mergeCell ref="I1158:J1158"/>
    <mergeCell ref="K1158:L1158"/>
    <mergeCell ref="M1158:N1158"/>
    <mergeCell ref="O1158:P1158"/>
    <mergeCell ref="Q1158:S1158"/>
    <mergeCell ref="C1159:D1159"/>
    <mergeCell ref="E1159:F1159"/>
    <mergeCell ref="G1159:H1159"/>
    <mergeCell ref="I1159:J1159"/>
    <mergeCell ref="K1159:L1159"/>
    <mergeCell ref="M1159:N1159"/>
    <mergeCell ref="O1159:P1159"/>
    <mergeCell ref="Q1159:S1159"/>
    <mergeCell ref="C1160:D1160"/>
    <mergeCell ref="E1160:F1160"/>
    <mergeCell ref="G1160:H1160"/>
    <mergeCell ref="I1160:J1160"/>
    <mergeCell ref="K1160:L1160"/>
    <mergeCell ref="M1160:N1160"/>
    <mergeCell ref="O1160:P1160"/>
    <mergeCell ref="Q1160:S1160"/>
    <mergeCell ref="C1161:D1161"/>
    <mergeCell ref="E1161:F1161"/>
    <mergeCell ref="G1161:H1161"/>
    <mergeCell ref="I1161:J1161"/>
    <mergeCell ref="K1161:L1161"/>
    <mergeCell ref="M1161:N1161"/>
    <mergeCell ref="O1161:P1161"/>
    <mergeCell ref="Q1161:S1161"/>
    <mergeCell ref="C1162:D1162"/>
    <mergeCell ref="E1162:F1162"/>
    <mergeCell ref="G1162:H1162"/>
    <mergeCell ref="I1162:J1162"/>
    <mergeCell ref="K1162:L1162"/>
    <mergeCell ref="M1162:N1162"/>
    <mergeCell ref="O1162:P1162"/>
    <mergeCell ref="Q1162:S1162"/>
    <mergeCell ref="C1163:D1163"/>
    <mergeCell ref="E1163:F1163"/>
    <mergeCell ref="G1163:H1163"/>
    <mergeCell ref="I1163:J1163"/>
    <mergeCell ref="K1163:L1163"/>
    <mergeCell ref="M1163:N1163"/>
    <mergeCell ref="O1163:P1163"/>
    <mergeCell ref="Q1163:S1163"/>
    <mergeCell ref="C1164:D1164"/>
    <mergeCell ref="E1164:F1164"/>
    <mergeCell ref="G1164:H1164"/>
    <mergeCell ref="I1164:J1164"/>
    <mergeCell ref="K1164:L1164"/>
    <mergeCell ref="M1164:N1164"/>
    <mergeCell ref="O1164:P1164"/>
    <mergeCell ref="Q1164:S1164"/>
    <mergeCell ref="C1165:D1165"/>
    <mergeCell ref="E1165:F1165"/>
    <mergeCell ref="G1165:H1165"/>
    <mergeCell ref="I1165:J1165"/>
    <mergeCell ref="K1165:L1165"/>
    <mergeCell ref="M1165:N1165"/>
    <mergeCell ref="O1165:P1165"/>
    <mergeCell ref="Q1165:S1165"/>
    <mergeCell ref="C1166:D1166"/>
    <mergeCell ref="E1166:F1166"/>
    <mergeCell ref="G1166:H1166"/>
    <mergeCell ref="I1166:J1166"/>
    <mergeCell ref="K1166:L1166"/>
    <mergeCell ref="M1166:N1166"/>
    <mergeCell ref="O1166:P1166"/>
    <mergeCell ref="Q1166:S1166"/>
    <mergeCell ref="C1167:D1167"/>
    <mergeCell ref="E1167:F1167"/>
    <mergeCell ref="G1167:H1167"/>
    <mergeCell ref="I1167:J1167"/>
    <mergeCell ref="K1167:L1167"/>
    <mergeCell ref="M1167:N1167"/>
    <mergeCell ref="O1167:P1167"/>
    <mergeCell ref="Q1167:S1167"/>
    <mergeCell ref="C1168:D1168"/>
    <mergeCell ref="E1168:F1168"/>
    <mergeCell ref="G1168:H1168"/>
    <mergeCell ref="I1168:J1168"/>
    <mergeCell ref="K1168:L1168"/>
    <mergeCell ref="M1168:N1168"/>
    <mergeCell ref="O1168:P1168"/>
    <mergeCell ref="Q1168:S1168"/>
    <mergeCell ref="C1169:D1169"/>
    <mergeCell ref="E1169:F1169"/>
    <mergeCell ref="G1169:H1169"/>
    <mergeCell ref="I1169:J1169"/>
    <mergeCell ref="K1169:L1169"/>
    <mergeCell ref="M1169:N1169"/>
    <mergeCell ref="O1169:P1169"/>
    <mergeCell ref="Q1169:S1169"/>
    <mergeCell ref="C1170:D1170"/>
    <mergeCell ref="E1170:F1170"/>
    <mergeCell ref="G1170:H1170"/>
    <mergeCell ref="I1170:J1170"/>
    <mergeCell ref="K1170:L1170"/>
    <mergeCell ref="M1170:N1170"/>
    <mergeCell ref="O1170:P1170"/>
    <mergeCell ref="Q1170:S1170"/>
    <mergeCell ref="C1171:D1171"/>
    <mergeCell ref="E1171:F1171"/>
    <mergeCell ref="G1171:H1171"/>
    <mergeCell ref="I1171:J1171"/>
    <mergeCell ref="K1171:L1171"/>
    <mergeCell ref="M1171:N1171"/>
    <mergeCell ref="O1171:P1171"/>
    <mergeCell ref="Q1171:S1171"/>
    <mergeCell ref="C1172:D1172"/>
    <mergeCell ref="E1172:F1172"/>
    <mergeCell ref="G1172:H1172"/>
    <mergeCell ref="I1172:J1172"/>
    <mergeCell ref="K1172:L1172"/>
    <mergeCell ref="M1172:N1172"/>
    <mergeCell ref="O1172:P1172"/>
    <mergeCell ref="Q1172:S1172"/>
    <mergeCell ref="C1173:D1173"/>
    <mergeCell ref="E1173:F1173"/>
    <mergeCell ref="G1173:H1173"/>
    <mergeCell ref="I1173:J1173"/>
    <mergeCell ref="K1173:L1173"/>
    <mergeCell ref="M1173:N1173"/>
    <mergeCell ref="O1173:P1173"/>
    <mergeCell ref="Q1173:S1173"/>
    <mergeCell ref="C1174:D1174"/>
    <mergeCell ref="E1174:F1174"/>
    <mergeCell ref="G1174:H1174"/>
    <mergeCell ref="I1174:J1174"/>
    <mergeCell ref="K1174:L1174"/>
    <mergeCell ref="M1174:N1174"/>
    <mergeCell ref="O1174:P1174"/>
    <mergeCell ref="Q1174:S1174"/>
    <mergeCell ref="C1175:D1175"/>
    <mergeCell ref="E1175:F1175"/>
    <mergeCell ref="G1175:H1175"/>
    <mergeCell ref="I1175:J1175"/>
    <mergeCell ref="K1175:L1175"/>
    <mergeCell ref="M1175:N1175"/>
    <mergeCell ref="O1175:P1175"/>
    <mergeCell ref="Q1175:S1175"/>
    <mergeCell ref="C1176:D1176"/>
    <mergeCell ref="E1176:F1176"/>
    <mergeCell ref="G1176:H1176"/>
    <mergeCell ref="I1176:J1176"/>
    <mergeCell ref="K1176:L1176"/>
    <mergeCell ref="M1176:N1176"/>
    <mergeCell ref="O1176:P1176"/>
    <mergeCell ref="Q1176:S1176"/>
    <mergeCell ref="C1177:D1177"/>
    <mergeCell ref="E1177:F1177"/>
    <mergeCell ref="G1177:H1177"/>
    <mergeCell ref="I1177:J1177"/>
    <mergeCell ref="K1177:L1177"/>
    <mergeCell ref="M1177:N1177"/>
    <mergeCell ref="O1177:P1177"/>
    <mergeCell ref="Q1177:S1177"/>
    <mergeCell ref="C1178:D1178"/>
    <mergeCell ref="E1178:F1178"/>
    <mergeCell ref="G1178:H1178"/>
    <mergeCell ref="I1178:J1178"/>
    <mergeCell ref="K1178:L1178"/>
    <mergeCell ref="M1178:N1178"/>
    <mergeCell ref="O1178:P1178"/>
    <mergeCell ref="Q1178:S1178"/>
    <mergeCell ref="C1179:D1179"/>
    <mergeCell ref="E1179:F1179"/>
    <mergeCell ref="G1179:H1179"/>
    <mergeCell ref="I1179:J1179"/>
    <mergeCell ref="K1179:L1179"/>
    <mergeCell ref="M1179:N1179"/>
    <mergeCell ref="O1179:P1179"/>
    <mergeCell ref="Q1179:S1179"/>
    <mergeCell ref="C1180:D1180"/>
    <mergeCell ref="E1180:F1180"/>
    <mergeCell ref="G1180:H1180"/>
    <mergeCell ref="I1180:J1180"/>
    <mergeCell ref="K1180:L1180"/>
    <mergeCell ref="M1180:N1180"/>
    <mergeCell ref="O1180:P1180"/>
    <mergeCell ref="Q1180:S1180"/>
    <mergeCell ref="C1181:D1181"/>
    <mergeCell ref="E1181:F1181"/>
    <mergeCell ref="G1181:H1181"/>
    <mergeCell ref="I1181:J1181"/>
    <mergeCell ref="K1181:L1181"/>
    <mergeCell ref="M1181:N1181"/>
    <mergeCell ref="O1181:P1181"/>
    <mergeCell ref="Q1181:S1181"/>
    <mergeCell ref="C1182:D1182"/>
    <mergeCell ref="E1182:F1182"/>
    <mergeCell ref="G1182:H1182"/>
    <mergeCell ref="I1182:J1182"/>
    <mergeCell ref="K1182:L1182"/>
    <mergeCell ref="M1182:N1182"/>
    <mergeCell ref="O1182:P1182"/>
    <mergeCell ref="Q1182:S1182"/>
    <mergeCell ref="C1183:D1183"/>
    <mergeCell ref="E1183:F1183"/>
    <mergeCell ref="G1183:H1183"/>
    <mergeCell ref="I1183:J1183"/>
    <mergeCell ref="K1183:L1183"/>
    <mergeCell ref="M1183:N1183"/>
    <mergeCell ref="O1183:P1183"/>
    <mergeCell ref="Q1183:S1183"/>
    <mergeCell ref="C1184:D1184"/>
    <mergeCell ref="E1184:F1184"/>
    <mergeCell ref="G1184:H1184"/>
    <mergeCell ref="I1184:J1184"/>
    <mergeCell ref="K1184:L1184"/>
    <mergeCell ref="M1184:N1184"/>
    <mergeCell ref="O1184:P1184"/>
    <mergeCell ref="Q1184:S1184"/>
    <mergeCell ref="C1185:D1185"/>
    <mergeCell ref="E1185:F1185"/>
    <mergeCell ref="G1185:H1185"/>
    <mergeCell ref="I1185:J1185"/>
    <mergeCell ref="K1185:L1185"/>
    <mergeCell ref="M1185:N1185"/>
    <mergeCell ref="O1185:P1185"/>
    <mergeCell ref="Q1185:S1185"/>
    <mergeCell ref="C1186:D1186"/>
    <mergeCell ref="E1186:F1186"/>
    <mergeCell ref="G1186:H1186"/>
    <mergeCell ref="I1186:J1186"/>
    <mergeCell ref="K1186:L1186"/>
    <mergeCell ref="M1186:N1186"/>
    <mergeCell ref="O1186:P1186"/>
    <mergeCell ref="Q1186:S1186"/>
    <mergeCell ref="C1187:D1187"/>
    <mergeCell ref="E1187:F1187"/>
    <mergeCell ref="G1187:H1187"/>
    <mergeCell ref="I1187:J1187"/>
    <mergeCell ref="K1187:L1187"/>
    <mergeCell ref="M1187:N1187"/>
    <mergeCell ref="O1187:P1187"/>
    <mergeCell ref="Q1187:S1187"/>
    <mergeCell ref="C1188:D1188"/>
    <mergeCell ref="E1188:F1188"/>
    <mergeCell ref="G1188:H1188"/>
    <mergeCell ref="I1188:J1188"/>
    <mergeCell ref="K1188:L1188"/>
    <mergeCell ref="M1188:N1188"/>
    <mergeCell ref="O1188:P1188"/>
    <mergeCell ref="Q1188:S1188"/>
    <mergeCell ref="C1189:D1189"/>
    <mergeCell ref="E1189:F1189"/>
    <mergeCell ref="G1189:H1189"/>
    <mergeCell ref="I1189:J1189"/>
    <mergeCell ref="K1189:L1189"/>
    <mergeCell ref="M1189:N1189"/>
    <mergeCell ref="O1189:P1189"/>
    <mergeCell ref="Q1189:S1189"/>
    <mergeCell ref="C1190:D1190"/>
    <mergeCell ref="E1190:F1190"/>
    <mergeCell ref="G1190:H1190"/>
    <mergeCell ref="I1190:J1190"/>
    <mergeCell ref="K1190:L1190"/>
    <mergeCell ref="M1190:N1190"/>
    <mergeCell ref="O1190:P1190"/>
    <mergeCell ref="Q1190:S1190"/>
    <mergeCell ref="C1191:D1191"/>
    <mergeCell ref="E1191:F1191"/>
    <mergeCell ref="G1191:H1191"/>
    <mergeCell ref="I1191:J1191"/>
    <mergeCell ref="K1191:L1191"/>
    <mergeCell ref="M1191:N1191"/>
    <mergeCell ref="O1191:P1191"/>
    <mergeCell ref="Q1191:S1191"/>
    <mergeCell ref="C1192:D1192"/>
    <mergeCell ref="E1192:F1192"/>
    <mergeCell ref="G1192:H1192"/>
    <mergeCell ref="I1192:J1192"/>
    <mergeCell ref="K1192:L1192"/>
    <mergeCell ref="M1192:N1192"/>
    <mergeCell ref="O1192:P1192"/>
    <mergeCell ref="Q1192:S1192"/>
    <mergeCell ref="C1193:D1193"/>
    <mergeCell ref="E1193:F1193"/>
    <mergeCell ref="G1193:H1193"/>
    <mergeCell ref="I1193:J1193"/>
    <mergeCell ref="K1193:L1193"/>
    <mergeCell ref="M1193:N1193"/>
    <mergeCell ref="O1193:P1193"/>
    <mergeCell ref="Q1193:S1193"/>
    <mergeCell ref="C1194:D1194"/>
    <mergeCell ref="E1194:F1194"/>
    <mergeCell ref="G1194:H1194"/>
    <mergeCell ref="I1194:J1194"/>
    <mergeCell ref="K1194:L1194"/>
    <mergeCell ref="M1194:N1194"/>
    <mergeCell ref="O1194:P1194"/>
    <mergeCell ref="Q1194:S1194"/>
    <mergeCell ref="C1195:D1195"/>
    <mergeCell ref="E1195:F1195"/>
    <mergeCell ref="G1195:H1195"/>
    <mergeCell ref="I1195:J1195"/>
    <mergeCell ref="K1195:L1195"/>
    <mergeCell ref="M1195:N1195"/>
    <mergeCell ref="O1195:P1195"/>
    <mergeCell ref="Q1195:S1195"/>
    <mergeCell ref="C1196:D1196"/>
    <mergeCell ref="E1196:F1196"/>
    <mergeCell ref="G1196:H1196"/>
    <mergeCell ref="I1196:J1196"/>
    <mergeCell ref="K1196:L1196"/>
    <mergeCell ref="M1196:N1196"/>
    <mergeCell ref="O1196:P1196"/>
    <mergeCell ref="Q1196:S1196"/>
    <mergeCell ref="C1197:D1197"/>
    <mergeCell ref="E1197:F1197"/>
    <mergeCell ref="G1197:H1197"/>
    <mergeCell ref="I1197:J1197"/>
    <mergeCell ref="K1197:L1197"/>
    <mergeCell ref="M1197:N1197"/>
    <mergeCell ref="O1197:P1197"/>
    <mergeCell ref="Q1197:S1197"/>
    <mergeCell ref="C1198:D1198"/>
    <mergeCell ref="E1198:F1198"/>
    <mergeCell ref="G1198:H1198"/>
    <mergeCell ref="I1198:J1198"/>
    <mergeCell ref="K1198:L1198"/>
    <mergeCell ref="M1198:N1198"/>
    <mergeCell ref="O1198:P1198"/>
    <mergeCell ref="Q1198:S1198"/>
    <mergeCell ref="C1199:D1199"/>
    <mergeCell ref="E1199:F1199"/>
    <mergeCell ref="G1199:H1199"/>
    <mergeCell ref="I1199:J1199"/>
    <mergeCell ref="K1199:L1199"/>
    <mergeCell ref="M1199:N1199"/>
    <mergeCell ref="O1199:P1199"/>
    <mergeCell ref="Q1199:S1199"/>
    <mergeCell ref="C1200:D1200"/>
    <mergeCell ref="E1200:F1200"/>
    <mergeCell ref="G1200:H1200"/>
    <mergeCell ref="I1200:J1200"/>
    <mergeCell ref="K1200:L1200"/>
    <mergeCell ref="M1200:N1200"/>
    <mergeCell ref="O1200:P1200"/>
    <mergeCell ref="Q1200:S1200"/>
    <mergeCell ref="C1201:D1201"/>
    <mergeCell ref="E1201:F1201"/>
    <mergeCell ref="G1201:H1201"/>
    <mergeCell ref="I1201:J1201"/>
    <mergeCell ref="K1201:L1201"/>
    <mergeCell ref="M1201:N1201"/>
    <mergeCell ref="O1201:P1201"/>
    <mergeCell ref="Q1201:S1201"/>
    <mergeCell ref="C1202:D1202"/>
    <mergeCell ref="E1202:F1202"/>
    <mergeCell ref="G1202:H1202"/>
    <mergeCell ref="I1202:J1202"/>
    <mergeCell ref="K1202:L1202"/>
    <mergeCell ref="M1202:N1202"/>
    <mergeCell ref="O1202:P1202"/>
    <mergeCell ref="Q1202:S1202"/>
    <mergeCell ref="C1203:D1203"/>
    <mergeCell ref="E1203:F1203"/>
    <mergeCell ref="G1203:H1203"/>
    <mergeCell ref="I1203:J1203"/>
    <mergeCell ref="K1203:L1203"/>
    <mergeCell ref="M1203:N1203"/>
    <mergeCell ref="O1203:P1203"/>
    <mergeCell ref="Q1203:S1203"/>
    <mergeCell ref="C1204:D1204"/>
    <mergeCell ref="E1204:F1204"/>
    <mergeCell ref="G1204:H1204"/>
    <mergeCell ref="I1204:J1204"/>
    <mergeCell ref="K1204:L1204"/>
    <mergeCell ref="M1204:N1204"/>
    <mergeCell ref="O1204:P1204"/>
    <mergeCell ref="Q1204:S1204"/>
    <mergeCell ref="C1205:D1205"/>
    <mergeCell ref="E1205:F1205"/>
    <mergeCell ref="G1205:H1205"/>
    <mergeCell ref="I1205:J1205"/>
    <mergeCell ref="K1205:L1205"/>
    <mergeCell ref="M1205:N1205"/>
    <mergeCell ref="O1205:P1205"/>
    <mergeCell ref="Q1205:S1205"/>
    <mergeCell ref="C1206:D1206"/>
    <mergeCell ref="E1206:F1206"/>
    <mergeCell ref="G1206:H1206"/>
    <mergeCell ref="I1206:J1206"/>
    <mergeCell ref="K1206:L1206"/>
    <mergeCell ref="M1206:N1206"/>
    <mergeCell ref="O1206:P1206"/>
    <mergeCell ref="Q1206:S1206"/>
    <mergeCell ref="C1207:D1207"/>
    <mergeCell ref="E1207:F1207"/>
    <mergeCell ref="G1207:H1207"/>
    <mergeCell ref="I1207:J1207"/>
    <mergeCell ref="K1207:L1207"/>
    <mergeCell ref="M1207:N1207"/>
    <mergeCell ref="O1207:P1207"/>
    <mergeCell ref="Q1207:S1207"/>
    <mergeCell ref="C1208:D1208"/>
    <mergeCell ref="E1208:F1208"/>
    <mergeCell ref="G1208:H1208"/>
    <mergeCell ref="I1208:J1208"/>
    <mergeCell ref="K1208:L1208"/>
    <mergeCell ref="M1208:N1208"/>
    <mergeCell ref="O1208:P1208"/>
    <mergeCell ref="Q1208:S1208"/>
    <mergeCell ref="C1209:D1209"/>
    <mergeCell ref="E1209:F1209"/>
    <mergeCell ref="G1209:H1209"/>
    <mergeCell ref="I1209:J1209"/>
    <mergeCell ref="K1209:L1209"/>
    <mergeCell ref="M1209:N1209"/>
    <mergeCell ref="O1209:P1209"/>
    <mergeCell ref="Q1209:S1209"/>
    <mergeCell ref="C1210:D1210"/>
    <mergeCell ref="E1210:F1210"/>
    <mergeCell ref="G1210:H1210"/>
    <mergeCell ref="I1210:J1210"/>
    <mergeCell ref="K1210:L1210"/>
    <mergeCell ref="M1210:N1210"/>
    <mergeCell ref="O1210:P1210"/>
    <mergeCell ref="Q1210:S1210"/>
    <mergeCell ref="C1211:D1211"/>
    <mergeCell ref="E1211:F1211"/>
    <mergeCell ref="G1211:H1211"/>
    <mergeCell ref="I1211:J1211"/>
    <mergeCell ref="K1211:L1211"/>
    <mergeCell ref="M1211:N1211"/>
    <mergeCell ref="O1211:P1211"/>
    <mergeCell ref="Q1211:S1211"/>
    <mergeCell ref="C1212:D1212"/>
    <mergeCell ref="E1212:F1212"/>
    <mergeCell ref="G1212:H1212"/>
    <mergeCell ref="I1212:J1212"/>
    <mergeCell ref="K1212:L1212"/>
    <mergeCell ref="M1212:N1212"/>
    <mergeCell ref="O1212:P1212"/>
    <mergeCell ref="Q1212:S1212"/>
    <mergeCell ref="C1213:D1213"/>
    <mergeCell ref="E1213:F1213"/>
    <mergeCell ref="G1213:H1213"/>
    <mergeCell ref="I1213:J1213"/>
    <mergeCell ref="K1213:L1213"/>
    <mergeCell ref="M1213:N1213"/>
    <mergeCell ref="O1213:P1213"/>
    <mergeCell ref="Q1213:S1213"/>
    <mergeCell ref="C1214:D1214"/>
    <mergeCell ref="E1214:F1214"/>
    <mergeCell ref="G1214:H1214"/>
    <mergeCell ref="I1214:J1214"/>
    <mergeCell ref="K1214:L1214"/>
    <mergeCell ref="M1214:N1214"/>
    <mergeCell ref="O1214:P1214"/>
    <mergeCell ref="Q1214:S1214"/>
    <mergeCell ref="C1215:D1215"/>
    <mergeCell ref="E1215:F1215"/>
    <mergeCell ref="G1215:H1215"/>
    <mergeCell ref="I1215:J1215"/>
    <mergeCell ref="K1215:L1215"/>
    <mergeCell ref="M1215:N1215"/>
    <mergeCell ref="O1215:P1215"/>
    <mergeCell ref="Q1215:S1215"/>
    <mergeCell ref="C1216:D1216"/>
    <mergeCell ref="E1216:F1216"/>
    <mergeCell ref="G1216:H1216"/>
    <mergeCell ref="I1216:J1216"/>
    <mergeCell ref="K1216:L1216"/>
    <mergeCell ref="M1216:N1216"/>
    <mergeCell ref="O1216:P1216"/>
    <mergeCell ref="Q1216:S1216"/>
    <mergeCell ref="C1217:D1217"/>
    <mergeCell ref="E1217:F1217"/>
    <mergeCell ref="G1217:H1217"/>
    <mergeCell ref="I1217:J1217"/>
    <mergeCell ref="K1217:L1217"/>
    <mergeCell ref="M1217:N1217"/>
    <mergeCell ref="O1217:P1217"/>
    <mergeCell ref="Q1217:S1217"/>
    <mergeCell ref="C1218:D1218"/>
    <mergeCell ref="E1218:F1218"/>
    <mergeCell ref="G1218:H1218"/>
    <mergeCell ref="I1218:J1218"/>
    <mergeCell ref="K1218:L1218"/>
    <mergeCell ref="M1218:N1218"/>
    <mergeCell ref="O1218:P1218"/>
    <mergeCell ref="Q1218:S1218"/>
    <mergeCell ref="C1219:D1219"/>
    <mergeCell ref="E1219:F1219"/>
    <mergeCell ref="G1219:H1219"/>
    <mergeCell ref="I1219:J1219"/>
    <mergeCell ref="K1219:L1219"/>
    <mergeCell ref="M1219:N1219"/>
    <mergeCell ref="O1219:P1219"/>
    <mergeCell ref="Q1219:S1219"/>
    <mergeCell ref="C1220:D1220"/>
    <mergeCell ref="E1220:F1220"/>
    <mergeCell ref="G1220:H1220"/>
    <mergeCell ref="I1220:J1220"/>
    <mergeCell ref="K1220:L1220"/>
    <mergeCell ref="M1220:N1220"/>
    <mergeCell ref="O1220:P1220"/>
    <mergeCell ref="Q1220:S1220"/>
    <mergeCell ref="C1221:D1221"/>
    <mergeCell ref="E1221:F1221"/>
    <mergeCell ref="G1221:H1221"/>
    <mergeCell ref="I1221:J1221"/>
    <mergeCell ref="K1221:L1221"/>
    <mergeCell ref="M1221:N1221"/>
    <mergeCell ref="O1221:P1221"/>
    <mergeCell ref="Q1221:S1221"/>
    <mergeCell ref="C1222:D1222"/>
    <mergeCell ref="E1222:F1222"/>
    <mergeCell ref="G1222:H1222"/>
    <mergeCell ref="I1222:J1222"/>
    <mergeCell ref="K1222:L1222"/>
    <mergeCell ref="M1222:N1222"/>
    <mergeCell ref="O1222:P1222"/>
    <mergeCell ref="Q1222:S1222"/>
    <mergeCell ref="C1223:D1223"/>
    <mergeCell ref="E1223:F1223"/>
    <mergeCell ref="G1223:H1223"/>
    <mergeCell ref="I1223:J1223"/>
    <mergeCell ref="K1223:L1223"/>
    <mergeCell ref="M1223:N1223"/>
    <mergeCell ref="O1223:P1223"/>
    <mergeCell ref="Q1223:S1223"/>
    <mergeCell ref="C1224:D1224"/>
    <mergeCell ref="E1224:F1224"/>
    <mergeCell ref="G1224:H1224"/>
    <mergeCell ref="I1224:J1224"/>
    <mergeCell ref="K1224:L1224"/>
    <mergeCell ref="M1224:N1224"/>
    <mergeCell ref="O1224:P1224"/>
    <mergeCell ref="Q1224:S1224"/>
    <mergeCell ref="C1225:D1225"/>
    <mergeCell ref="E1225:F1225"/>
    <mergeCell ref="G1225:H1225"/>
    <mergeCell ref="I1225:J1225"/>
    <mergeCell ref="K1225:L1225"/>
    <mergeCell ref="M1225:N1225"/>
    <mergeCell ref="O1225:P1225"/>
    <mergeCell ref="Q1225:S1225"/>
    <mergeCell ref="C1226:D1226"/>
    <mergeCell ref="E1226:F1226"/>
    <mergeCell ref="G1226:H1226"/>
    <mergeCell ref="I1226:J1226"/>
    <mergeCell ref="K1226:L1226"/>
    <mergeCell ref="M1226:N1226"/>
    <mergeCell ref="O1226:P1226"/>
    <mergeCell ref="Q1226:S1226"/>
    <mergeCell ref="C1227:D1227"/>
    <mergeCell ref="E1227:F1227"/>
    <mergeCell ref="G1227:H1227"/>
    <mergeCell ref="I1227:J1227"/>
    <mergeCell ref="K1227:L1227"/>
    <mergeCell ref="M1227:N1227"/>
    <mergeCell ref="O1227:P1227"/>
    <mergeCell ref="Q1227:S1227"/>
    <mergeCell ref="C1228:D1228"/>
    <mergeCell ref="E1228:F1228"/>
    <mergeCell ref="G1228:H1228"/>
    <mergeCell ref="I1228:J1228"/>
    <mergeCell ref="K1228:L1228"/>
    <mergeCell ref="M1228:N1228"/>
    <mergeCell ref="O1228:P1228"/>
    <mergeCell ref="Q1228:S1228"/>
    <mergeCell ref="C1229:D1229"/>
    <mergeCell ref="E1229:F1229"/>
    <mergeCell ref="G1229:H1229"/>
    <mergeCell ref="I1229:J1229"/>
    <mergeCell ref="K1229:L1229"/>
    <mergeCell ref="M1229:N1229"/>
    <mergeCell ref="O1229:P1229"/>
    <mergeCell ref="Q1229:S1229"/>
    <mergeCell ref="C1230:D1230"/>
    <mergeCell ref="E1230:F1230"/>
    <mergeCell ref="G1230:H1230"/>
    <mergeCell ref="I1230:J1230"/>
    <mergeCell ref="K1230:L1230"/>
    <mergeCell ref="M1230:N1230"/>
    <mergeCell ref="O1230:P1230"/>
    <mergeCell ref="Q1230:S1230"/>
    <mergeCell ref="C1231:D1231"/>
    <mergeCell ref="E1231:F1231"/>
    <mergeCell ref="G1231:H1231"/>
    <mergeCell ref="I1231:J1231"/>
    <mergeCell ref="K1231:L1231"/>
    <mergeCell ref="M1231:N1231"/>
    <mergeCell ref="O1231:P1231"/>
    <mergeCell ref="Q1231:S1231"/>
    <mergeCell ref="C1232:D1232"/>
    <mergeCell ref="E1232:F1232"/>
    <mergeCell ref="G1232:H1232"/>
    <mergeCell ref="I1232:J1232"/>
    <mergeCell ref="K1232:L1232"/>
    <mergeCell ref="M1232:N1232"/>
    <mergeCell ref="O1232:P1232"/>
    <mergeCell ref="Q1232:S1232"/>
    <mergeCell ref="C1233:D1233"/>
    <mergeCell ref="E1233:F1233"/>
    <mergeCell ref="G1233:H1233"/>
    <mergeCell ref="I1233:J1233"/>
    <mergeCell ref="K1233:L1233"/>
    <mergeCell ref="M1233:N1233"/>
    <mergeCell ref="O1233:P1233"/>
    <mergeCell ref="Q1233:S1233"/>
    <mergeCell ref="C1234:D1234"/>
    <mergeCell ref="E1234:F1234"/>
    <mergeCell ref="G1234:H1234"/>
    <mergeCell ref="I1234:J1234"/>
    <mergeCell ref="K1234:L1234"/>
    <mergeCell ref="M1234:N1234"/>
    <mergeCell ref="O1234:P1234"/>
    <mergeCell ref="Q1234:S1234"/>
    <mergeCell ref="C1235:D1235"/>
    <mergeCell ref="E1235:F1235"/>
    <mergeCell ref="G1235:H1235"/>
    <mergeCell ref="I1235:J1235"/>
    <mergeCell ref="K1235:L1235"/>
    <mergeCell ref="M1235:N1235"/>
    <mergeCell ref="O1235:P1235"/>
    <mergeCell ref="Q1235:S1235"/>
    <mergeCell ref="C1236:D1236"/>
    <mergeCell ref="E1236:F1236"/>
    <mergeCell ref="G1236:H1236"/>
    <mergeCell ref="I1236:J1236"/>
    <mergeCell ref="K1236:L1236"/>
    <mergeCell ref="M1236:N1236"/>
    <mergeCell ref="O1236:P1236"/>
    <mergeCell ref="Q1236:S1236"/>
    <mergeCell ref="C1237:D1237"/>
    <mergeCell ref="E1237:F1237"/>
    <mergeCell ref="G1237:H1237"/>
    <mergeCell ref="I1237:J1237"/>
    <mergeCell ref="K1237:L1237"/>
    <mergeCell ref="M1237:N1237"/>
    <mergeCell ref="O1237:P1237"/>
    <mergeCell ref="Q1237:S1237"/>
    <mergeCell ref="C1238:D1238"/>
    <mergeCell ref="E1238:F1238"/>
    <mergeCell ref="G1238:H1238"/>
    <mergeCell ref="I1238:J1238"/>
    <mergeCell ref="K1238:L1238"/>
    <mergeCell ref="M1238:N1238"/>
    <mergeCell ref="O1238:P1238"/>
    <mergeCell ref="Q1238:S1238"/>
    <mergeCell ref="C1239:D1239"/>
    <mergeCell ref="E1239:F1239"/>
    <mergeCell ref="G1239:H1239"/>
    <mergeCell ref="I1239:J1239"/>
    <mergeCell ref="K1239:L1239"/>
    <mergeCell ref="M1239:N1239"/>
    <mergeCell ref="O1239:P1239"/>
    <mergeCell ref="Q1239:S1239"/>
    <mergeCell ref="C1240:D1240"/>
    <mergeCell ref="E1240:F1240"/>
    <mergeCell ref="G1240:H1240"/>
    <mergeCell ref="I1240:J1240"/>
    <mergeCell ref="K1240:L1240"/>
    <mergeCell ref="M1240:N1240"/>
    <mergeCell ref="O1240:P1240"/>
    <mergeCell ref="Q1240:S1240"/>
    <mergeCell ref="C1241:D1241"/>
    <mergeCell ref="E1241:F1241"/>
    <mergeCell ref="G1241:H1241"/>
    <mergeCell ref="I1241:J1241"/>
    <mergeCell ref="K1241:L1241"/>
    <mergeCell ref="M1241:N1241"/>
    <mergeCell ref="O1241:P1241"/>
    <mergeCell ref="Q1241:S1241"/>
    <mergeCell ref="C1242:D1242"/>
    <mergeCell ref="E1242:F1242"/>
    <mergeCell ref="G1242:H1242"/>
    <mergeCell ref="I1242:J1242"/>
    <mergeCell ref="K1242:L1242"/>
    <mergeCell ref="M1242:N1242"/>
    <mergeCell ref="O1242:P1242"/>
    <mergeCell ref="Q1242:S1242"/>
    <mergeCell ref="C1243:D1243"/>
    <mergeCell ref="E1243:F1243"/>
    <mergeCell ref="G1243:H1243"/>
    <mergeCell ref="I1243:J1243"/>
    <mergeCell ref="K1243:L1243"/>
    <mergeCell ref="M1243:N1243"/>
    <mergeCell ref="O1243:P1243"/>
    <mergeCell ref="Q1243:S1243"/>
    <mergeCell ref="C1244:D1244"/>
    <mergeCell ref="E1244:F1244"/>
    <mergeCell ref="G1244:H1244"/>
    <mergeCell ref="I1244:J1244"/>
    <mergeCell ref="K1244:L1244"/>
    <mergeCell ref="M1244:N1244"/>
    <mergeCell ref="O1244:P1244"/>
    <mergeCell ref="Q1244:S1244"/>
    <mergeCell ref="C1245:D1245"/>
    <mergeCell ref="E1245:F1245"/>
    <mergeCell ref="G1245:H1245"/>
    <mergeCell ref="I1245:J1245"/>
    <mergeCell ref="K1245:L1245"/>
    <mergeCell ref="M1245:N1245"/>
    <mergeCell ref="O1245:P1245"/>
    <mergeCell ref="Q1245:S1245"/>
    <mergeCell ref="C1246:D1246"/>
    <mergeCell ref="E1246:F1246"/>
    <mergeCell ref="G1246:H1246"/>
    <mergeCell ref="I1246:J1246"/>
    <mergeCell ref="K1246:L1246"/>
    <mergeCell ref="M1246:N1246"/>
    <mergeCell ref="O1246:P1246"/>
    <mergeCell ref="Q1246:S1246"/>
    <mergeCell ref="C1247:D1247"/>
    <mergeCell ref="E1247:F1247"/>
    <mergeCell ref="G1247:H1247"/>
    <mergeCell ref="I1247:J1247"/>
    <mergeCell ref="K1247:L1247"/>
    <mergeCell ref="M1247:N1247"/>
    <mergeCell ref="O1247:P1247"/>
    <mergeCell ref="Q1247:S1247"/>
    <mergeCell ref="C1248:D1248"/>
    <mergeCell ref="E1248:F1248"/>
    <mergeCell ref="G1248:H1248"/>
    <mergeCell ref="I1248:J1248"/>
    <mergeCell ref="K1248:L1248"/>
    <mergeCell ref="M1248:N1248"/>
    <mergeCell ref="O1248:P1248"/>
    <mergeCell ref="Q1248:S1248"/>
    <mergeCell ref="C1249:D1249"/>
    <mergeCell ref="E1249:F1249"/>
    <mergeCell ref="G1249:H1249"/>
    <mergeCell ref="I1249:J1249"/>
    <mergeCell ref="K1249:L1249"/>
    <mergeCell ref="M1249:N1249"/>
    <mergeCell ref="O1249:P1249"/>
    <mergeCell ref="Q1249:S1249"/>
    <mergeCell ref="C1250:D1250"/>
    <mergeCell ref="E1250:F1250"/>
    <mergeCell ref="G1250:H1250"/>
    <mergeCell ref="I1250:J1250"/>
    <mergeCell ref="K1250:L1250"/>
    <mergeCell ref="M1250:N1250"/>
    <mergeCell ref="O1250:P1250"/>
    <mergeCell ref="Q1250:S1250"/>
    <mergeCell ref="C1251:D1251"/>
    <mergeCell ref="E1251:F1251"/>
    <mergeCell ref="G1251:H1251"/>
    <mergeCell ref="I1251:J1251"/>
    <mergeCell ref="K1251:L1251"/>
    <mergeCell ref="M1251:N1251"/>
    <mergeCell ref="O1251:P1251"/>
    <mergeCell ref="Q1251:S1251"/>
    <mergeCell ref="C1252:D1252"/>
    <mergeCell ref="E1252:F1252"/>
    <mergeCell ref="G1252:H1252"/>
    <mergeCell ref="I1252:J1252"/>
    <mergeCell ref="K1252:L1252"/>
    <mergeCell ref="M1252:N1252"/>
    <mergeCell ref="O1252:P1252"/>
    <mergeCell ref="Q1252:S1252"/>
    <mergeCell ref="C1253:D1253"/>
    <mergeCell ref="E1253:F1253"/>
    <mergeCell ref="G1253:H1253"/>
    <mergeCell ref="I1253:J1253"/>
    <mergeCell ref="K1253:L1253"/>
    <mergeCell ref="M1253:N1253"/>
    <mergeCell ref="O1253:P1253"/>
    <mergeCell ref="Q1253:S1253"/>
    <mergeCell ref="C1254:D1254"/>
    <mergeCell ref="E1254:F1254"/>
    <mergeCell ref="G1254:H1254"/>
    <mergeCell ref="I1254:J1254"/>
    <mergeCell ref="K1254:L1254"/>
    <mergeCell ref="M1254:N1254"/>
    <mergeCell ref="O1254:P1254"/>
    <mergeCell ref="Q1254:S1254"/>
    <mergeCell ref="C1255:D1255"/>
    <mergeCell ref="E1255:F1255"/>
    <mergeCell ref="G1255:H1255"/>
    <mergeCell ref="I1255:J1255"/>
    <mergeCell ref="K1255:L1255"/>
    <mergeCell ref="M1255:N1255"/>
    <mergeCell ref="O1255:P1255"/>
    <mergeCell ref="Q1255:S1255"/>
    <mergeCell ref="C1256:D1256"/>
    <mergeCell ref="E1256:F1256"/>
    <mergeCell ref="G1256:H1256"/>
    <mergeCell ref="I1256:J1256"/>
    <mergeCell ref="K1256:L1256"/>
    <mergeCell ref="M1256:N1256"/>
    <mergeCell ref="O1256:P1256"/>
    <mergeCell ref="Q1256:S1256"/>
    <mergeCell ref="C1257:D1257"/>
    <mergeCell ref="E1257:F1257"/>
    <mergeCell ref="G1257:H1257"/>
    <mergeCell ref="I1257:J1257"/>
    <mergeCell ref="K1257:L1257"/>
    <mergeCell ref="M1257:N1257"/>
    <mergeCell ref="O1257:P1257"/>
    <mergeCell ref="Q1257:S1257"/>
    <mergeCell ref="C1258:D1258"/>
    <mergeCell ref="E1258:F1258"/>
    <mergeCell ref="G1258:H1258"/>
    <mergeCell ref="I1258:J1258"/>
    <mergeCell ref="K1258:L1258"/>
    <mergeCell ref="M1258:N1258"/>
    <mergeCell ref="O1258:P1258"/>
    <mergeCell ref="Q1258:S1258"/>
    <mergeCell ref="C1259:D1259"/>
    <mergeCell ref="E1259:F1259"/>
    <mergeCell ref="G1259:H1259"/>
    <mergeCell ref="I1259:J1259"/>
    <mergeCell ref="K1259:L1259"/>
    <mergeCell ref="M1259:N1259"/>
    <mergeCell ref="O1259:P1259"/>
    <mergeCell ref="Q1259:S1259"/>
    <mergeCell ref="C1260:D1260"/>
    <mergeCell ref="E1260:F1260"/>
    <mergeCell ref="G1260:H1260"/>
    <mergeCell ref="I1260:J1260"/>
    <mergeCell ref="K1260:L1260"/>
    <mergeCell ref="M1260:N1260"/>
    <mergeCell ref="O1260:P1260"/>
    <mergeCell ref="Q1260:S1260"/>
    <mergeCell ref="C1261:D1261"/>
    <mergeCell ref="E1261:F1261"/>
    <mergeCell ref="G1261:H1261"/>
    <mergeCell ref="I1261:J1261"/>
    <mergeCell ref="K1261:L1261"/>
    <mergeCell ref="M1261:N1261"/>
    <mergeCell ref="O1261:P1261"/>
    <mergeCell ref="Q1261:S1261"/>
    <mergeCell ref="C1262:D1262"/>
    <mergeCell ref="E1262:F1262"/>
    <mergeCell ref="G1262:H1262"/>
    <mergeCell ref="I1262:J1262"/>
    <mergeCell ref="K1262:L1262"/>
    <mergeCell ref="M1262:N1262"/>
    <mergeCell ref="O1262:P1262"/>
    <mergeCell ref="Q1262:S1262"/>
    <mergeCell ref="C1263:D1263"/>
    <mergeCell ref="E1263:F1263"/>
    <mergeCell ref="G1263:H1263"/>
    <mergeCell ref="I1263:J1263"/>
    <mergeCell ref="K1263:L1263"/>
    <mergeCell ref="M1263:N1263"/>
    <mergeCell ref="O1263:P1263"/>
    <mergeCell ref="Q1263:S1263"/>
    <mergeCell ref="C1264:D1264"/>
    <mergeCell ref="E1264:F1264"/>
    <mergeCell ref="G1264:H1264"/>
    <mergeCell ref="I1264:J1264"/>
    <mergeCell ref="K1264:L1264"/>
    <mergeCell ref="M1264:N1264"/>
    <mergeCell ref="O1264:P1264"/>
    <mergeCell ref="Q1264:S1264"/>
    <mergeCell ref="C1265:D1265"/>
    <mergeCell ref="E1265:F1265"/>
    <mergeCell ref="G1265:H1265"/>
    <mergeCell ref="I1265:J1265"/>
    <mergeCell ref="K1265:L1265"/>
    <mergeCell ref="M1265:N1265"/>
    <mergeCell ref="O1265:P1265"/>
    <mergeCell ref="Q1265:S1265"/>
    <mergeCell ref="C1266:D1266"/>
    <mergeCell ref="E1266:F1266"/>
    <mergeCell ref="G1266:H1266"/>
    <mergeCell ref="I1266:J1266"/>
    <mergeCell ref="K1266:L1266"/>
    <mergeCell ref="M1266:N1266"/>
    <mergeCell ref="O1266:P1266"/>
    <mergeCell ref="Q1266:S1266"/>
    <mergeCell ref="C1267:D1267"/>
    <mergeCell ref="E1267:F1267"/>
    <mergeCell ref="G1267:H1267"/>
    <mergeCell ref="I1267:J1267"/>
    <mergeCell ref="K1267:L1267"/>
    <mergeCell ref="M1267:N1267"/>
    <mergeCell ref="O1267:P1267"/>
    <mergeCell ref="Q1267:S1267"/>
    <mergeCell ref="C1268:D1268"/>
    <mergeCell ref="E1268:F1268"/>
    <mergeCell ref="G1268:H1268"/>
    <mergeCell ref="I1268:J1268"/>
    <mergeCell ref="K1268:L1268"/>
    <mergeCell ref="M1268:N1268"/>
    <mergeCell ref="O1268:P1268"/>
    <mergeCell ref="Q1268:S1268"/>
    <mergeCell ref="C1269:D1269"/>
    <mergeCell ref="E1269:F1269"/>
    <mergeCell ref="G1269:H1269"/>
    <mergeCell ref="I1269:J1269"/>
    <mergeCell ref="K1269:L1269"/>
    <mergeCell ref="M1269:N1269"/>
    <mergeCell ref="O1269:P1269"/>
    <mergeCell ref="Q1269:S1269"/>
    <mergeCell ref="C1270:D1270"/>
    <mergeCell ref="E1270:F1270"/>
    <mergeCell ref="G1270:H1270"/>
    <mergeCell ref="I1270:J1270"/>
    <mergeCell ref="K1270:L1270"/>
    <mergeCell ref="M1270:N1270"/>
    <mergeCell ref="O1270:P1270"/>
    <mergeCell ref="Q1270:S1270"/>
    <mergeCell ref="C1271:D1271"/>
    <mergeCell ref="E1271:F1271"/>
    <mergeCell ref="G1271:H1271"/>
    <mergeCell ref="I1271:J1271"/>
    <mergeCell ref="K1271:L1271"/>
    <mergeCell ref="M1271:N1271"/>
    <mergeCell ref="O1271:P1271"/>
    <mergeCell ref="Q1271:S1271"/>
    <mergeCell ref="C1272:D1272"/>
    <mergeCell ref="E1272:F1272"/>
    <mergeCell ref="G1272:H1272"/>
    <mergeCell ref="I1272:J1272"/>
    <mergeCell ref="K1272:L1272"/>
    <mergeCell ref="M1272:N1272"/>
    <mergeCell ref="O1272:P1272"/>
    <mergeCell ref="Q1272:S1272"/>
    <mergeCell ref="C1273:D1273"/>
    <mergeCell ref="E1273:F1273"/>
    <mergeCell ref="G1273:H1273"/>
    <mergeCell ref="I1273:J1273"/>
    <mergeCell ref="K1273:L1273"/>
    <mergeCell ref="M1273:N1273"/>
    <mergeCell ref="O1273:P1273"/>
    <mergeCell ref="Q1273:S1273"/>
    <mergeCell ref="C1274:D1274"/>
    <mergeCell ref="E1274:F1274"/>
    <mergeCell ref="G1274:H1274"/>
    <mergeCell ref="I1274:J1274"/>
    <mergeCell ref="K1274:L1274"/>
    <mergeCell ref="M1274:N1274"/>
    <mergeCell ref="O1274:P1274"/>
    <mergeCell ref="Q1274:S1274"/>
    <mergeCell ref="C1275:D1275"/>
    <mergeCell ref="E1275:F1275"/>
    <mergeCell ref="G1275:H1275"/>
    <mergeCell ref="I1275:J1275"/>
    <mergeCell ref="K1275:L1275"/>
    <mergeCell ref="M1275:N1275"/>
    <mergeCell ref="O1275:P1275"/>
    <mergeCell ref="Q1275:S1275"/>
    <mergeCell ref="C1276:D1276"/>
    <mergeCell ref="E1276:F1276"/>
    <mergeCell ref="G1276:H1276"/>
    <mergeCell ref="I1276:J1276"/>
    <mergeCell ref="K1276:L1276"/>
    <mergeCell ref="M1276:N1276"/>
    <mergeCell ref="O1276:P1276"/>
    <mergeCell ref="Q1276:S1276"/>
    <mergeCell ref="C1277:D1277"/>
    <mergeCell ref="E1277:F1277"/>
    <mergeCell ref="G1277:H1277"/>
    <mergeCell ref="I1277:J1277"/>
    <mergeCell ref="K1277:L1277"/>
    <mergeCell ref="M1277:N1277"/>
    <mergeCell ref="O1277:P1277"/>
    <mergeCell ref="Q1277:S1277"/>
    <mergeCell ref="C1278:D1278"/>
    <mergeCell ref="E1278:F1278"/>
    <mergeCell ref="G1278:H1278"/>
    <mergeCell ref="I1278:J1278"/>
    <mergeCell ref="K1278:L1278"/>
    <mergeCell ref="M1278:N1278"/>
    <mergeCell ref="O1278:P1278"/>
    <mergeCell ref="Q1278:S1278"/>
    <mergeCell ref="C1279:D1279"/>
    <mergeCell ref="E1279:F1279"/>
    <mergeCell ref="G1279:H1279"/>
    <mergeCell ref="I1279:J1279"/>
    <mergeCell ref="K1279:L1279"/>
    <mergeCell ref="M1279:N1279"/>
    <mergeCell ref="O1279:P1279"/>
    <mergeCell ref="Q1279:S1279"/>
    <mergeCell ref="C1280:D1280"/>
    <mergeCell ref="E1280:F1280"/>
    <mergeCell ref="G1280:H1280"/>
    <mergeCell ref="I1280:J1280"/>
    <mergeCell ref="K1280:L1280"/>
    <mergeCell ref="M1280:N1280"/>
    <mergeCell ref="O1280:P1280"/>
    <mergeCell ref="Q1280:S1280"/>
    <mergeCell ref="C1281:D1281"/>
    <mergeCell ref="E1281:F1281"/>
    <mergeCell ref="G1281:H1281"/>
    <mergeCell ref="I1281:J1281"/>
    <mergeCell ref="K1281:L1281"/>
    <mergeCell ref="M1281:N1281"/>
    <mergeCell ref="O1281:P1281"/>
    <mergeCell ref="Q1281:S1281"/>
    <mergeCell ref="C1282:D1282"/>
    <mergeCell ref="E1282:F1282"/>
    <mergeCell ref="G1282:H1282"/>
    <mergeCell ref="I1282:J1282"/>
    <mergeCell ref="K1282:L1282"/>
    <mergeCell ref="M1282:N1282"/>
    <mergeCell ref="O1282:P1282"/>
    <mergeCell ref="Q1282:S1282"/>
    <mergeCell ref="C1283:D1283"/>
    <mergeCell ref="E1283:F1283"/>
    <mergeCell ref="G1283:H1283"/>
    <mergeCell ref="I1283:J1283"/>
    <mergeCell ref="K1283:L1283"/>
    <mergeCell ref="M1283:N1283"/>
    <mergeCell ref="O1283:P1283"/>
    <mergeCell ref="Q1283:S1283"/>
    <mergeCell ref="C1284:D1284"/>
    <mergeCell ref="E1284:F1284"/>
    <mergeCell ref="G1284:H1284"/>
    <mergeCell ref="I1284:J1284"/>
    <mergeCell ref="K1284:L1284"/>
    <mergeCell ref="M1284:N1284"/>
    <mergeCell ref="O1284:P1284"/>
    <mergeCell ref="Q1284:S1284"/>
    <mergeCell ref="C1285:D1285"/>
    <mergeCell ref="E1285:F1285"/>
    <mergeCell ref="G1285:H1285"/>
    <mergeCell ref="I1285:J1285"/>
    <mergeCell ref="K1285:L1285"/>
    <mergeCell ref="M1285:N1285"/>
    <mergeCell ref="O1285:P1285"/>
    <mergeCell ref="Q1285:S1285"/>
    <mergeCell ref="C1286:D1286"/>
    <mergeCell ref="E1286:F1286"/>
    <mergeCell ref="G1286:H1286"/>
    <mergeCell ref="I1286:J1286"/>
    <mergeCell ref="K1286:L1286"/>
    <mergeCell ref="M1286:N1286"/>
    <mergeCell ref="O1286:P1286"/>
    <mergeCell ref="Q1286:S1286"/>
    <mergeCell ref="C1287:D1287"/>
    <mergeCell ref="E1287:F1287"/>
    <mergeCell ref="G1287:H1287"/>
    <mergeCell ref="I1287:J1287"/>
    <mergeCell ref="K1287:L1287"/>
    <mergeCell ref="M1287:N1287"/>
    <mergeCell ref="O1287:P1287"/>
    <mergeCell ref="Q1287:S1287"/>
    <mergeCell ref="C1288:D1288"/>
    <mergeCell ref="E1288:F1288"/>
    <mergeCell ref="G1288:H1288"/>
    <mergeCell ref="I1288:J1288"/>
    <mergeCell ref="K1288:L1288"/>
    <mergeCell ref="M1288:N1288"/>
    <mergeCell ref="O1288:P1288"/>
    <mergeCell ref="Q1288:S1288"/>
    <mergeCell ref="C1289:D1289"/>
    <mergeCell ref="E1289:F1289"/>
    <mergeCell ref="G1289:H1289"/>
    <mergeCell ref="I1289:J1289"/>
    <mergeCell ref="K1289:L1289"/>
    <mergeCell ref="M1289:N1289"/>
    <mergeCell ref="O1289:P1289"/>
    <mergeCell ref="Q1289:S1289"/>
    <mergeCell ref="C1290:D1290"/>
    <mergeCell ref="E1290:F1290"/>
    <mergeCell ref="G1290:H1290"/>
    <mergeCell ref="I1290:J1290"/>
    <mergeCell ref="K1290:L1290"/>
    <mergeCell ref="M1290:N1290"/>
    <mergeCell ref="O1290:P1290"/>
    <mergeCell ref="Q1290:S1290"/>
    <mergeCell ref="C1291:D1291"/>
    <mergeCell ref="E1291:F1291"/>
    <mergeCell ref="G1291:H1291"/>
    <mergeCell ref="I1291:J1291"/>
    <mergeCell ref="K1291:L1291"/>
    <mergeCell ref="M1291:N1291"/>
    <mergeCell ref="O1291:P1291"/>
    <mergeCell ref="Q1291:S1291"/>
    <mergeCell ref="C1292:D1292"/>
    <mergeCell ref="E1292:F1292"/>
    <mergeCell ref="G1292:H1292"/>
    <mergeCell ref="I1292:J1292"/>
    <mergeCell ref="K1292:L1292"/>
    <mergeCell ref="M1292:N1292"/>
    <mergeCell ref="O1292:P1292"/>
    <mergeCell ref="Q1292:S1292"/>
    <mergeCell ref="C1293:D1293"/>
    <mergeCell ref="E1293:F1293"/>
    <mergeCell ref="G1293:H1293"/>
    <mergeCell ref="I1293:J1293"/>
    <mergeCell ref="K1293:L1293"/>
    <mergeCell ref="M1293:N1293"/>
    <mergeCell ref="O1293:P1293"/>
    <mergeCell ref="Q1293:S1293"/>
    <mergeCell ref="C1294:D1294"/>
    <mergeCell ref="E1294:F1294"/>
    <mergeCell ref="G1294:H1294"/>
    <mergeCell ref="I1294:J1294"/>
    <mergeCell ref="K1294:L1294"/>
    <mergeCell ref="M1294:N1294"/>
    <mergeCell ref="O1294:P1294"/>
    <mergeCell ref="Q1294:S1294"/>
    <mergeCell ref="C1295:D1295"/>
    <mergeCell ref="E1295:F1295"/>
    <mergeCell ref="G1295:H1295"/>
    <mergeCell ref="I1295:J1295"/>
    <mergeCell ref="K1295:L1295"/>
    <mergeCell ref="M1295:N1295"/>
    <mergeCell ref="O1295:P1295"/>
    <mergeCell ref="Q1295:S1295"/>
    <mergeCell ref="C1296:D1296"/>
    <mergeCell ref="E1296:F1296"/>
    <mergeCell ref="G1296:H1296"/>
    <mergeCell ref="I1296:J1296"/>
    <mergeCell ref="K1296:L1296"/>
    <mergeCell ref="M1296:N1296"/>
    <mergeCell ref="O1296:P1296"/>
    <mergeCell ref="Q1296:S1296"/>
    <mergeCell ref="C1297:D1297"/>
    <mergeCell ref="E1297:F1297"/>
    <mergeCell ref="G1297:H1297"/>
    <mergeCell ref="I1297:J1297"/>
    <mergeCell ref="K1297:L1297"/>
    <mergeCell ref="M1297:N1297"/>
    <mergeCell ref="O1297:P1297"/>
    <mergeCell ref="Q1297:S1297"/>
    <mergeCell ref="C1298:D1298"/>
    <mergeCell ref="E1298:F1298"/>
    <mergeCell ref="G1298:H1298"/>
    <mergeCell ref="I1298:J1298"/>
    <mergeCell ref="K1298:L1298"/>
    <mergeCell ref="M1298:N1298"/>
    <mergeCell ref="O1298:P1298"/>
    <mergeCell ref="Q1298:S1298"/>
    <mergeCell ref="C1299:D1299"/>
    <mergeCell ref="E1299:F1299"/>
    <mergeCell ref="G1299:H1299"/>
    <mergeCell ref="I1299:J1299"/>
    <mergeCell ref="K1299:L1299"/>
    <mergeCell ref="M1299:N1299"/>
    <mergeCell ref="O1299:P1299"/>
    <mergeCell ref="Q1299:S1299"/>
    <mergeCell ref="C1300:D1300"/>
    <mergeCell ref="E1300:F1300"/>
    <mergeCell ref="G1300:H1300"/>
    <mergeCell ref="I1300:J1300"/>
    <mergeCell ref="K1300:L1300"/>
    <mergeCell ref="M1300:N1300"/>
    <mergeCell ref="O1300:P1300"/>
    <mergeCell ref="Q1300:S1300"/>
    <mergeCell ref="C1301:D1301"/>
    <mergeCell ref="E1301:F1301"/>
    <mergeCell ref="G1301:H1301"/>
    <mergeCell ref="I1301:J1301"/>
    <mergeCell ref="K1301:L1301"/>
    <mergeCell ref="M1301:N1301"/>
    <mergeCell ref="O1301:P1301"/>
    <mergeCell ref="Q1301:S1301"/>
    <mergeCell ref="C1302:D1302"/>
    <mergeCell ref="E1302:F1302"/>
    <mergeCell ref="G1302:H1302"/>
    <mergeCell ref="I1302:J1302"/>
    <mergeCell ref="K1302:L1302"/>
    <mergeCell ref="M1302:N1302"/>
    <mergeCell ref="O1302:P1302"/>
    <mergeCell ref="Q1302:S1302"/>
    <mergeCell ref="C1303:D1303"/>
    <mergeCell ref="E1303:F1303"/>
    <mergeCell ref="G1303:H1303"/>
    <mergeCell ref="I1303:J1303"/>
    <mergeCell ref="K1303:L1303"/>
    <mergeCell ref="M1303:N1303"/>
    <mergeCell ref="O1303:P1303"/>
    <mergeCell ref="Q1303:S1303"/>
    <mergeCell ref="C1304:D1304"/>
    <mergeCell ref="E1304:F1304"/>
    <mergeCell ref="G1304:H1304"/>
    <mergeCell ref="I1304:J1304"/>
    <mergeCell ref="K1304:L1304"/>
    <mergeCell ref="M1304:N1304"/>
    <mergeCell ref="O1304:P1304"/>
    <mergeCell ref="Q1304:S1304"/>
    <mergeCell ref="C1305:D1305"/>
    <mergeCell ref="E1305:F1305"/>
    <mergeCell ref="G1305:H1305"/>
    <mergeCell ref="I1305:J1305"/>
    <mergeCell ref="K1305:L1305"/>
    <mergeCell ref="M1305:N1305"/>
    <mergeCell ref="O1305:P1305"/>
    <mergeCell ref="Q1305:S1305"/>
    <mergeCell ref="C1306:D1306"/>
    <mergeCell ref="E1306:F1306"/>
    <mergeCell ref="G1306:H1306"/>
    <mergeCell ref="I1306:J1306"/>
    <mergeCell ref="K1306:L1306"/>
    <mergeCell ref="M1306:N1306"/>
    <mergeCell ref="O1306:P1306"/>
    <mergeCell ref="Q1306:S1306"/>
    <mergeCell ref="C1307:D1307"/>
    <mergeCell ref="E1307:F1307"/>
    <mergeCell ref="G1307:H1307"/>
    <mergeCell ref="I1307:J1307"/>
    <mergeCell ref="K1307:L1307"/>
    <mergeCell ref="M1307:N1307"/>
    <mergeCell ref="O1307:P1307"/>
    <mergeCell ref="Q1307:S1307"/>
    <mergeCell ref="C1308:D1308"/>
    <mergeCell ref="E1308:F1308"/>
    <mergeCell ref="G1308:H1308"/>
    <mergeCell ref="I1308:J1308"/>
    <mergeCell ref="K1308:L1308"/>
    <mergeCell ref="M1308:N1308"/>
    <mergeCell ref="O1308:P1308"/>
    <mergeCell ref="Q1308:S1308"/>
    <mergeCell ref="C1309:D1309"/>
    <mergeCell ref="E1309:F1309"/>
    <mergeCell ref="G1309:H1309"/>
    <mergeCell ref="I1309:J1309"/>
    <mergeCell ref="K1309:L1309"/>
    <mergeCell ref="M1309:N1309"/>
    <mergeCell ref="O1309:P1309"/>
    <mergeCell ref="Q1309:S1309"/>
    <mergeCell ref="C1310:D1310"/>
    <mergeCell ref="E1310:F1310"/>
    <mergeCell ref="G1310:H1310"/>
    <mergeCell ref="I1310:J1310"/>
    <mergeCell ref="K1310:L1310"/>
    <mergeCell ref="M1310:N1310"/>
    <mergeCell ref="O1310:P1310"/>
    <mergeCell ref="Q1310:S1310"/>
    <mergeCell ref="C1311:D1311"/>
    <mergeCell ref="E1311:F1311"/>
    <mergeCell ref="G1311:H1311"/>
    <mergeCell ref="I1311:J1311"/>
    <mergeCell ref="K1311:L1311"/>
    <mergeCell ref="M1311:N1311"/>
    <mergeCell ref="O1311:P1311"/>
    <mergeCell ref="Q1311:S1311"/>
    <mergeCell ref="C1312:D1312"/>
    <mergeCell ref="E1312:F1312"/>
    <mergeCell ref="G1312:H1312"/>
    <mergeCell ref="I1312:J1312"/>
    <mergeCell ref="K1312:L1312"/>
    <mergeCell ref="M1312:N1312"/>
    <mergeCell ref="O1312:P1312"/>
    <mergeCell ref="Q1312:S1312"/>
    <mergeCell ref="C1313:D1313"/>
    <mergeCell ref="E1313:F1313"/>
    <mergeCell ref="G1313:H1313"/>
    <mergeCell ref="I1313:J1313"/>
    <mergeCell ref="K1313:L1313"/>
    <mergeCell ref="M1313:N1313"/>
    <mergeCell ref="O1313:P1313"/>
    <mergeCell ref="Q1313:S1313"/>
    <mergeCell ref="C1314:D1314"/>
    <mergeCell ref="E1314:F1314"/>
    <mergeCell ref="G1314:H1314"/>
    <mergeCell ref="I1314:J1314"/>
    <mergeCell ref="K1314:L1314"/>
    <mergeCell ref="M1314:N1314"/>
    <mergeCell ref="O1314:P1314"/>
    <mergeCell ref="Q1314:S1314"/>
    <mergeCell ref="C1315:D1315"/>
    <mergeCell ref="E1315:F1315"/>
    <mergeCell ref="G1315:H1315"/>
    <mergeCell ref="I1315:J1315"/>
    <mergeCell ref="K1315:L1315"/>
    <mergeCell ref="M1315:N1315"/>
    <mergeCell ref="O1315:P1315"/>
    <mergeCell ref="Q1315:S1315"/>
    <mergeCell ref="C1316:D1316"/>
    <mergeCell ref="E1316:F1316"/>
    <mergeCell ref="G1316:H1316"/>
    <mergeCell ref="I1316:J1316"/>
    <mergeCell ref="K1316:L1316"/>
    <mergeCell ref="M1316:N1316"/>
    <mergeCell ref="O1316:P1316"/>
    <mergeCell ref="Q1316:S1316"/>
    <mergeCell ref="C1317:D1317"/>
    <mergeCell ref="E1317:F1317"/>
    <mergeCell ref="G1317:H1317"/>
    <mergeCell ref="I1317:J1317"/>
    <mergeCell ref="K1317:L1317"/>
    <mergeCell ref="M1317:N1317"/>
    <mergeCell ref="O1317:P1317"/>
    <mergeCell ref="Q1317:S1317"/>
    <mergeCell ref="C1318:D1318"/>
    <mergeCell ref="E1318:F1318"/>
    <mergeCell ref="G1318:H1318"/>
    <mergeCell ref="I1318:J1318"/>
    <mergeCell ref="K1318:L1318"/>
    <mergeCell ref="M1318:N1318"/>
    <mergeCell ref="O1318:P1318"/>
    <mergeCell ref="Q1318:S1318"/>
    <mergeCell ref="C1319:D1319"/>
    <mergeCell ref="E1319:F1319"/>
    <mergeCell ref="G1319:H1319"/>
    <mergeCell ref="I1319:J1319"/>
    <mergeCell ref="K1319:L1319"/>
    <mergeCell ref="M1319:N1319"/>
    <mergeCell ref="O1319:P1319"/>
    <mergeCell ref="Q1319:S1319"/>
    <mergeCell ref="C1320:D1320"/>
    <mergeCell ref="E1320:F1320"/>
    <mergeCell ref="G1320:H1320"/>
    <mergeCell ref="I1320:J1320"/>
    <mergeCell ref="K1320:L1320"/>
    <mergeCell ref="M1320:N1320"/>
    <mergeCell ref="O1320:P1320"/>
    <mergeCell ref="Q1320:S1320"/>
    <mergeCell ref="C1321:D1321"/>
    <mergeCell ref="E1321:F1321"/>
    <mergeCell ref="G1321:H1321"/>
    <mergeCell ref="I1321:J1321"/>
    <mergeCell ref="K1321:L1321"/>
    <mergeCell ref="M1321:N1321"/>
    <mergeCell ref="O1321:P1321"/>
    <mergeCell ref="Q1321:S1321"/>
    <mergeCell ref="C1322:D1322"/>
    <mergeCell ref="E1322:F1322"/>
    <mergeCell ref="G1322:H1322"/>
    <mergeCell ref="I1322:J1322"/>
    <mergeCell ref="K1322:L1322"/>
    <mergeCell ref="M1322:N1322"/>
    <mergeCell ref="O1322:P1322"/>
    <mergeCell ref="Q1322:S1322"/>
    <mergeCell ref="C1323:D1323"/>
    <mergeCell ref="E1323:F1323"/>
    <mergeCell ref="G1323:H1323"/>
    <mergeCell ref="I1323:J1323"/>
    <mergeCell ref="K1323:L1323"/>
    <mergeCell ref="M1323:N1323"/>
    <mergeCell ref="O1323:P1323"/>
    <mergeCell ref="Q1323:S1323"/>
    <mergeCell ref="C1324:D1324"/>
    <mergeCell ref="E1324:F1324"/>
    <mergeCell ref="G1324:H1324"/>
    <mergeCell ref="I1324:J1324"/>
    <mergeCell ref="K1324:L1324"/>
    <mergeCell ref="M1324:N1324"/>
    <mergeCell ref="O1324:P1324"/>
    <mergeCell ref="Q1324:S1324"/>
    <mergeCell ref="C1325:D1325"/>
    <mergeCell ref="E1325:F1325"/>
    <mergeCell ref="G1325:H1325"/>
    <mergeCell ref="I1325:J1325"/>
    <mergeCell ref="K1325:L1325"/>
    <mergeCell ref="M1325:N1325"/>
    <mergeCell ref="O1325:P1325"/>
    <mergeCell ref="Q1325:S1325"/>
    <mergeCell ref="C1326:D1326"/>
    <mergeCell ref="E1326:F1326"/>
    <mergeCell ref="G1326:H1326"/>
    <mergeCell ref="I1326:J1326"/>
    <mergeCell ref="K1326:L1326"/>
    <mergeCell ref="M1326:N1326"/>
    <mergeCell ref="O1326:P1326"/>
    <mergeCell ref="Q1326:S1326"/>
    <mergeCell ref="C1327:D1327"/>
    <mergeCell ref="E1327:F1327"/>
    <mergeCell ref="G1327:H1327"/>
    <mergeCell ref="I1327:J1327"/>
    <mergeCell ref="K1327:L1327"/>
    <mergeCell ref="M1327:N1327"/>
    <mergeCell ref="O1327:P1327"/>
    <mergeCell ref="Q1327:S1327"/>
    <mergeCell ref="C1328:D1328"/>
    <mergeCell ref="E1328:F1328"/>
    <mergeCell ref="G1328:H1328"/>
    <mergeCell ref="I1328:J1328"/>
    <mergeCell ref="K1328:L1328"/>
    <mergeCell ref="M1328:N1328"/>
    <mergeCell ref="O1328:P1328"/>
    <mergeCell ref="Q1328:S1328"/>
    <mergeCell ref="C1329:D1329"/>
    <mergeCell ref="E1329:F1329"/>
    <mergeCell ref="G1329:H1329"/>
    <mergeCell ref="I1329:J1329"/>
    <mergeCell ref="K1329:L1329"/>
    <mergeCell ref="M1329:N1329"/>
    <mergeCell ref="O1329:P1329"/>
    <mergeCell ref="Q1329:S1329"/>
    <mergeCell ref="C1330:D1330"/>
    <mergeCell ref="E1330:F1330"/>
    <mergeCell ref="G1330:H1330"/>
    <mergeCell ref="I1330:J1330"/>
    <mergeCell ref="K1330:L1330"/>
    <mergeCell ref="M1330:N1330"/>
    <mergeCell ref="O1330:P1330"/>
    <mergeCell ref="Q1330:S1330"/>
    <mergeCell ref="C1331:D1331"/>
    <mergeCell ref="E1331:F1331"/>
    <mergeCell ref="G1331:H1331"/>
    <mergeCell ref="I1331:J1331"/>
    <mergeCell ref="K1331:L1331"/>
    <mergeCell ref="M1331:N1331"/>
    <mergeCell ref="O1331:P1331"/>
    <mergeCell ref="Q1331:S1331"/>
    <mergeCell ref="C1332:D1332"/>
    <mergeCell ref="E1332:F1332"/>
    <mergeCell ref="G1332:H1332"/>
    <mergeCell ref="I1332:J1332"/>
    <mergeCell ref="K1332:L1332"/>
    <mergeCell ref="M1332:N1332"/>
    <mergeCell ref="O1332:P1332"/>
    <mergeCell ref="Q1332:S1332"/>
    <mergeCell ref="C1333:D1333"/>
    <mergeCell ref="E1333:F1333"/>
    <mergeCell ref="G1333:H1333"/>
    <mergeCell ref="I1333:J1333"/>
    <mergeCell ref="K1333:L1333"/>
    <mergeCell ref="M1333:N1333"/>
    <mergeCell ref="O1333:P1333"/>
    <mergeCell ref="Q1333:S1333"/>
    <mergeCell ref="C1334:D1334"/>
    <mergeCell ref="E1334:F1334"/>
    <mergeCell ref="G1334:H1334"/>
    <mergeCell ref="I1334:J1334"/>
    <mergeCell ref="K1334:L1334"/>
    <mergeCell ref="M1334:N1334"/>
    <mergeCell ref="O1334:P1334"/>
    <mergeCell ref="Q1334:S1334"/>
    <mergeCell ref="C1335:D1335"/>
    <mergeCell ref="E1335:F1335"/>
    <mergeCell ref="G1335:H1335"/>
    <mergeCell ref="I1335:J1335"/>
    <mergeCell ref="K1335:L1335"/>
    <mergeCell ref="M1335:N1335"/>
    <mergeCell ref="O1335:P1335"/>
    <mergeCell ref="Q1335:S1335"/>
    <mergeCell ref="C1336:D1336"/>
    <mergeCell ref="E1336:F1336"/>
    <mergeCell ref="G1336:H1336"/>
    <mergeCell ref="I1336:J1336"/>
    <mergeCell ref="K1336:L1336"/>
    <mergeCell ref="M1336:N1336"/>
    <mergeCell ref="O1336:P1336"/>
    <mergeCell ref="Q1336:S1336"/>
    <mergeCell ref="C1337:D1337"/>
    <mergeCell ref="E1337:F1337"/>
    <mergeCell ref="G1337:H1337"/>
    <mergeCell ref="I1337:J1337"/>
    <mergeCell ref="K1337:L1337"/>
    <mergeCell ref="M1337:N1337"/>
    <mergeCell ref="O1337:P1337"/>
    <mergeCell ref="Q1337:S1337"/>
    <mergeCell ref="C1338:D1338"/>
    <mergeCell ref="E1338:F1338"/>
    <mergeCell ref="G1338:H1338"/>
    <mergeCell ref="I1338:J1338"/>
    <mergeCell ref="K1338:L1338"/>
    <mergeCell ref="M1338:N1338"/>
    <mergeCell ref="O1338:P1338"/>
    <mergeCell ref="Q1338:S1338"/>
    <mergeCell ref="C1339:D1339"/>
    <mergeCell ref="E1339:F1339"/>
    <mergeCell ref="G1339:H1339"/>
    <mergeCell ref="I1339:J1339"/>
    <mergeCell ref="K1339:L1339"/>
    <mergeCell ref="M1339:N1339"/>
    <mergeCell ref="O1339:P1339"/>
    <mergeCell ref="Q1339:S1339"/>
    <mergeCell ref="C1340:D1340"/>
    <mergeCell ref="E1340:F1340"/>
    <mergeCell ref="G1340:H1340"/>
    <mergeCell ref="I1340:J1340"/>
    <mergeCell ref="K1340:L1340"/>
    <mergeCell ref="M1340:N1340"/>
    <mergeCell ref="O1340:P1340"/>
    <mergeCell ref="Q1340:S1340"/>
    <mergeCell ref="C1341:D1341"/>
    <mergeCell ref="E1341:F1341"/>
    <mergeCell ref="G1341:H1341"/>
    <mergeCell ref="I1341:J1341"/>
    <mergeCell ref="K1341:L1341"/>
    <mergeCell ref="M1341:N1341"/>
    <mergeCell ref="O1341:P1341"/>
    <mergeCell ref="Q1341:S1341"/>
    <mergeCell ref="C1342:D1342"/>
    <mergeCell ref="E1342:F1342"/>
    <mergeCell ref="G1342:H1342"/>
    <mergeCell ref="I1342:J1342"/>
    <mergeCell ref="K1342:L1342"/>
    <mergeCell ref="M1342:N1342"/>
    <mergeCell ref="O1342:P1342"/>
    <mergeCell ref="Q1342:S1342"/>
    <mergeCell ref="C1343:D1343"/>
    <mergeCell ref="E1343:F1343"/>
    <mergeCell ref="G1343:H1343"/>
    <mergeCell ref="I1343:J1343"/>
    <mergeCell ref="K1343:L1343"/>
    <mergeCell ref="M1343:N1343"/>
    <mergeCell ref="O1343:P1343"/>
    <mergeCell ref="Q1343:S1343"/>
    <mergeCell ref="C1344:D1344"/>
    <mergeCell ref="E1344:F1344"/>
    <mergeCell ref="G1344:H1344"/>
    <mergeCell ref="I1344:J1344"/>
    <mergeCell ref="K1344:L1344"/>
    <mergeCell ref="M1344:N1344"/>
    <mergeCell ref="O1344:P1344"/>
    <mergeCell ref="Q1344:S1344"/>
    <mergeCell ref="C1345:D1345"/>
    <mergeCell ref="E1345:F1345"/>
    <mergeCell ref="G1345:H1345"/>
    <mergeCell ref="I1345:J1345"/>
    <mergeCell ref="K1345:L1345"/>
    <mergeCell ref="M1345:N1345"/>
    <mergeCell ref="O1345:P1345"/>
    <mergeCell ref="Q1345:S1345"/>
    <mergeCell ref="C1346:D1346"/>
    <mergeCell ref="E1346:F1346"/>
    <mergeCell ref="G1346:H1346"/>
    <mergeCell ref="I1346:J1346"/>
    <mergeCell ref="K1346:L1346"/>
    <mergeCell ref="M1346:N1346"/>
    <mergeCell ref="O1346:P1346"/>
    <mergeCell ref="Q1346:S1346"/>
    <mergeCell ref="C1347:D1347"/>
    <mergeCell ref="E1347:F1347"/>
    <mergeCell ref="G1347:H1347"/>
    <mergeCell ref="I1347:J1347"/>
    <mergeCell ref="K1347:L1347"/>
    <mergeCell ref="M1347:N1347"/>
    <mergeCell ref="O1347:P1347"/>
    <mergeCell ref="Q1347:S1347"/>
    <mergeCell ref="C1348:D1348"/>
    <mergeCell ref="E1348:F1348"/>
    <mergeCell ref="G1348:H1348"/>
    <mergeCell ref="I1348:J1348"/>
    <mergeCell ref="K1348:L1348"/>
    <mergeCell ref="M1348:N1348"/>
    <mergeCell ref="O1348:P1348"/>
    <mergeCell ref="Q1348:S1348"/>
    <mergeCell ref="C1349:D1349"/>
    <mergeCell ref="E1349:F1349"/>
    <mergeCell ref="G1349:H1349"/>
    <mergeCell ref="I1349:J1349"/>
    <mergeCell ref="K1349:L1349"/>
    <mergeCell ref="M1349:N1349"/>
    <mergeCell ref="O1349:P1349"/>
    <mergeCell ref="Q1349:S1349"/>
    <mergeCell ref="C1350:D1350"/>
    <mergeCell ref="E1350:F1350"/>
    <mergeCell ref="G1350:H1350"/>
    <mergeCell ref="I1350:J1350"/>
    <mergeCell ref="K1350:L1350"/>
    <mergeCell ref="M1350:N1350"/>
    <mergeCell ref="O1350:P1350"/>
    <mergeCell ref="Q1350:S1350"/>
    <mergeCell ref="C1351:D1351"/>
    <mergeCell ref="E1351:F1351"/>
    <mergeCell ref="G1351:H1351"/>
    <mergeCell ref="I1351:J1351"/>
    <mergeCell ref="K1351:L1351"/>
    <mergeCell ref="M1351:N1351"/>
    <mergeCell ref="O1351:P1351"/>
    <mergeCell ref="Q1351:S1351"/>
    <mergeCell ref="C1352:D1352"/>
    <mergeCell ref="E1352:F1352"/>
    <mergeCell ref="G1352:H1352"/>
    <mergeCell ref="I1352:J1352"/>
    <mergeCell ref="K1352:L1352"/>
    <mergeCell ref="M1352:N1352"/>
    <mergeCell ref="O1352:P1352"/>
    <mergeCell ref="Q1352:S1352"/>
    <mergeCell ref="C1353:D1353"/>
    <mergeCell ref="E1353:F1353"/>
    <mergeCell ref="G1353:H1353"/>
    <mergeCell ref="I1353:J1353"/>
    <mergeCell ref="K1353:L1353"/>
    <mergeCell ref="M1353:N1353"/>
    <mergeCell ref="O1353:P1353"/>
    <mergeCell ref="Q1353:S1353"/>
    <mergeCell ref="C1354:D1354"/>
    <mergeCell ref="E1354:F1354"/>
    <mergeCell ref="G1354:H1354"/>
    <mergeCell ref="I1354:J1354"/>
    <mergeCell ref="K1354:L1354"/>
    <mergeCell ref="M1354:N1354"/>
    <mergeCell ref="O1354:P1354"/>
    <mergeCell ref="Q1354:S1354"/>
    <mergeCell ref="C1355:D1355"/>
    <mergeCell ref="E1355:F1355"/>
    <mergeCell ref="G1355:H1355"/>
    <mergeCell ref="I1355:J1355"/>
    <mergeCell ref="K1355:L1355"/>
    <mergeCell ref="M1355:N1355"/>
    <mergeCell ref="O1355:P1355"/>
    <mergeCell ref="Q1355:S1355"/>
    <mergeCell ref="C1356:D1356"/>
    <mergeCell ref="E1356:F1356"/>
    <mergeCell ref="G1356:H1356"/>
    <mergeCell ref="I1356:J1356"/>
    <mergeCell ref="K1356:L1356"/>
    <mergeCell ref="M1356:N1356"/>
    <mergeCell ref="O1356:P1356"/>
    <mergeCell ref="Q1356:S1356"/>
    <mergeCell ref="C1357:D1357"/>
    <mergeCell ref="E1357:F1357"/>
    <mergeCell ref="G1357:H1357"/>
    <mergeCell ref="I1357:J1357"/>
    <mergeCell ref="K1357:L1357"/>
    <mergeCell ref="M1357:N1357"/>
    <mergeCell ref="O1357:P1357"/>
    <mergeCell ref="Q1357:S1357"/>
    <mergeCell ref="C1358:D1358"/>
    <mergeCell ref="E1358:F1358"/>
    <mergeCell ref="G1358:H1358"/>
    <mergeCell ref="I1358:J1358"/>
    <mergeCell ref="K1358:L1358"/>
    <mergeCell ref="M1358:N1358"/>
    <mergeCell ref="O1358:P1358"/>
    <mergeCell ref="Q1358:S1358"/>
    <mergeCell ref="C1359:D1359"/>
    <mergeCell ref="E1359:F1359"/>
    <mergeCell ref="G1359:H1359"/>
    <mergeCell ref="I1359:J1359"/>
    <mergeCell ref="K1359:L1359"/>
    <mergeCell ref="M1359:N1359"/>
    <mergeCell ref="O1359:P1359"/>
    <mergeCell ref="Q1359:S1359"/>
    <mergeCell ref="C1360:D1360"/>
    <mergeCell ref="E1360:F1360"/>
    <mergeCell ref="G1360:H1360"/>
    <mergeCell ref="I1360:J1360"/>
    <mergeCell ref="K1360:L1360"/>
    <mergeCell ref="M1360:N1360"/>
    <mergeCell ref="O1360:P1360"/>
    <mergeCell ref="Q1360:S1360"/>
    <mergeCell ref="C1361:D1361"/>
    <mergeCell ref="E1361:F1361"/>
    <mergeCell ref="G1361:H1361"/>
    <mergeCell ref="I1361:J1361"/>
    <mergeCell ref="K1361:L1361"/>
    <mergeCell ref="M1361:N1361"/>
    <mergeCell ref="O1361:P1361"/>
    <mergeCell ref="Q1361:S1361"/>
    <mergeCell ref="C1362:D1362"/>
    <mergeCell ref="E1362:F1362"/>
    <mergeCell ref="G1362:H1362"/>
    <mergeCell ref="I1362:J1362"/>
    <mergeCell ref="K1362:L1362"/>
    <mergeCell ref="M1362:N1362"/>
    <mergeCell ref="O1362:P1362"/>
    <mergeCell ref="Q1362:S1362"/>
    <mergeCell ref="C1363:D1363"/>
    <mergeCell ref="E1363:F1363"/>
    <mergeCell ref="G1363:H1363"/>
    <mergeCell ref="I1363:J1363"/>
    <mergeCell ref="K1363:L1363"/>
    <mergeCell ref="M1363:N1363"/>
    <mergeCell ref="O1363:P1363"/>
    <mergeCell ref="Q1363:S1363"/>
    <mergeCell ref="C1364:D1364"/>
    <mergeCell ref="E1364:F1364"/>
    <mergeCell ref="G1364:H1364"/>
    <mergeCell ref="I1364:J1364"/>
    <mergeCell ref="K1364:L1364"/>
    <mergeCell ref="M1364:N1364"/>
    <mergeCell ref="O1364:P1364"/>
    <mergeCell ref="Q1364:S1364"/>
    <mergeCell ref="C1365:D1365"/>
    <mergeCell ref="E1365:F1365"/>
    <mergeCell ref="G1365:H1365"/>
    <mergeCell ref="I1365:J1365"/>
    <mergeCell ref="K1365:L1365"/>
    <mergeCell ref="M1365:N1365"/>
    <mergeCell ref="O1365:P1365"/>
    <mergeCell ref="Q1365:S1365"/>
    <mergeCell ref="C1366:D1366"/>
    <mergeCell ref="E1366:F1366"/>
    <mergeCell ref="G1366:H1366"/>
    <mergeCell ref="I1366:J1366"/>
    <mergeCell ref="K1366:L1366"/>
    <mergeCell ref="M1366:N1366"/>
    <mergeCell ref="O1366:P1366"/>
    <mergeCell ref="Q1366:S1366"/>
    <mergeCell ref="C1367:D1367"/>
    <mergeCell ref="E1367:F1367"/>
    <mergeCell ref="G1367:H1367"/>
    <mergeCell ref="I1367:J1367"/>
    <mergeCell ref="K1367:L1367"/>
    <mergeCell ref="M1367:N1367"/>
    <mergeCell ref="O1367:P1367"/>
    <mergeCell ref="Q1367:S1367"/>
    <mergeCell ref="C1368:D1368"/>
    <mergeCell ref="E1368:F1368"/>
    <mergeCell ref="G1368:H1368"/>
    <mergeCell ref="I1368:J1368"/>
    <mergeCell ref="K1368:L1368"/>
    <mergeCell ref="M1368:N1368"/>
    <mergeCell ref="O1368:P1368"/>
    <mergeCell ref="Q1368:S1368"/>
    <mergeCell ref="C1369:D1369"/>
    <mergeCell ref="E1369:F1369"/>
    <mergeCell ref="G1369:H1369"/>
    <mergeCell ref="I1369:J1369"/>
    <mergeCell ref="K1369:L1369"/>
    <mergeCell ref="M1369:N1369"/>
    <mergeCell ref="O1369:P1369"/>
    <mergeCell ref="Q1369:S1369"/>
    <mergeCell ref="C1370:D1370"/>
    <mergeCell ref="E1370:F1370"/>
    <mergeCell ref="G1370:H1370"/>
    <mergeCell ref="I1370:J1370"/>
    <mergeCell ref="K1370:L1370"/>
    <mergeCell ref="M1370:N1370"/>
    <mergeCell ref="O1370:P1370"/>
    <mergeCell ref="Q1370:S1370"/>
    <mergeCell ref="C1371:D1371"/>
    <mergeCell ref="E1371:F1371"/>
    <mergeCell ref="G1371:H1371"/>
    <mergeCell ref="I1371:J1371"/>
    <mergeCell ref="K1371:L1371"/>
    <mergeCell ref="M1371:N1371"/>
    <mergeCell ref="O1371:P1371"/>
    <mergeCell ref="Q1371:S1371"/>
    <mergeCell ref="C1372:D1372"/>
    <mergeCell ref="E1372:F1372"/>
    <mergeCell ref="G1372:H1372"/>
    <mergeCell ref="I1372:J1372"/>
    <mergeCell ref="K1372:L1372"/>
    <mergeCell ref="M1372:N1372"/>
    <mergeCell ref="O1372:P1372"/>
    <mergeCell ref="Q1372:S1372"/>
    <mergeCell ref="C1373:D1373"/>
    <mergeCell ref="E1373:F1373"/>
    <mergeCell ref="G1373:H1373"/>
    <mergeCell ref="I1373:J1373"/>
    <mergeCell ref="K1373:L1373"/>
    <mergeCell ref="M1373:N1373"/>
    <mergeCell ref="O1373:P1373"/>
    <mergeCell ref="Q1373:S1373"/>
    <mergeCell ref="C1374:D1374"/>
    <mergeCell ref="E1374:F1374"/>
    <mergeCell ref="G1374:H1374"/>
    <mergeCell ref="I1374:J1374"/>
    <mergeCell ref="K1374:L1374"/>
    <mergeCell ref="M1374:N1374"/>
    <mergeCell ref="O1374:P1374"/>
    <mergeCell ref="Q1374:S1374"/>
    <mergeCell ref="C1375:D1375"/>
    <mergeCell ref="E1375:F1375"/>
    <mergeCell ref="G1375:H1375"/>
    <mergeCell ref="I1375:J1375"/>
    <mergeCell ref="K1375:L1375"/>
    <mergeCell ref="M1375:N1375"/>
    <mergeCell ref="O1375:P1375"/>
    <mergeCell ref="Q1375:S1375"/>
    <mergeCell ref="C1376:D1376"/>
    <mergeCell ref="E1376:F1376"/>
    <mergeCell ref="G1376:H1376"/>
    <mergeCell ref="I1376:J1376"/>
    <mergeCell ref="K1376:L1376"/>
    <mergeCell ref="M1376:N1376"/>
    <mergeCell ref="O1376:P1376"/>
    <mergeCell ref="Q1376:S1376"/>
    <mergeCell ref="C1377:D1377"/>
    <mergeCell ref="E1377:F1377"/>
    <mergeCell ref="G1377:H1377"/>
    <mergeCell ref="I1377:J1377"/>
    <mergeCell ref="K1377:L1377"/>
    <mergeCell ref="M1377:N1377"/>
    <mergeCell ref="O1377:P1377"/>
    <mergeCell ref="Q1377:S1377"/>
    <mergeCell ref="C1378:D1378"/>
    <mergeCell ref="E1378:F1378"/>
    <mergeCell ref="G1378:H1378"/>
    <mergeCell ref="I1378:J1378"/>
    <mergeCell ref="K1378:L1378"/>
    <mergeCell ref="M1378:N1378"/>
    <mergeCell ref="O1378:P1378"/>
    <mergeCell ref="Q1378:S1378"/>
    <mergeCell ref="C1379:D1379"/>
    <mergeCell ref="E1379:F1379"/>
    <mergeCell ref="G1379:H1379"/>
    <mergeCell ref="I1379:J1379"/>
    <mergeCell ref="K1379:L1379"/>
    <mergeCell ref="M1379:N1379"/>
    <mergeCell ref="O1379:P1379"/>
    <mergeCell ref="Q1379:S1379"/>
    <mergeCell ref="C1380:D1380"/>
    <mergeCell ref="E1380:F1380"/>
    <mergeCell ref="G1380:H1380"/>
    <mergeCell ref="I1380:J1380"/>
    <mergeCell ref="K1380:L1380"/>
    <mergeCell ref="M1380:N1380"/>
    <mergeCell ref="O1380:P1380"/>
    <mergeCell ref="Q1380:S1380"/>
    <mergeCell ref="C1381:D1381"/>
    <mergeCell ref="E1381:F1381"/>
    <mergeCell ref="G1381:H1381"/>
    <mergeCell ref="I1381:J1381"/>
    <mergeCell ref="K1381:L1381"/>
    <mergeCell ref="M1381:N1381"/>
    <mergeCell ref="O1381:P1381"/>
    <mergeCell ref="Q1381:S1381"/>
    <mergeCell ref="C1382:D1382"/>
    <mergeCell ref="E1382:F1382"/>
    <mergeCell ref="G1382:H1382"/>
    <mergeCell ref="I1382:J1382"/>
    <mergeCell ref="K1382:L1382"/>
    <mergeCell ref="M1382:N1382"/>
    <mergeCell ref="O1382:P1382"/>
    <mergeCell ref="Q1382:S1382"/>
    <mergeCell ref="C1383:D1383"/>
    <mergeCell ref="E1383:F1383"/>
    <mergeCell ref="G1383:H1383"/>
    <mergeCell ref="I1383:J1383"/>
    <mergeCell ref="K1383:L1383"/>
    <mergeCell ref="M1383:N1383"/>
    <mergeCell ref="O1383:P1383"/>
    <mergeCell ref="Q1383:S1383"/>
    <mergeCell ref="C1384:D1384"/>
    <mergeCell ref="E1384:F1384"/>
    <mergeCell ref="G1384:H1384"/>
    <mergeCell ref="I1384:J1384"/>
    <mergeCell ref="K1384:L1384"/>
    <mergeCell ref="M1384:N1384"/>
    <mergeCell ref="O1384:P1384"/>
    <mergeCell ref="Q1384:S1384"/>
    <mergeCell ref="C1385:D1385"/>
    <mergeCell ref="E1385:F1385"/>
    <mergeCell ref="G1385:H1385"/>
    <mergeCell ref="I1385:J1385"/>
    <mergeCell ref="K1385:L1385"/>
    <mergeCell ref="M1385:N1385"/>
    <mergeCell ref="O1385:P1385"/>
    <mergeCell ref="Q1385:S1385"/>
    <mergeCell ref="C1386:D1386"/>
    <mergeCell ref="E1386:F1386"/>
    <mergeCell ref="G1386:H1386"/>
    <mergeCell ref="I1386:J1386"/>
    <mergeCell ref="K1386:L1386"/>
    <mergeCell ref="M1386:N1386"/>
    <mergeCell ref="O1386:P1386"/>
    <mergeCell ref="Q1386:S1386"/>
    <mergeCell ref="C1387:D1387"/>
    <mergeCell ref="E1387:F1387"/>
    <mergeCell ref="G1387:H1387"/>
    <mergeCell ref="I1387:J1387"/>
    <mergeCell ref="K1387:L1387"/>
    <mergeCell ref="M1387:N1387"/>
    <mergeCell ref="O1387:P1387"/>
    <mergeCell ref="Q1387:S1387"/>
    <mergeCell ref="C1388:D1388"/>
    <mergeCell ref="E1388:F1388"/>
    <mergeCell ref="G1388:H1388"/>
    <mergeCell ref="I1388:J1388"/>
    <mergeCell ref="K1388:L1388"/>
    <mergeCell ref="M1388:N1388"/>
    <mergeCell ref="O1388:P1388"/>
    <mergeCell ref="Q1388:S1388"/>
    <mergeCell ref="C1389:D1389"/>
    <mergeCell ref="E1389:F1389"/>
    <mergeCell ref="G1389:H1389"/>
    <mergeCell ref="I1389:J1389"/>
    <mergeCell ref="K1389:L1389"/>
    <mergeCell ref="M1389:N1389"/>
    <mergeCell ref="O1389:P1389"/>
    <mergeCell ref="Q1389:S1389"/>
    <mergeCell ref="C1390:D1390"/>
    <mergeCell ref="E1390:F1390"/>
    <mergeCell ref="G1390:H1390"/>
    <mergeCell ref="I1390:J1390"/>
    <mergeCell ref="K1390:L1390"/>
    <mergeCell ref="M1390:N1390"/>
    <mergeCell ref="O1390:P1390"/>
    <mergeCell ref="Q1390:S1390"/>
    <mergeCell ref="C1391:D1391"/>
    <mergeCell ref="E1391:F1391"/>
    <mergeCell ref="G1391:H1391"/>
    <mergeCell ref="I1391:J1391"/>
    <mergeCell ref="K1391:L1391"/>
    <mergeCell ref="M1391:N1391"/>
    <mergeCell ref="O1391:P1391"/>
    <mergeCell ref="Q1391:S1391"/>
    <mergeCell ref="C1392:D1392"/>
    <mergeCell ref="E1392:F1392"/>
    <mergeCell ref="G1392:H1392"/>
    <mergeCell ref="I1392:J1392"/>
    <mergeCell ref="K1392:L1392"/>
    <mergeCell ref="M1392:N1392"/>
    <mergeCell ref="O1392:P1392"/>
    <mergeCell ref="Q1392:S1392"/>
    <mergeCell ref="C1393:D1393"/>
    <mergeCell ref="E1393:F1393"/>
    <mergeCell ref="G1393:H1393"/>
    <mergeCell ref="I1393:J1393"/>
    <mergeCell ref="K1393:L1393"/>
    <mergeCell ref="M1393:N1393"/>
    <mergeCell ref="O1393:P1393"/>
    <mergeCell ref="Q1393:S1393"/>
    <mergeCell ref="C1394:D1394"/>
    <mergeCell ref="E1394:F1394"/>
    <mergeCell ref="G1394:H1394"/>
    <mergeCell ref="I1394:J1394"/>
    <mergeCell ref="K1394:L1394"/>
    <mergeCell ref="M1394:N1394"/>
    <mergeCell ref="O1394:P1394"/>
    <mergeCell ref="Q1394:S1394"/>
    <mergeCell ref="C1395:D1395"/>
    <mergeCell ref="E1395:F1395"/>
    <mergeCell ref="G1395:H1395"/>
    <mergeCell ref="I1395:J1395"/>
    <mergeCell ref="K1395:L1395"/>
    <mergeCell ref="M1395:N1395"/>
    <mergeCell ref="O1395:P1395"/>
    <mergeCell ref="Q1395:S1395"/>
    <mergeCell ref="C1396:D1396"/>
    <mergeCell ref="E1396:F1396"/>
    <mergeCell ref="G1396:H1396"/>
    <mergeCell ref="I1396:J1396"/>
    <mergeCell ref="K1396:L1396"/>
    <mergeCell ref="M1396:N1396"/>
    <mergeCell ref="O1396:P1396"/>
    <mergeCell ref="Q1396:S1396"/>
    <mergeCell ref="C1397:D1397"/>
    <mergeCell ref="E1397:F1397"/>
    <mergeCell ref="G1397:H1397"/>
    <mergeCell ref="I1397:J1397"/>
    <mergeCell ref="K1397:L1397"/>
    <mergeCell ref="M1397:N1397"/>
    <mergeCell ref="O1397:P1397"/>
    <mergeCell ref="Q1397:S1397"/>
    <mergeCell ref="C1398:D1398"/>
    <mergeCell ref="E1398:F1398"/>
    <mergeCell ref="G1398:H1398"/>
    <mergeCell ref="I1398:J1398"/>
    <mergeCell ref="K1398:L1398"/>
    <mergeCell ref="M1398:N1398"/>
    <mergeCell ref="O1398:P1398"/>
    <mergeCell ref="Q1398:S1398"/>
    <mergeCell ref="C1399:D1399"/>
    <mergeCell ref="E1399:F1399"/>
    <mergeCell ref="G1399:H1399"/>
    <mergeCell ref="I1399:J1399"/>
    <mergeCell ref="K1399:L1399"/>
    <mergeCell ref="M1399:N1399"/>
    <mergeCell ref="O1399:P1399"/>
    <mergeCell ref="Q1399:S1399"/>
    <mergeCell ref="C1400:D1400"/>
    <mergeCell ref="E1400:F1400"/>
    <mergeCell ref="G1400:H1400"/>
    <mergeCell ref="I1400:J1400"/>
    <mergeCell ref="K1400:L1400"/>
    <mergeCell ref="M1400:N1400"/>
    <mergeCell ref="O1400:P1400"/>
    <mergeCell ref="Q1400:S1400"/>
    <mergeCell ref="C1401:D1401"/>
    <mergeCell ref="E1401:F1401"/>
    <mergeCell ref="G1401:H1401"/>
    <mergeCell ref="I1401:J1401"/>
    <mergeCell ref="K1401:L1401"/>
    <mergeCell ref="M1401:N1401"/>
    <mergeCell ref="O1401:P1401"/>
    <mergeCell ref="Q1401:S1401"/>
    <mergeCell ref="C1402:D1402"/>
    <mergeCell ref="E1402:F1402"/>
    <mergeCell ref="G1402:H1402"/>
    <mergeCell ref="I1402:J1402"/>
    <mergeCell ref="K1402:L1402"/>
    <mergeCell ref="M1402:N1402"/>
    <mergeCell ref="O1402:P1402"/>
    <mergeCell ref="Q1402:S1402"/>
    <mergeCell ref="C1403:D1403"/>
    <mergeCell ref="E1403:F1403"/>
    <mergeCell ref="G1403:H1403"/>
    <mergeCell ref="I1403:J1403"/>
    <mergeCell ref="K1403:L1403"/>
    <mergeCell ref="M1403:N1403"/>
    <mergeCell ref="O1403:P1403"/>
    <mergeCell ref="Q1403:S1403"/>
    <mergeCell ref="C1404:D1404"/>
    <mergeCell ref="E1404:F1404"/>
    <mergeCell ref="G1404:H1404"/>
    <mergeCell ref="I1404:J1404"/>
    <mergeCell ref="K1404:L1404"/>
    <mergeCell ref="M1404:N1404"/>
    <mergeCell ref="O1404:P1404"/>
    <mergeCell ref="Q1404:S1404"/>
    <mergeCell ref="C1405:D1405"/>
    <mergeCell ref="E1405:F1405"/>
    <mergeCell ref="G1405:H1405"/>
    <mergeCell ref="I1405:J1405"/>
    <mergeCell ref="K1405:L1405"/>
    <mergeCell ref="M1405:N1405"/>
    <mergeCell ref="O1405:P1405"/>
    <mergeCell ref="Q1405:S1405"/>
    <mergeCell ref="C1406:D1406"/>
    <mergeCell ref="E1406:F1406"/>
    <mergeCell ref="G1406:H1406"/>
    <mergeCell ref="I1406:J1406"/>
    <mergeCell ref="K1406:L1406"/>
    <mergeCell ref="M1406:N1406"/>
    <mergeCell ref="O1406:P1406"/>
    <mergeCell ref="Q1406:S1406"/>
    <mergeCell ref="C1407:D1407"/>
    <mergeCell ref="E1407:F1407"/>
    <mergeCell ref="G1407:H1407"/>
    <mergeCell ref="I1407:J1407"/>
    <mergeCell ref="K1407:L1407"/>
    <mergeCell ref="M1407:N1407"/>
    <mergeCell ref="O1407:P1407"/>
    <mergeCell ref="Q1407:S1407"/>
    <mergeCell ref="C1408:D1408"/>
    <mergeCell ref="E1408:F1408"/>
    <mergeCell ref="G1408:H1408"/>
    <mergeCell ref="I1408:J1408"/>
    <mergeCell ref="K1408:L1408"/>
    <mergeCell ref="M1408:N1408"/>
    <mergeCell ref="O1408:P1408"/>
    <mergeCell ref="Q1408:S1408"/>
    <mergeCell ref="C1409:D1409"/>
    <mergeCell ref="E1409:F1409"/>
    <mergeCell ref="G1409:H1409"/>
    <mergeCell ref="I1409:J1409"/>
    <mergeCell ref="K1409:L1409"/>
    <mergeCell ref="M1409:N1409"/>
    <mergeCell ref="O1409:P1409"/>
    <mergeCell ref="Q1409:S1409"/>
    <mergeCell ref="C1410:D1410"/>
    <mergeCell ref="E1410:F1410"/>
    <mergeCell ref="G1410:H1410"/>
    <mergeCell ref="I1410:J1410"/>
    <mergeCell ref="K1410:L1410"/>
    <mergeCell ref="M1410:N1410"/>
    <mergeCell ref="O1410:P1410"/>
    <mergeCell ref="Q1410:S1410"/>
    <mergeCell ref="C1411:D1411"/>
    <mergeCell ref="E1411:F1411"/>
    <mergeCell ref="G1411:H1411"/>
    <mergeCell ref="I1411:J1411"/>
    <mergeCell ref="K1411:L1411"/>
    <mergeCell ref="M1411:N1411"/>
    <mergeCell ref="O1411:P1411"/>
    <mergeCell ref="Q1411:S1411"/>
    <mergeCell ref="C1412:D1412"/>
    <mergeCell ref="E1412:F1412"/>
    <mergeCell ref="G1412:H1412"/>
    <mergeCell ref="I1412:J1412"/>
    <mergeCell ref="K1412:L1412"/>
    <mergeCell ref="M1412:N1412"/>
    <mergeCell ref="O1412:P1412"/>
    <mergeCell ref="Q1412:S1412"/>
    <mergeCell ref="C1413:D1413"/>
    <mergeCell ref="E1413:F1413"/>
    <mergeCell ref="G1413:H1413"/>
    <mergeCell ref="I1413:J1413"/>
    <mergeCell ref="K1413:L1413"/>
    <mergeCell ref="M1413:N1413"/>
    <mergeCell ref="O1413:P1413"/>
    <mergeCell ref="Q1413:S1413"/>
    <mergeCell ref="C1414:D1414"/>
    <mergeCell ref="E1414:F1414"/>
    <mergeCell ref="G1414:H1414"/>
    <mergeCell ref="I1414:J1414"/>
    <mergeCell ref="K1414:L1414"/>
    <mergeCell ref="M1414:N1414"/>
    <mergeCell ref="O1414:P1414"/>
    <mergeCell ref="Q1414:S1414"/>
    <mergeCell ref="C1415:D1415"/>
    <mergeCell ref="E1415:F1415"/>
    <mergeCell ref="G1415:H1415"/>
    <mergeCell ref="I1415:J1415"/>
    <mergeCell ref="K1415:L1415"/>
    <mergeCell ref="M1415:N1415"/>
    <mergeCell ref="O1415:P1415"/>
    <mergeCell ref="Q1415:S1415"/>
    <mergeCell ref="C1416:D1416"/>
    <mergeCell ref="E1416:F1416"/>
    <mergeCell ref="G1416:H1416"/>
    <mergeCell ref="I1416:J1416"/>
    <mergeCell ref="K1416:L1416"/>
    <mergeCell ref="M1416:N1416"/>
    <mergeCell ref="O1416:P1416"/>
    <mergeCell ref="Q1416:S1416"/>
    <mergeCell ref="C1417:D1417"/>
    <mergeCell ref="E1417:F1417"/>
    <mergeCell ref="G1417:H1417"/>
    <mergeCell ref="I1417:J1417"/>
    <mergeCell ref="K1417:L1417"/>
    <mergeCell ref="M1417:N1417"/>
    <mergeCell ref="O1417:P1417"/>
    <mergeCell ref="Q1417:S1417"/>
    <mergeCell ref="C1418:D1418"/>
    <mergeCell ref="E1418:F1418"/>
    <mergeCell ref="G1418:H1418"/>
    <mergeCell ref="I1418:J1418"/>
    <mergeCell ref="K1418:L1418"/>
    <mergeCell ref="M1418:N1418"/>
    <mergeCell ref="O1418:P1418"/>
    <mergeCell ref="Q1418:S1418"/>
    <mergeCell ref="C1419:D1419"/>
    <mergeCell ref="E1419:F1419"/>
    <mergeCell ref="G1419:H1419"/>
    <mergeCell ref="I1419:J1419"/>
    <mergeCell ref="K1419:L1419"/>
    <mergeCell ref="M1419:N1419"/>
    <mergeCell ref="O1419:P1419"/>
    <mergeCell ref="Q1419:S1419"/>
    <mergeCell ref="C1420:D1420"/>
    <mergeCell ref="E1420:F1420"/>
    <mergeCell ref="G1420:H1420"/>
    <mergeCell ref="I1420:J1420"/>
    <mergeCell ref="K1420:L1420"/>
    <mergeCell ref="M1420:N1420"/>
    <mergeCell ref="O1420:P1420"/>
    <mergeCell ref="Q1420:S1420"/>
    <mergeCell ref="C1421:D1421"/>
    <mergeCell ref="E1421:F1421"/>
    <mergeCell ref="G1421:H1421"/>
    <mergeCell ref="I1421:J1421"/>
    <mergeCell ref="K1421:L1421"/>
    <mergeCell ref="M1421:N1421"/>
    <mergeCell ref="O1421:P1421"/>
    <mergeCell ref="Q1421:S1421"/>
    <mergeCell ref="C1422:D1422"/>
    <mergeCell ref="E1422:F1422"/>
    <mergeCell ref="G1422:H1422"/>
    <mergeCell ref="I1422:J1422"/>
    <mergeCell ref="K1422:L1422"/>
    <mergeCell ref="M1422:N1422"/>
    <mergeCell ref="O1422:P1422"/>
    <mergeCell ref="Q1422:S1422"/>
    <mergeCell ref="C1423:D1423"/>
    <mergeCell ref="E1423:F1423"/>
    <mergeCell ref="G1423:H1423"/>
    <mergeCell ref="I1423:J1423"/>
    <mergeCell ref="K1423:L1423"/>
    <mergeCell ref="M1423:N1423"/>
    <mergeCell ref="O1423:P1423"/>
    <mergeCell ref="Q1423:S1423"/>
    <mergeCell ref="C1424:D1424"/>
    <mergeCell ref="E1424:F1424"/>
    <mergeCell ref="G1424:H1424"/>
    <mergeCell ref="I1424:J1424"/>
    <mergeCell ref="K1424:L1424"/>
    <mergeCell ref="M1424:N1424"/>
    <mergeCell ref="O1424:P1424"/>
    <mergeCell ref="Q1424:S1424"/>
    <mergeCell ref="C1425:D1425"/>
    <mergeCell ref="E1425:F1425"/>
    <mergeCell ref="G1425:H1425"/>
    <mergeCell ref="I1425:J1425"/>
    <mergeCell ref="K1425:L1425"/>
    <mergeCell ref="M1425:N1425"/>
    <mergeCell ref="O1425:P1425"/>
    <mergeCell ref="Q1425:S1425"/>
    <mergeCell ref="C1426:D1426"/>
    <mergeCell ref="E1426:F1426"/>
    <mergeCell ref="G1426:H1426"/>
    <mergeCell ref="I1426:J1426"/>
    <mergeCell ref="K1426:L1426"/>
    <mergeCell ref="M1426:N1426"/>
    <mergeCell ref="O1426:P1426"/>
    <mergeCell ref="Q1426:S1426"/>
    <mergeCell ref="C1427:D1427"/>
    <mergeCell ref="E1427:F1427"/>
    <mergeCell ref="G1427:H1427"/>
    <mergeCell ref="I1427:J1427"/>
    <mergeCell ref="K1427:L1427"/>
    <mergeCell ref="M1427:N1427"/>
    <mergeCell ref="O1427:P1427"/>
    <mergeCell ref="Q1427:S1427"/>
    <mergeCell ref="C1428:D1428"/>
    <mergeCell ref="E1428:F1428"/>
    <mergeCell ref="G1428:H1428"/>
    <mergeCell ref="I1428:J1428"/>
    <mergeCell ref="K1428:L1428"/>
    <mergeCell ref="M1428:N1428"/>
    <mergeCell ref="O1428:P1428"/>
    <mergeCell ref="Q1428:S1428"/>
    <mergeCell ref="C1429:D1429"/>
    <mergeCell ref="E1429:F1429"/>
    <mergeCell ref="G1429:H1429"/>
    <mergeCell ref="I1429:J1429"/>
    <mergeCell ref="K1429:L1429"/>
    <mergeCell ref="M1429:N1429"/>
    <mergeCell ref="O1429:P1429"/>
    <mergeCell ref="Q1429:S1429"/>
    <mergeCell ref="C1430:D1430"/>
    <mergeCell ref="E1430:F1430"/>
    <mergeCell ref="G1430:H1430"/>
    <mergeCell ref="I1430:J1430"/>
    <mergeCell ref="K1430:L1430"/>
    <mergeCell ref="M1430:N1430"/>
    <mergeCell ref="O1430:P1430"/>
    <mergeCell ref="Q1430:S1430"/>
    <mergeCell ref="C1431:D1431"/>
    <mergeCell ref="E1431:F1431"/>
    <mergeCell ref="G1431:H1431"/>
    <mergeCell ref="I1431:J1431"/>
    <mergeCell ref="K1431:L1431"/>
    <mergeCell ref="M1431:N1431"/>
    <mergeCell ref="O1431:P1431"/>
    <mergeCell ref="Q1431:S1431"/>
    <mergeCell ref="C1432:D1432"/>
    <mergeCell ref="E1432:F1432"/>
    <mergeCell ref="G1432:H1432"/>
    <mergeCell ref="I1432:J1432"/>
    <mergeCell ref="K1432:L1432"/>
    <mergeCell ref="M1432:N1432"/>
    <mergeCell ref="O1432:P1432"/>
    <mergeCell ref="Q1432:S1432"/>
    <mergeCell ref="C1433:D1433"/>
    <mergeCell ref="E1433:F1433"/>
    <mergeCell ref="G1433:H1433"/>
    <mergeCell ref="I1433:J1433"/>
    <mergeCell ref="K1433:L1433"/>
    <mergeCell ref="M1433:N1433"/>
    <mergeCell ref="O1433:P1433"/>
    <mergeCell ref="Q1433:S1433"/>
    <mergeCell ref="C1434:D1434"/>
    <mergeCell ref="E1434:F1434"/>
    <mergeCell ref="G1434:H1434"/>
    <mergeCell ref="I1434:J1434"/>
    <mergeCell ref="K1434:L1434"/>
    <mergeCell ref="M1434:N1434"/>
    <mergeCell ref="O1434:P1434"/>
    <mergeCell ref="Q1434:S1434"/>
    <mergeCell ref="C1435:D1435"/>
    <mergeCell ref="E1435:F1435"/>
    <mergeCell ref="G1435:H1435"/>
    <mergeCell ref="I1435:J1435"/>
    <mergeCell ref="K1435:L1435"/>
    <mergeCell ref="M1435:N1435"/>
    <mergeCell ref="O1435:P1435"/>
    <mergeCell ref="Q1435:S1435"/>
    <mergeCell ref="C1436:D1436"/>
    <mergeCell ref="E1436:F1436"/>
    <mergeCell ref="G1436:H1436"/>
    <mergeCell ref="I1436:J1436"/>
    <mergeCell ref="K1436:L1436"/>
    <mergeCell ref="M1436:N1436"/>
    <mergeCell ref="O1436:P1436"/>
    <mergeCell ref="Q1436:S1436"/>
    <mergeCell ref="C1437:D1437"/>
    <mergeCell ref="E1437:F1437"/>
    <mergeCell ref="G1437:H1437"/>
    <mergeCell ref="I1437:J1437"/>
    <mergeCell ref="K1437:L1437"/>
    <mergeCell ref="M1437:N1437"/>
    <mergeCell ref="O1437:P1437"/>
    <mergeCell ref="Q1437:S1437"/>
    <mergeCell ref="C1438:D1438"/>
    <mergeCell ref="E1438:F1438"/>
    <mergeCell ref="G1438:H1438"/>
    <mergeCell ref="I1438:J1438"/>
    <mergeCell ref="K1438:L1438"/>
    <mergeCell ref="M1438:N1438"/>
    <mergeCell ref="O1438:P1438"/>
    <mergeCell ref="Q1438:S1438"/>
    <mergeCell ref="C1439:D1439"/>
    <mergeCell ref="E1439:F1439"/>
    <mergeCell ref="G1439:H1439"/>
    <mergeCell ref="I1439:J1439"/>
    <mergeCell ref="K1439:L1439"/>
    <mergeCell ref="M1439:N1439"/>
    <mergeCell ref="O1439:P1439"/>
    <mergeCell ref="Q1439:S1439"/>
    <mergeCell ref="C1440:D1440"/>
    <mergeCell ref="E1440:F1440"/>
    <mergeCell ref="G1440:H1440"/>
    <mergeCell ref="I1440:J1440"/>
    <mergeCell ref="K1440:L1440"/>
    <mergeCell ref="M1440:N1440"/>
    <mergeCell ref="O1440:P1440"/>
    <mergeCell ref="Q1440:S1440"/>
    <mergeCell ref="C1441:D1441"/>
    <mergeCell ref="E1441:F1441"/>
    <mergeCell ref="G1441:H1441"/>
    <mergeCell ref="I1441:J1441"/>
    <mergeCell ref="K1441:L1441"/>
    <mergeCell ref="M1441:N1441"/>
    <mergeCell ref="O1441:P1441"/>
    <mergeCell ref="Q1441:S1441"/>
    <mergeCell ref="C1442:D1442"/>
    <mergeCell ref="E1442:F1442"/>
    <mergeCell ref="G1442:H1442"/>
    <mergeCell ref="I1442:J1442"/>
    <mergeCell ref="K1442:L1442"/>
    <mergeCell ref="M1442:N1442"/>
    <mergeCell ref="O1442:P1442"/>
    <mergeCell ref="Q1442:S1442"/>
    <mergeCell ref="C1443:D1443"/>
    <mergeCell ref="E1443:F1443"/>
    <mergeCell ref="G1443:H1443"/>
    <mergeCell ref="I1443:J1443"/>
    <mergeCell ref="K1443:L1443"/>
    <mergeCell ref="M1443:N1443"/>
    <mergeCell ref="O1443:P1443"/>
    <mergeCell ref="Q1443:S1443"/>
    <mergeCell ref="C1444:D1444"/>
    <mergeCell ref="E1444:F1444"/>
    <mergeCell ref="G1444:H1444"/>
    <mergeCell ref="I1444:J1444"/>
    <mergeCell ref="K1444:L1444"/>
    <mergeCell ref="M1444:N1444"/>
    <mergeCell ref="O1444:P1444"/>
    <mergeCell ref="Q1444:S1444"/>
    <mergeCell ref="C1445:D1445"/>
    <mergeCell ref="E1445:F1445"/>
    <mergeCell ref="G1445:H1445"/>
    <mergeCell ref="I1445:J1445"/>
    <mergeCell ref="K1445:L1445"/>
    <mergeCell ref="M1445:N1445"/>
    <mergeCell ref="O1445:P1445"/>
    <mergeCell ref="Q1445:S1445"/>
    <mergeCell ref="C1446:D1446"/>
    <mergeCell ref="E1446:F1446"/>
    <mergeCell ref="G1446:H1446"/>
    <mergeCell ref="I1446:J1446"/>
    <mergeCell ref="K1446:L1446"/>
    <mergeCell ref="M1446:N1446"/>
    <mergeCell ref="O1446:P1446"/>
    <mergeCell ref="Q1446:S1446"/>
    <mergeCell ref="C1447:D1447"/>
    <mergeCell ref="E1447:F1447"/>
    <mergeCell ref="G1447:H1447"/>
    <mergeCell ref="I1447:J1447"/>
    <mergeCell ref="K1447:L1447"/>
    <mergeCell ref="M1447:N1447"/>
    <mergeCell ref="O1447:P1447"/>
    <mergeCell ref="Q1447:S1447"/>
    <mergeCell ref="C1448:D1448"/>
    <mergeCell ref="E1448:F1448"/>
    <mergeCell ref="G1448:H1448"/>
    <mergeCell ref="I1448:J1448"/>
    <mergeCell ref="K1448:L1448"/>
    <mergeCell ref="M1448:N1448"/>
    <mergeCell ref="O1448:P1448"/>
    <mergeCell ref="Q1448:S1448"/>
    <mergeCell ref="C1449:D1449"/>
    <mergeCell ref="E1449:F1449"/>
    <mergeCell ref="G1449:H1449"/>
    <mergeCell ref="I1449:J1449"/>
    <mergeCell ref="K1449:L1449"/>
    <mergeCell ref="M1449:N1449"/>
    <mergeCell ref="O1449:P1449"/>
    <mergeCell ref="Q1449:S1449"/>
    <mergeCell ref="C1450:D1450"/>
    <mergeCell ref="E1450:F1450"/>
    <mergeCell ref="G1450:H1450"/>
    <mergeCell ref="I1450:J1450"/>
    <mergeCell ref="K1450:L1450"/>
    <mergeCell ref="M1450:N1450"/>
    <mergeCell ref="O1450:P1450"/>
    <mergeCell ref="Q1450:S1450"/>
    <mergeCell ref="C1451:D1451"/>
    <mergeCell ref="E1451:F1451"/>
    <mergeCell ref="G1451:H1451"/>
    <mergeCell ref="I1451:J1451"/>
    <mergeCell ref="K1451:L1451"/>
    <mergeCell ref="M1451:N1451"/>
    <mergeCell ref="O1451:P1451"/>
    <mergeCell ref="Q1451:S1451"/>
    <mergeCell ref="C1452:D1452"/>
    <mergeCell ref="E1452:F1452"/>
    <mergeCell ref="G1452:H1452"/>
    <mergeCell ref="I1452:J1452"/>
    <mergeCell ref="K1452:L1452"/>
    <mergeCell ref="M1452:N1452"/>
    <mergeCell ref="O1452:P1452"/>
    <mergeCell ref="Q1452:S1452"/>
    <mergeCell ref="C1453:D1453"/>
    <mergeCell ref="E1453:F1453"/>
    <mergeCell ref="G1453:H1453"/>
    <mergeCell ref="I1453:J1453"/>
    <mergeCell ref="K1453:L1453"/>
    <mergeCell ref="M1453:N1453"/>
    <mergeCell ref="O1453:P1453"/>
    <mergeCell ref="Q1453:S1453"/>
    <mergeCell ref="C1454:D1454"/>
    <mergeCell ref="E1454:F1454"/>
    <mergeCell ref="G1454:H1454"/>
    <mergeCell ref="I1454:J1454"/>
    <mergeCell ref="K1454:L1454"/>
    <mergeCell ref="M1454:N1454"/>
    <mergeCell ref="O1454:P1454"/>
    <mergeCell ref="Q1454:S1454"/>
    <mergeCell ref="C1455:D1455"/>
    <mergeCell ref="E1455:F1455"/>
    <mergeCell ref="G1455:H1455"/>
    <mergeCell ref="I1455:J1455"/>
    <mergeCell ref="K1455:L1455"/>
    <mergeCell ref="M1455:N1455"/>
    <mergeCell ref="O1455:P1455"/>
    <mergeCell ref="Q1455:S1455"/>
    <mergeCell ref="C1456:D1456"/>
    <mergeCell ref="E1456:F1456"/>
    <mergeCell ref="G1456:H1456"/>
    <mergeCell ref="I1456:J1456"/>
    <mergeCell ref="K1456:L1456"/>
    <mergeCell ref="M1456:N1456"/>
    <mergeCell ref="O1456:P1456"/>
    <mergeCell ref="Q1456:S1456"/>
    <mergeCell ref="C1457:D1457"/>
    <mergeCell ref="E1457:F1457"/>
    <mergeCell ref="G1457:H1457"/>
    <mergeCell ref="I1457:J1457"/>
    <mergeCell ref="K1457:L1457"/>
    <mergeCell ref="M1457:N1457"/>
    <mergeCell ref="O1457:P1457"/>
    <mergeCell ref="Q1457:S1457"/>
    <mergeCell ref="C1458:D1458"/>
    <mergeCell ref="E1458:F1458"/>
    <mergeCell ref="G1458:H1458"/>
    <mergeCell ref="I1458:J1458"/>
    <mergeCell ref="K1458:L1458"/>
    <mergeCell ref="M1458:N1458"/>
    <mergeCell ref="O1458:P1458"/>
    <mergeCell ref="Q1458:S1458"/>
    <mergeCell ref="C1459:D1459"/>
    <mergeCell ref="E1459:F1459"/>
    <mergeCell ref="G1459:H1459"/>
    <mergeCell ref="I1459:J1459"/>
    <mergeCell ref="K1459:L1459"/>
    <mergeCell ref="M1459:N1459"/>
    <mergeCell ref="O1459:P1459"/>
    <mergeCell ref="Q1459:S1459"/>
    <mergeCell ref="C1460:D1460"/>
    <mergeCell ref="E1460:F1460"/>
    <mergeCell ref="G1460:H1460"/>
    <mergeCell ref="I1460:J1460"/>
    <mergeCell ref="K1460:L1460"/>
    <mergeCell ref="M1460:N1460"/>
    <mergeCell ref="O1460:P1460"/>
    <mergeCell ref="Q1460:S1460"/>
    <mergeCell ref="C1461:D1461"/>
    <mergeCell ref="E1461:F1461"/>
    <mergeCell ref="G1461:H1461"/>
    <mergeCell ref="I1461:J1461"/>
    <mergeCell ref="K1461:L1461"/>
    <mergeCell ref="M1461:N1461"/>
    <mergeCell ref="O1461:P1461"/>
    <mergeCell ref="Q1461:S1461"/>
    <mergeCell ref="C1462:D1462"/>
    <mergeCell ref="E1462:F1462"/>
    <mergeCell ref="G1462:H1462"/>
    <mergeCell ref="I1462:J1462"/>
    <mergeCell ref="K1462:L1462"/>
    <mergeCell ref="M1462:N1462"/>
    <mergeCell ref="O1462:P1462"/>
    <mergeCell ref="Q1462:S1462"/>
    <mergeCell ref="C1463:D1463"/>
    <mergeCell ref="E1463:F1463"/>
    <mergeCell ref="G1463:H1463"/>
    <mergeCell ref="I1463:J1463"/>
    <mergeCell ref="K1463:L1463"/>
    <mergeCell ref="M1463:N1463"/>
    <mergeCell ref="O1463:P1463"/>
    <mergeCell ref="Q1463:S1463"/>
    <mergeCell ref="C1464:D1464"/>
    <mergeCell ref="E1464:F1464"/>
    <mergeCell ref="G1464:H1464"/>
    <mergeCell ref="I1464:J1464"/>
    <mergeCell ref="K1464:L1464"/>
    <mergeCell ref="M1464:N1464"/>
    <mergeCell ref="O1464:P1464"/>
    <mergeCell ref="Q1464:S1464"/>
    <mergeCell ref="C1465:D1465"/>
    <mergeCell ref="E1465:F1465"/>
    <mergeCell ref="G1465:H1465"/>
    <mergeCell ref="I1465:J1465"/>
    <mergeCell ref="K1465:L1465"/>
    <mergeCell ref="M1465:N1465"/>
    <mergeCell ref="O1465:P1465"/>
    <mergeCell ref="Q1465:S1465"/>
    <mergeCell ref="C1466:D1466"/>
    <mergeCell ref="E1466:F1466"/>
    <mergeCell ref="G1466:H1466"/>
    <mergeCell ref="I1466:J1466"/>
    <mergeCell ref="K1466:L1466"/>
    <mergeCell ref="M1466:N1466"/>
    <mergeCell ref="O1466:P1466"/>
    <mergeCell ref="Q1466:S1466"/>
    <mergeCell ref="C1467:D1467"/>
    <mergeCell ref="E1467:F1467"/>
    <mergeCell ref="G1467:H1467"/>
    <mergeCell ref="I1467:J1467"/>
    <mergeCell ref="K1467:L1467"/>
    <mergeCell ref="M1467:N1467"/>
    <mergeCell ref="O1467:P1467"/>
    <mergeCell ref="Q1467:S1467"/>
    <mergeCell ref="C1468:D1468"/>
    <mergeCell ref="E1468:F1468"/>
    <mergeCell ref="G1468:H1468"/>
    <mergeCell ref="I1468:J1468"/>
    <mergeCell ref="K1468:L1468"/>
    <mergeCell ref="M1468:N1468"/>
    <mergeCell ref="O1468:P1468"/>
    <mergeCell ref="Q1468:S1468"/>
    <mergeCell ref="C1469:D1469"/>
    <mergeCell ref="E1469:F1469"/>
    <mergeCell ref="G1469:H1469"/>
    <mergeCell ref="I1469:J1469"/>
    <mergeCell ref="K1469:L1469"/>
    <mergeCell ref="M1469:N1469"/>
    <mergeCell ref="O1469:P1469"/>
    <mergeCell ref="Q1469:S1469"/>
    <mergeCell ref="C1470:D1470"/>
    <mergeCell ref="E1470:F1470"/>
    <mergeCell ref="G1470:H1470"/>
    <mergeCell ref="I1470:J1470"/>
    <mergeCell ref="K1470:L1470"/>
    <mergeCell ref="M1470:N1470"/>
    <mergeCell ref="O1470:P1470"/>
    <mergeCell ref="Q1470:S1470"/>
    <mergeCell ref="C1471:D1471"/>
    <mergeCell ref="E1471:F1471"/>
    <mergeCell ref="G1471:H1471"/>
    <mergeCell ref="I1471:J1471"/>
    <mergeCell ref="K1471:L1471"/>
    <mergeCell ref="M1471:N1471"/>
    <mergeCell ref="O1471:P1471"/>
    <mergeCell ref="Q1471:S1471"/>
    <mergeCell ref="C1472:D1472"/>
    <mergeCell ref="E1472:F1472"/>
    <mergeCell ref="G1472:H1472"/>
    <mergeCell ref="I1472:J1472"/>
    <mergeCell ref="K1472:L1472"/>
    <mergeCell ref="M1472:N1472"/>
    <mergeCell ref="O1472:P1472"/>
    <mergeCell ref="Q1472:S1472"/>
    <mergeCell ref="C1473:D1473"/>
    <mergeCell ref="E1473:F1473"/>
    <mergeCell ref="G1473:H1473"/>
    <mergeCell ref="I1473:J1473"/>
    <mergeCell ref="K1473:L1473"/>
    <mergeCell ref="M1473:N1473"/>
    <mergeCell ref="O1473:P1473"/>
    <mergeCell ref="Q1473:S1473"/>
    <mergeCell ref="C1474:D1474"/>
    <mergeCell ref="E1474:F1474"/>
    <mergeCell ref="G1474:H1474"/>
    <mergeCell ref="I1474:J1474"/>
    <mergeCell ref="K1474:L1474"/>
    <mergeCell ref="M1474:N1474"/>
    <mergeCell ref="O1474:P1474"/>
    <mergeCell ref="Q1474:S1474"/>
    <mergeCell ref="C1475:D1475"/>
    <mergeCell ref="E1475:F1475"/>
    <mergeCell ref="G1475:H1475"/>
    <mergeCell ref="I1475:J1475"/>
    <mergeCell ref="K1475:L1475"/>
    <mergeCell ref="M1475:N1475"/>
    <mergeCell ref="O1475:P1475"/>
    <mergeCell ref="Q1475:S1475"/>
    <mergeCell ref="C1476:D1476"/>
    <mergeCell ref="E1476:F1476"/>
    <mergeCell ref="G1476:H1476"/>
    <mergeCell ref="I1476:J1476"/>
    <mergeCell ref="K1476:L1476"/>
    <mergeCell ref="M1476:N1476"/>
    <mergeCell ref="O1476:P1476"/>
    <mergeCell ref="Q1476:S1476"/>
    <mergeCell ref="C1477:D1477"/>
    <mergeCell ref="E1477:F1477"/>
    <mergeCell ref="G1477:H1477"/>
    <mergeCell ref="I1477:J1477"/>
    <mergeCell ref="K1477:L1477"/>
    <mergeCell ref="M1477:N1477"/>
    <mergeCell ref="O1477:P1477"/>
    <mergeCell ref="Q1477:S1477"/>
    <mergeCell ref="C1478:D1478"/>
    <mergeCell ref="E1478:F1478"/>
    <mergeCell ref="G1478:H1478"/>
    <mergeCell ref="I1478:J1478"/>
    <mergeCell ref="K1478:L1478"/>
    <mergeCell ref="M1478:N1478"/>
    <mergeCell ref="O1478:P1478"/>
    <mergeCell ref="Q1478:S1478"/>
    <mergeCell ref="C1479:D1479"/>
    <mergeCell ref="E1479:F1479"/>
    <mergeCell ref="G1479:H1479"/>
    <mergeCell ref="I1479:J1479"/>
    <mergeCell ref="K1479:L1479"/>
    <mergeCell ref="M1479:N1479"/>
    <mergeCell ref="O1479:P1479"/>
    <mergeCell ref="Q1479:S1479"/>
    <mergeCell ref="C1480:D1480"/>
    <mergeCell ref="E1480:F1480"/>
    <mergeCell ref="G1480:H1480"/>
    <mergeCell ref="I1480:J1480"/>
    <mergeCell ref="K1480:L1480"/>
    <mergeCell ref="M1480:N1480"/>
    <mergeCell ref="O1480:P1480"/>
    <mergeCell ref="Q1480:S1480"/>
    <mergeCell ref="C1481:D1481"/>
    <mergeCell ref="E1481:F1481"/>
    <mergeCell ref="G1481:H1481"/>
    <mergeCell ref="I1481:J1481"/>
    <mergeCell ref="K1481:L1481"/>
    <mergeCell ref="M1481:N1481"/>
    <mergeCell ref="O1481:P1481"/>
    <mergeCell ref="Q1481:S1481"/>
    <mergeCell ref="C1482:D1482"/>
    <mergeCell ref="E1482:F1482"/>
    <mergeCell ref="G1482:H1482"/>
    <mergeCell ref="I1482:J1482"/>
    <mergeCell ref="K1482:L1482"/>
    <mergeCell ref="M1482:N1482"/>
    <mergeCell ref="O1482:P1482"/>
    <mergeCell ref="Q1482:S1482"/>
    <mergeCell ref="C1483:D1483"/>
    <mergeCell ref="E1483:F1483"/>
    <mergeCell ref="G1483:H1483"/>
    <mergeCell ref="I1483:J1483"/>
    <mergeCell ref="K1483:L1483"/>
    <mergeCell ref="M1483:N1483"/>
    <mergeCell ref="O1483:P1483"/>
    <mergeCell ref="Q1483:S1483"/>
    <mergeCell ref="C1484:D1484"/>
    <mergeCell ref="E1484:F1484"/>
    <mergeCell ref="G1484:H1484"/>
    <mergeCell ref="I1484:J1484"/>
    <mergeCell ref="K1484:L1484"/>
    <mergeCell ref="M1484:N1484"/>
    <mergeCell ref="O1484:P1484"/>
    <mergeCell ref="Q1484:S1484"/>
    <mergeCell ref="C1485:D1485"/>
    <mergeCell ref="E1485:F1485"/>
    <mergeCell ref="G1485:H1485"/>
    <mergeCell ref="I1485:J1485"/>
    <mergeCell ref="K1485:L1485"/>
    <mergeCell ref="M1485:N1485"/>
    <mergeCell ref="O1485:P1485"/>
    <mergeCell ref="Q1485:S1485"/>
    <mergeCell ref="C1486:D1486"/>
    <mergeCell ref="E1486:F1486"/>
    <mergeCell ref="G1486:H1486"/>
    <mergeCell ref="I1486:J1486"/>
    <mergeCell ref="K1486:L1486"/>
    <mergeCell ref="M1486:N1486"/>
    <mergeCell ref="O1486:P1486"/>
    <mergeCell ref="Q1486:S1486"/>
    <mergeCell ref="C1487:D1487"/>
    <mergeCell ref="E1487:F1487"/>
    <mergeCell ref="G1487:H1487"/>
    <mergeCell ref="I1487:J1487"/>
    <mergeCell ref="K1487:L1487"/>
    <mergeCell ref="M1487:N1487"/>
    <mergeCell ref="O1487:P1487"/>
    <mergeCell ref="Q1487:S1487"/>
    <mergeCell ref="C1488:D1488"/>
    <mergeCell ref="E1488:F1488"/>
    <mergeCell ref="G1488:H1488"/>
    <mergeCell ref="I1488:J1488"/>
    <mergeCell ref="K1488:L1488"/>
    <mergeCell ref="M1488:N1488"/>
    <mergeCell ref="O1488:P1488"/>
    <mergeCell ref="Q1488:S1488"/>
    <mergeCell ref="C1489:D1489"/>
    <mergeCell ref="E1489:F1489"/>
    <mergeCell ref="G1489:H1489"/>
    <mergeCell ref="I1489:J1489"/>
    <mergeCell ref="K1489:L1489"/>
    <mergeCell ref="M1489:N1489"/>
    <mergeCell ref="O1489:P1489"/>
    <mergeCell ref="Q1489:S1489"/>
    <mergeCell ref="C1490:D1490"/>
    <mergeCell ref="E1490:F1490"/>
    <mergeCell ref="G1490:H1490"/>
    <mergeCell ref="I1490:J1490"/>
    <mergeCell ref="K1490:L1490"/>
    <mergeCell ref="M1490:N1490"/>
    <mergeCell ref="O1490:P1490"/>
    <mergeCell ref="Q1490:S1490"/>
    <mergeCell ref="C1491:D1491"/>
    <mergeCell ref="E1491:F1491"/>
    <mergeCell ref="G1491:H1491"/>
    <mergeCell ref="I1491:J1491"/>
    <mergeCell ref="K1491:L1491"/>
    <mergeCell ref="M1491:N1491"/>
    <mergeCell ref="O1491:P1491"/>
    <mergeCell ref="Q1491:S1491"/>
    <mergeCell ref="C1492:D1492"/>
    <mergeCell ref="E1492:F1492"/>
    <mergeCell ref="G1492:H1492"/>
    <mergeCell ref="I1492:J1492"/>
    <mergeCell ref="K1492:L1492"/>
    <mergeCell ref="M1492:N1492"/>
    <mergeCell ref="O1492:P1492"/>
    <mergeCell ref="Q1492:S1492"/>
    <mergeCell ref="C1493:D1493"/>
    <mergeCell ref="E1493:F1493"/>
    <mergeCell ref="G1493:H1493"/>
    <mergeCell ref="I1493:J1493"/>
    <mergeCell ref="K1493:L1493"/>
    <mergeCell ref="M1493:N1493"/>
    <mergeCell ref="O1493:P1493"/>
    <mergeCell ref="Q1493:S1493"/>
    <mergeCell ref="C1494:D1494"/>
    <mergeCell ref="E1494:F1494"/>
    <mergeCell ref="G1494:H1494"/>
    <mergeCell ref="I1494:J1494"/>
    <mergeCell ref="K1494:L1494"/>
    <mergeCell ref="M1494:N1494"/>
    <mergeCell ref="O1494:P1494"/>
    <mergeCell ref="Q1494:S1494"/>
    <mergeCell ref="C1495:D1495"/>
    <mergeCell ref="E1495:F1495"/>
    <mergeCell ref="G1495:H1495"/>
    <mergeCell ref="I1495:J1495"/>
    <mergeCell ref="K1495:L1495"/>
    <mergeCell ref="M1495:N1495"/>
    <mergeCell ref="O1495:P1495"/>
    <mergeCell ref="Q1495:S1495"/>
    <mergeCell ref="C1496:D1496"/>
    <mergeCell ref="E1496:F1496"/>
    <mergeCell ref="G1496:H1496"/>
    <mergeCell ref="I1496:J1496"/>
    <mergeCell ref="K1496:L1496"/>
    <mergeCell ref="M1496:N1496"/>
    <mergeCell ref="O1496:P1496"/>
    <mergeCell ref="Q1496:S1496"/>
    <mergeCell ref="C1497:D1497"/>
    <mergeCell ref="E1497:F1497"/>
    <mergeCell ref="G1497:H1497"/>
    <mergeCell ref="I1497:J1497"/>
    <mergeCell ref="K1497:L1497"/>
    <mergeCell ref="M1497:N1497"/>
    <mergeCell ref="O1497:P1497"/>
    <mergeCell ref="Q1497:S1497"/>
    <mergeCell ref="C1498:D1498"/>
    <mergeCell ref="E1498:F1498"/>
    <mergeCell ref="G1498:H1498"/>
    <mergeCell ref="I1498:J1498"/>
    <mergeCell ref="K1498:L1498"/>
    <mergeCell ref="M1498:N1498"/>
    <mergeCell ref="O1498:P1498"/>
    <mergeCell ref="Q1498:S1498"/>
    <mergeCell ref="C1499:D1499"/>
    <mergeCell ref="E1499:F1499"/>
    <mergeCell ref="G1499:H1499"/>
    <mergeCell ref="I1499:J1499"/>
    <mergeCell ref="K1499:L1499"/>
    <mergeCell ref="M1499:N1499"/>
    <mergeCell ref="O1499:P1499"/>
    <mergeCell ref="Q1499:S1499"/>
    <mergeCell ref="C1500:D1500"/>
    <mergeCell ref="E1500:F1500"/>
    <mergeCell ref="G1500:H1500"/>
    <mergeCell ref="I1500:J1500"/>
    <mergeCell ref="K1500:L1500"/>
    <mergeCell ref="M1500:N1500"/>
    <mergeCell ref="O1500:P1500"/>
    <mergeCell ref="Q1500:S1500"/>
    <mergeCell ref="C1501:D1501"/>
    <mergeCell ref="E1501:F1501"/>
    <mergeCell ref="G1501:H1501"/>
    <mergeCell ref="I1501:J1501"/>
    <mergeCell ref="K1501:L1501"/>
    <mergeCell ref="M1501:N1501"/>
    <mergeCell ref="O1501:P1501"/>
    <mergeCell ref="Q1501:S1501"/>
    <mergeCell ref="C1502:D1502"/>
    <mergeCell ref="E1502:F1502"/>
    <mergeCell ref="G1502:H1502"/>
    <mergeCell ref="I1502:J1502"/>
    <mergeCell ref="K1502:L1502"/>
    <mergeCell ref="M1502:N1502"/>
    <mergeCell ref="O1502:P1502"/>
    <mergeCell ref="Q1502:S1502"/>
    <mergeCell ref="C1503:D1503"/>
    <mergeCell ref="E1503:F1503"/>
    <mergeCell ref="G1503:H1503"/>
    <mergeCell ref="I1503:J1503"/>
    <mergeCell ref="K1503:L1503"/>
    <mergeCell ref="M1503:N1503"/>
    <mergeCell ref="O1503:P1503"/>
    <mergeCell ref="Q1503:S1503"/>
    <mergeCell ref="C1504:D1504"/>
    <mergeCell ref="E1504:F1504"/>
    <mergeCell ref="G1504:H1504"/>
    <mergeCell ref="I1504:J1504"/>
    <mergeCell ref="K1504:L1504"/>
    <mergeCell ref="M1504:N1504"/>
    <mergeCell ref="O1504:P1504"/>
    <mergeCell ref="Q1504:S1504"/>
    <mergeCell ref="C1505:D1505"/>
    <mergeCell ref="E1505:F1505"/>
    <mergeCell ref="G1505:H1505"/>
    <mergeCell ref="I1505:J1505"/>
    <mergeCell ref="K1505:L1505"/>
    <mergeCell ref="M1505:N1505"/>
    <mergeCell ref="O1505:P1505"/>
    <mergeCell ref="Q1505:S1505"/>
    <mergeCell ref="C1506:D1506"/>
    <mergeCell ref="E1506:F1506"/>
    <mergeCell ref="G1506:H1506"/>
    <mergeCell ref="I1506:J1506"/>
    <mergeCell ref="K1506:L1506"/>
    <mergeCell ref="M1506:N1506"/>
    <mergeCell ref="O1506:P1506"/>
    <mergeCell ref="Q1506:S1506"/>
    <mergeCell ref="C1507:D1507"/>
    <mergeCell ref="E1507:F1507"/>
    <mergeCell ref="G1507:H1507"/>
    <mergeCell ref="I1507:J1507"/>
    <mergeCell ref="K1507:L1507"/>
    <mergeCell ref="M1507:N1507"/>
    <mergeCell ref="O1507:P1507"/>
    <mergeCell ref="Q1507:S1507"/>
    <mergeCell ref="C1508:D1508"/>
    <mergeCell ref="E1508:F1508"/>
    <mergeCell ref="G1508:H1508"/>
    <mergeCell ref="I1508:J1508"/>
    <mergeCell ref="K1508:L1508"/>
    <mergeCell ref="M1508:N1508"/>
    <mergeCell ref="O1508:P1508"/>
    <mergeCell ref="Q1508:S1508"/>
    <mergeCell ref="C1509:D1509"/>
    <mergeCell ref="E1509:F1509"/>
    <mergeCell ref="G1509:H1509"/>
    <mergeCell ref="I1509:J1509"/>
    <mergeCell ref="K1509:L1509"/>
    <mergeCell ref="M1509:N1509"/>
    <mergeCell ref="O1509:P1509"/>
    <mergeCell ref="Q1509:S1509"/>
    <mergeCell ref="C1510:D1510"/>
    <mergeCell ref="E1510:F1510"/>
    <mergeCell ref="G1510:H1510"/>
    <mergeCell ref="I1510:J1510"/>
    <mergeCell ref="K1510:L1510"/>
    <mergeCell ref="M1510:N1510"/>
    <mergeCell ref="O1510:P1510"/>
    <mergeCell ref="Q1510:S1510"/>
    <mergeCell ref="C1511:D1511"/>
    <mergeCell ref="E1511:F1511"/>
    <mergeCell ref="G1511:H1511"/>
    <mergeCell ref="I1511:J1511"/>
    <mergeCell ref="K1511:L1511"/>
    <mergeCell ref="M1511:N1511"/>
    <mergeCell ref="O1511:P1511"/>
    <mergeCell ref="Q1511:S1511"/>
    <mergeCell ref="C1512:D1512"/>
    <mergeCell ref="E1512:F1512"/>
    <mergeCell ref="G1512:H1512"/>
    <mergeCell ref="I1512:J1512"/>
    <mergeCell ref="K1512:L1512"/>
    <mergeCell ref="M1512:N1512"/>
    <mergeCell ref="O1512:P1512"/>
    <mergeCell ref="Q1512:S1512"/>
    <mergeCell ref="C1513:D1513"/>
    <mergeCell ref="E1513:F1513"/>
    <mergeCell ref="G1513:H1513"/>
    <mergeCell ref="I1513:J1513"/>
    <mergeCell ref="K1513:L1513"/>
    <mergeCell ref="M1513:N1513"/>
    <mergeCell ref="O1513:P1513"/>
    <mergeCell ref="Q1513:S1513"/>
    <mergeCell ref="C1514:D1514"/>
    <mergeCell ref="E1514:F1514"/>
    <mergeCell ref="G1514:H1514"/>
    <mergeCell ref="I1514:J1514"/>
    <mergeCell ref="K1514:L1514"/>
    <mergeCell ref="M1514:N1514"/>
    <mergeCell ref="O1514:P1514"/>
    <mergeCell ref="Q1514:S1514"/>
    <mergeCell ref="C1515:D1515"/>
    <mergeCell ref="E1515:F1515"/>
    <mergeCell ref="G1515:H1515"/>
    <mergeCell ref="I1515:J1515"/>
    <mergeCell ref="K1515:L1515"/>
    <mergeCell ref="M1515:N1515"/>
    <mergeCell ref="O1515:P1515"/>
    <mergeCell ref="Q1515:S1515"/>
    <mergeCell ref="C1516:D1516"/>
    <mergeCell ref="E1516:F1516"/>
    <mergeCell ref="G1516:H1516"/>
    <mergeCell ref="I1516:J1516"/>
    <mergeCell ref="K1516:L1516"/>
    <mergeCell ref="M1516:N1516"/>
    <mergeCell ref="O1516:P1516"/>
    <mergeCell ref="Q1516:S1516"/>
    <mergeCell ref="C1517:D1517"/>
    <mergeCell ref="E1517:F1517"/>
    <mergeCell ref="G1517:H1517"/>
    <mergeCell ref="I1517:J1517"/>
    <mergeCell ref="K1517:L1517"/>
    <mergeCell ref="M1517:N1517"/>
    <mergeCell ref="O1517:P1517"/>
    <mergeCell ref="Q1517:S1517"/>
    <mergeCell ref="C1518:D1518"/>
    <mergeCell ref="E1518:F1518"/>
    <mergeCell ref="G1518:H1518"/>
    <mergeCell ref="I1518:J1518"/>
    <mergeCell ref="K1518:L1518"/>
    <mergeCell ref="M1518:N1518"/>
    <mergeCell ref="O1518:P1518"/>
    <mergeCell ref="Q1518:S1518"/>
    <mergeCell ref="C1519:D1519"/>
    <mergeCell ref="E1519:F1519"/>
    <mergeCell ref="G1519:H1519"/>
    <mergeCell ref="I1519:J1519"/>
    <mergeCell ref="K1519:L1519"/>
    <mergeCell ref="M1519:N1519"/>
    <mergeCell ref="O1519:P1519"/>
    <mergeCell ref="Q1519:S1519"/>
    <mergeCell ref="C1520:D1520"/>
    <mergeCell ref="E1520:F1520"/>
    <mergeCell ref="G1520:H1520"/>
    <mergeCell ref="I1520:J1520"/>
    <mergeCell ref="K1520:L1520"/>
    <mergeCell ref="M1520:N1520"/>
    <mergeCell ref="O1520:P1520"/>
    <mergeCell ref="Q1520:S1520"/>
    <mergeCell ref="C1521:D1521"/>
    <mergeCell ref="E1521:F1521"/>
    <mergeCell ref="G1521:H1521"/>
    <mergeCell ref="I1521:J1521"/>
    <mergeCell ref="K1521:L1521"/>
    <mergeCell ref="M1521:N1521"/>
    <mergeCell ref="O1521:P1521"/>
    <mergeCell ref="Q1521:S1521"/>
    <mergeCell ref="C1522:D1522"/>
    <mergeCell ref="E1522:F1522"/>
    <mergeCell ref="G1522:H1522"/>
    <mergeCell ref="I1522:J1522"/>
    <mergeCell ref="K1522:L1522"/>
    <mergeCell ref="M1522:N1522"/>
    <mergeCell ref="O1522:P1522"/>
    <mergeCell ref="Q1522:S1522"/>
    <mergeCell ref="C1523:D1523"/>
    <mergeCell ref="E1523:F1523"/>
    <mergeCell ref="G1523:H1523"/>
    <mergeCell ref="I1523:J1523"/>
    <mergeCell ref="K1523:L1523"/>
    <mergeCell ref="M1523:N1523"/>
    <mergeCell ref="O1523:P1523"/>
    <mergeCell ref="Q1523:S1523"/>
    <mergeCell ref="C1524:D1524"/>
    <mergeCell ref="E1524:F1524"/>
    <mergeCell ref="G1524:H1524"/>
    <mergeCell ref="I1524:J1524"/>
    <mergeCell ref="K1524:L1524"/>
    <mergeCell ref="M1524:N1524"/>
    <mergeCell ref="O1524:P1524"/>
    <mergeCell ref="Q1524:S1524"/>
    <mergeCell ref="C1525:D1525"/>
    <mergeCell ref="E1525:F1525"/>
    <mergeCell ref="G1525:H1525"/>
    <mergeCell ref="I1525:J1525"/>
    <mergeCell ref="K1525:L1525"/>
    <mergeCell ref="M1525:N1525"/>
    <mergeCell ref="O1525:P1525"/>
    <mergeCell ref="Q1525:S1525"/>
    <mergeCell ref="C1526:D1526"/>
    <mergeCell ref="E1526:F1526"/>
    <mergeCell ref="G1526:H1526"/>
    <mergeCell ref="I1526:J1526"/>
    <mergeCell ref="K1526:L1526"/>
    <mergeCell ref="M1526:N1526"/>
    <mergeCell ref="O1526:P1526"/>
    <mergeCell ref="Q1526:S1526"/>
    <mergeCell ref="C1527:D1527"/>
    <mergeCell ref="E1527:F1527"/>
    <mergeCell ref="G1527:H1527"/>
    <mergeCell ref="I1527:J1527"/>
    <mergeCell ref="K1527:L1527"/>
    <mergeCell ref="M1527:N1527"/>
    <mergeCell ref="O1527:P1527"/>
    <mergeCell ref="Q1527:S1527"/>
    <mergeCell ref="C1528:D1528"/>
    <mergeCell ref="E1528:F1528"/>
    <mergeCell ref="G1528:H1528"/>
    <mergeCell ref="I1528:J1528"/>
    <mergeCell ref="K1528:L1528"/>
    <mergeCell ref="M1528:N1528"/>
    <mergeCell ref="O1528:P1528"/>
    <mergeCell ref="Q1528:S1528"/>
    <mergeCell ref="C1529:D1529"/>
    <mergeCell ref="E1529:F1529"/>
    <mergeCell ref="G1529:H1529"/>
    <mergeCell ref="I1529:J1529"/>
    <mergeCell ref="K1529:L1529"/>
    <mergeCell ref="M1529:N1529"/>
    <mergeCell ref="O1529:P1529"/>
    <mergeCell ref="Q1529:S1529"/>
    <mergeCell ref="C1530:D1530"/>
    <mergeCell ref="E1530:F1530"/>
    <mergeCell ref="G1530:H1530"/>
    <mergeCell ref="I1530:J1530"/>
    <mergeCell ref="K1530:L1530"/>
    <mergeCell ref="M1530:N1530"/>
    <mergeCell ref="O1530:P1530"/>
    <mergeCell ref="Q1530:S1530"/>
    <mergeCell ref="C1531:D1531"/>
    <mergeCell ref="E1531:F1531"/>
    <mergeCell ref="G1531:H1531"/>
    <mergeCell ref="I1531:J1531"/>
    <mergeCell ref="K1531:L1531"/>
    <mergeCell ref="M1531:N1531"/>
    <mergeCell ref="O1531:P1531"/>
    <mergeCell ref="Q1531:S1531"/>
    <mergeCell ref="C1532:D1532"/>
    <mergeCell ref="E1532:F1532"/>
    <mergeCell ref="G1532:H1532"/>
    <mergeCell ref="I1532:J1532"/>
    <mergeCell ref="K1532:L1532"/>
    <mergeCell ref="M1532:N1532"/>
    <mergeCell ref="O1532:P1532"/>
    <mergeCell ref="Q1532:S1532"/>
    <mergeCell ref="C1533:D1533"/>
    <mergeCell ref="E1533:F1533"/>
    <mergeCell ref="G1533:H1533"/>
    <mergeCell ref="I1533:J1533"/>
    <mergeCell ref="K1533:L1533"/>
    <mergeCell ref="M1533:N1533"/>
    <mergeCell ref="O1533:P1533"/>
    <mergeCell ref="Q1533:S1533"/>
    <mergeCell ref="C1534:D1534"/>
    <mergeCell ref="E1534:F1534"/>
    <mergeCell ref="G1534:H1534"/>
    <mergeCell ref="I1534:J1534"/>
    <mergeCell ref="K1534:L1534"/>
    <mergeCell ref="M1534:N1534"/>
    <mergeCell ref="O1534:P1534"/>
    <mergeCell ref="Q1534:S1534"/>
    <mergeCell ref="C1535:D1535"/>
    <mergeCell ref="E1535:F1535"/>
    <mergeCell ref="G1535:H1535"/>
    <mergeCell ref="I1535:J1535"/>
    <mergeCell ref="K1535:L1535"/>
    <mergeCell ref="M1535:N1535"/>
    <mergeCell ref="O1535:P1535"/>
    <mergeCell ref="Q1535:S1535"/>
    <mergeCell ref="C1536:D1536"/>
    <mergeCell ref="E1536:F1536"/>
    <mergeCell ref="G1536:H1536"/>
    <mergeCell ref="I1536:J1536"/>
    <mergeCell ref="K1536:L1536"/>
    <mergeCell ref="M1536:N1536"/>
    <mergeCell ref="O1536:P1536"/>
    <mergeCell ref="Q1536:S1536"/>
    <mergeCell ref="C1537:D1537"/>
    <mergeCell ref="E1537:F1537"/>
    <mergeCell ref="G1537:H1537"/>
    <mergeCell ref="I1537:J1537"/>
    <mergeCell ref="K1537:L1537"/>
    <mergeCell ref="M1537:N1537"/>
    <mergeCell ref="O1537:P1537"/>
    <mergeCell ref="Q1537:S1537"/>
    <mergeCell ref="C1538:D1538"/>
    <mergeCell ref="E1538:F1538"/>
    <mergeCell ref="G1538:H1538"/>
    <mergeCell ref="I1538:J1538"/>
    <mergeCell ref="K1538:L1538"/>
    <mergeCell ref="M1538:N1538"/>
    <mergeCell ref="O1538:P1538"/>
    <mergeCell ref="Q1538:S1538"/>
    <mergeCell ref="C1539:D1539"/>
    <mergeCell ref="E1539:F1539"/>
    <mergeCell ref="G1539:H1539"/>
    <mergeCell ref="I1539:J1539"/>
    <mergeCell ref="K1539:L1539"/>
    <mergeCell ref="M1539:N1539"/>
    <mergeCell ref="O1539:P1539"/>
    <mergeCell ref="Q1539:S1539"/>
    <mergeCell ref="C1540:D1540"/>
    <mergeCell ref="E1540:F1540"/>
    <mergeCell ref="G1540:H1540"/>
    <mergeCell ref="I1540:J1540"/>
    <mergeCell ref="K1540:L1540"/>
    <mergeCell ref="M1540:N1540"/>
    <mergeCell ref="O1540:P1540"/>
    <mergeCell ref="Q1540:S1540"/>
    <mergeCell ref="C1541:D1541"/>
    <mergeCell ref="E1541:F1541"/>
    <mergeCell ref="G1541:H1541"/>
    <mergeCell ref="I1541:J1541"/>
    <mergeCell ref="K1541:L1541"/>
    <mergeCell ref="M1541:N1541"/>
    <mergeCell ref="O1541:P1541"/>
    <mergeCell ref="Q1541:S1541"/>
    <mergeCell ref="C1542:D1542"/>
    <mergeCell ref="E1542:F1542"/>
    <mergeCell ref="G1542:H1542"/>
    <mergeCell ref="I1542:J1542"/>
    <mergeCell ref="K1542:L1542"/>
    <mergeCell ref="M1542:N1542"/>
    <mergeCell ref="O1542:P1542"/>
    <mergeCell ref="Q1542:S1542"/>
    <mergeCell ref="C1543:D1543"/>
    <mergeCell ref="E1543:F1543"/>
    <mergeCell ref="G1543:H1543"/>
    <mergeCell ref="I1543:J1543"/>
    <mergeCell ref="K1543:L1543"/>
    <mergeCell ref="M1543:N1543"/>
    <mergeCell ref="O1543:P1543"/>
    <mergeCell ref="Q1543:S1543"/>
    <mergeCell ref="C1544:D1544"/>
    <mergeCell ref="E1544:F1544"/>
    <mergeCell ref="G1544:H1544"/>
    <mergeCell ref="I1544:J1544"/>
    <mergeCell ref="K1544:L1544"/>
    <mergeCell ref="M1544:N1544"/>
    <mergeCell ref="O1544:P1544"/>
    <mergeCell ref="Q1544:S1544"/>
    <mergeCell ref="C1545:D1545"/>
    <mergeCell ref="E1545:F1545"/>
    <mergeCell ref="G1545:H1545"/>
    <mergeCell ref="I1545:J1545"/>
    <mergeCell ref="K1545:L1545"/>
    <mergeCell ref="M1545:N1545"/>
    <mergeCell ref="O1545:P1545"/>
    <mergeCell ref="Q1545:S1545"/>
    <mergeCell ref="C1546:D1546"/>
    <mergeCell ref="E1546:F1546"/>
    <mergeCell ref="G1546:H1546"/>
    <mergeCell ref="I1546:J1546"/>
    <mergeCell ref="K1546:L1546"/>
    <mergeCell ref="M1546:N1546"/>
    <mergeCell ref="O1546:P1546"/>
    <mergeCell ref="Q1546:S1546"/>
    <mergeCell ref="C1547:D1547"/>
    <mergeCell ref="E1547:F1547"/>
    <mergeCell ref="G1547:H1547"/>
    <mergeCell ref="I1547:J1547"/>
    <mergeCell ref="K1547:L1547"/>
    <mergeCell ref="M1547:N1547"/>
    <mergeCell ref="O1547:P1547"/>
    <mergeCell ref="Q1547:S1547"/>
    <mergeCell ref="C1548:D1548"/>
    <mergeCell ref="E1548:F1548"/>
    <mergeCell ref="G1548:H1548"/>
    <mergeCell ref="I1548:J1548"/>
    <mergeCell ref="K1548:L1548"/>
    <mergeCell ref="M1548:N1548"/>
    <mergeCell ref="O1548:P1548"/>
    <mergeCell ref="Q1548:S1548"/>
    <mergeCell ref="C1549:D1549"/>
    <mergeCell ref="E1549:F1549"/>
    <mergeCell ref="G1549:H1549"/>
    <mergeCell ref="I1549:J1549"/>
    <mergeCell ref="K1549:L1549"/>
    <mergeCell ref="M1549:N1549"/>
    <mergeCell ref="O1549:P1549"/>
    <mergeCell ref="Q1549:S1549"/>
    <mergeCell ref="C1550:D1550"/>
    <mergeCell ref="E1550:F1550"/>
    <mergeCell ref="G1550:H1550"/>
    <mergeCell ref="I1550:J1550"/>
    <mergeCell ref="K1550:L1550"/>
    <mergeCell ref="M1550:N1550"/>
    <mergeCell ref="O1550:P1550"/>
    <mergeCell ref="Q1550:S1550"/>
    <mergeCell ref="C1551:D1551"/>
    <mergeCell ref="E1551:F1551"/>
    <mergeCell ref="G1551:H1551"/>
    <mergeCell ref="I1551:J1551"/>
    <mergeCell ref="K1551:L1551"/>
    <mergeCell ref="M1551:N1551"/>
    <mergeCell ref="O1551:P1551"/>
    <mergeCell ref="Q1551:S1551"/>
    <mergeCell ref="C1552:D1552"/>
    <mergeCell ref="E1552:F1552"/>
    <mergeCell ref="G1552:H1552"/>
    <mergeCell ref="I1552:J1552"/>
    <mergeCell ref="K1552:L1552"/>
    <mergeCell ref="M1552:N1552"/>
    <mergeCell ref="O1552:P1552"/>
    <mergeCell ref="Q1552:S1552"/>
    <mergeCell ref="C1553:D1553"/>
    <mergeCell ref="E1553:F1553"/>
    <mergeCell ref="G1553:H1553"/>
    <mergeCell ref="I1553:J1553"/>
    <mergeCell ref="K1553:L1553"/>
    <mergeCell ref="M1553:N1553"/>
    <mergeCell ref="O1553:P1553"/>
    <mergeCell ref="Q1553:S1553"/>
    <mergeCell ref="C1554:D1554"/>
    <mergeCell ref="E1554:F1554"/>
    <mergeCell ref="G1554:H1554"/>
    <mergeCell ref="I1554:J1554"/>
    <mergeCell ref="K1554:L1554"/>
    <mergeCell ref="M1554:N1554"/>
    <mergeCell ref="O1554:P1554"/>
    <mergeCell ref="Q1554:S1554"/>
    <mergeCell ref="C1555:D1555"/>
    <mergeCell ref="E1555:F1555"/>
    <mergeCell ref="G1555:H1555"/>
    <mergeCell ref="I1555:J1555"/>
    <mergeCell ref="K1555:L1555"/>
    <mergeCell ref="M1555:N1555"/>
    <mergeCell ref="O1555:P1555"/>
    <mergeCell ref="Q1555:S1555"/>
    <mergeCell ref="C1556:D1556"/>
    <mergeCell ref="E1556:F1556"/>
    <mergeCell ref="G1556:H1556"/>
    <mergeCell ref="I1556:J1556"/>
    <mergeCell ref="K1556:L1556"/>
    <mergeCell ref="M1556:N1556"/>
    <mergeCell ref="O1556:P1556"/>
    <mergeCell ref="Q1556:S1556"/>
    <mergeCell ref="C1557:D1557"/>
    <mergeCell ref="E1557:F1557"/>
    <mergeCell ref="G1557:H1557"/>
    <mergeCell ref="I1557:J1557"/>
    <mergeCell ref="K1557:L1557"/>
    <mergeCell ref="M1557:N1557"/>
    <mergeCell ref="O1557:P1557"/>
    <mergeCell ref="Q1557:S1557"/>
    <mergeCell ref="C1558:D1558"/>
    <mergeCell ref="E1558:F1558"/>
    <mergeCell ref="G1558:H1558"/>
    <mergeCell ref="I1558:J1558"/>
    <mergeCell ref="K1558:L1558"/>
    <mergeCell ref="M1558:N1558"/>
    <mergeCell ref="O1558:P1558"/>
    <mergeCell ref="Q1558:S1558"/>
    <mergeCell ref="C1559:D1559"/>
    <mergeCell ref="E1559:F1559"/>
    <mergeCell ref="G1559:H1559"/>
    <mergeCell ref="I1559:J1559"/>
    <mergeCell ref="K1559:L1559"/>
    <mergeCell ref="M1559:N1559"/>
    <mergeCell ref="O1559:P1559"/>
    <mergeCell ref="Q1559:S1559"/>
    <mergeCell ref="C1560:D1560"/>
    <mergeCell ref="E1560:F1560"/>
    <mergeCell ref="G1560:H1560"/>
    <mergeCell ref="I1560:J1560"/>
    <mergeCell ref="K1560:L1560"/>
    <mergeCell ref="M1560:N1560"/>
    <mergeCell ref="O1560:P1560"/>
    <mergeCell ref="Q1560:S1560"/>
    <mergeCell ref="C1561:D1561"/>
    <mergeCell ref="E1561:F1561"/>
    <mergeCell ref="G1561:H1561"/>
    <mergeCell ref="I1561:J1561"/>
    <mergeCell ref="K1561:L1561"/>
    <mergeCell ref="M1561:N1561"/>
    <mergeCell ref="O1561:P1561"/>
    <mergeCell ref="Q1561:S1561"/>
    <mergeCell ref="C1562:D1562"/>
    <mergeCell ref="E1562:F1562"/>
    <mergeCell ref="G1562:H1562"/>
    <mergeCell ref="I1562:J1562"/>
    <mergeCell ref="K1562:L1562"/>
    <mergeCell ref="M1562:N1562"/>
    <mergeCell ref="O1562:P1562"/>
    <mergeCell ref="Q1562:S1562"/>
    <mergeCell ref="C1563:D1563"/>
    <mergeCell ref="E1563:F1563"/>
    <mergeCell ref="G1563:H1563"/>
    <mergeCell ref="I1563:J1563"/>
    <mergeCell ref="K1563:L1563"/>
    <mergeCell ref="M1563:N1563"/>
    <mergeCell ref="O1563:P1563"/>
    <mergeCell ref="Q1563:S1563"/>
    <mergeCell ref="C1564:D1564"/>
    <mergeCell ref="E1564:F1564"/>
    <mergeCell ref="G1564:H1564"/>
    <mergeCell ref="I1564:J1564"/>
    <mergeCell ref="K1564:L1564"/>
    <mergeCell ref="M1564:N1564"/>
    <mergeCell ref="O1564:P1564"/>
    <mergeCell ref="Q1564:S1564"/>
    <mergeCell ref="C1565:D1565"/>
    <mergeCell ref="E1565:F1565"/>
    <mergeCell ref="G1565:H1565"/>
    <mergeCell ref="I1565:J1565"/>
    <mergeCell ref="K1565:L1565"/>
    <mergeCell ref="M1565:N1565"/>
    <mergeCell ref="O1565:P1565"/>
    <mergeCell ref="Q1565:S1565"/>
    <mergeCell ref="C1566:D1566"/>
    <mergeCell ref="E1566:F1566"/>
    <mergeCell ref="G1566:H1566"/>
    <mergeCell ref="I1566:J1566"/>
    <mergeCell ref="K1566:L1566"/>
    <mergeCell ref="M1566:N1566"/>
    <mergeCell ref="O1566:P1566"/>
    <mergeCell ref="Q1566:S1566"/>
    <mergeCell ref="C1567:D1567"/>
    <mergeCell ref="E1567:F1567"/>
    <mergeCell ref="G1567:H1567"/>
    <mergeCell ref="I1567:J1567"/>
    <mergeCell ref="K1567:L1567"/>
    <mergeCell ref="M1567:N1567"/>
    <mergeCell ref="O1567:P1567"/>
    <mergeCell ref="Q1567:S1567"/>
    <mergeCell ref="C1568:D1568"/>
    <mergeCell ref="E1568:F1568"/>
    <mergeCell ref="G1568:H1568"/>
    <mergeCell ref="I1568:J1568"/>
    <mergeCell ref="K1568:L1568"/>
    <mergeCell ref="M1568:N1568"/>
    <mergeCell ref="O1568:P1568"/>
    <mergeCell ref="Q1568:S1568"/>
    <mergeCell ref="C1569:D1569"/>
    <mergeCell ref="E1569:F1569"/>
    <mergeCell ref="G1569:H1569"/>
    <mergeCell ref="I1569:J1569"/>
    <mergeCell ref="K1569:L1569"/>
    <mergeCell ref="M1569:N1569"/>
    <mergeCell ref="O1569:P1569"/>
    <mergeCell ref="Q1569:S1569"/>
    <mergeCell ref="C1570:D1570"/>
    <mergeCell ref="E1570:F1570"/>
    <mergeCell ref="G1570:H1570"/>
    <mergeCell ref="I1570:J1570"/>
    <mergeCell ref="K1570:L1570"/>
    <mergeCell ref="M1570:N1570"/>
    <mergeCell ref="O1570:P1570"/>
    <mergeCell ref="Q1570:S1570"/>
    <mergeCell ref="C1571:D1571"/>
    <mergeCell ref="E1571:F1571"/>
    <mergeCell ref="G1571:H1571"/>
    <mergeCell ref="I1571:J1571"/>
    <mergeCell ref="K1571:L1571"/>
    <mergeCell ref="M1571:N1571"/>
    <mergeCell ref="O1571:P1571"/>
    <mergeCell ref="Q1571:S1571"/>
    <mergeCell ref="C1572:D1572"/>
    <mergeCell ref="E1572:F1572"/>
    <mergeCell ref="G1572:H1572"/>
    <mergeCell ref="I1572:J1572"/>
    <mergeCell ref="K1572:L1572"/>
    <mergeCell ref="M1572:N1572"/>
    <mergeCell ref="O1572:P1572"/>
    <mergeCell ref="Q1572:S1572"/>
    <mergeCell ref="C1573:D1573"/>
    <mergeCell ref="E1573:F1573"/>
    <mergeCell ref="G1573:H1573"/>
    <mergeCell ref="I1573:J1573"/>
    <mergeCell ref="K1573:L1573"/>
    <mergeCell ref="M1573:N1573"/>
    <mergeCell ref="O1573:P1573"/>
    <mergeCell ref="Q1573:S1573"/>
    <mergeCell ref="C1574:D1574"/>
    <mergeCell ref="E1574:F1574"/>
    <mergeCell ref="G1574:H1574"/>
    <mergeCell ref="I1574:J1574"/>
    <mergeCell ref="K1574:L1574"/>
    <mergeCell ref="M1574:N1574"/>
    <mergeCell ref="O1574:P1574"/>
    <mergeCell ref="Q1574:S1574"/>
    <mergeCell ref="C1575:D1575"/>
    <mergeCell ref="E1575:F1575"/>
    <mergeCell ref="G1575:H1575"/>
    <mergeCell ref="I1575:J1575"/>
    <mergeCell ref="K1575:L1575"/>
    <mergeCell ref="M1575:N1575"/>
    <mergeCell ref="O1575:P1575"/>
    <mergeCell ref="Q1575:S1575"/>
    <mergeCell ref="C1576:D1576"/>
    <mergeCell ref="E1576:F1576"/>
    <mergeCell ref="G1576:H1576"/>
    <mergeCell ref="I1576:J1576"/>
    <mergeCell ref="K1576:L1576"/>
    <mergeCell ref="M1576:N1576"/>
    <mergeCell ref="O1576:P1576"/>
    <mergeCell ref="Q1576:S1576"/>
    <mergeCell ref="C1577:D1577"/>
    <mergeCell ref="E1577:F1577"/>
    <mergeCell ref="G1577:H1577"/>
    <mergeCell ref="I1577:J1577"/>
    <mergeCell ref="K1577:L1577"/>
    <mergeCell ref="M1577:N1577"/>
    <mergeCell ref="O1577:P1577"/>
    <mergeCell ref="Q1577:S1577"/>
    <mergeCell ref="C1578:D1578"/>
    <mergeCell ref="E1578:F1578"/>
    <mergeCell ref="G1578:H1578"/>
    <mergeCell ref="I1578:J1578"/>
    <mergeCell ref="K1578:L1578"/>
    <mergeCell ref="M1578:N1578"/>
    <mergeCell ref="O1578:P1578"/>
    <mergeCell ref="Q1578:S1578"/>
    <mergeCell ref="C1579:D1579"/>
    <mergeCell ref="E1579:F1579"/>
    <mergeCell ref="G1579:H1579"/>
    <mergeCell ref="I1579:J1579"/>
    <mergeCell ref="K1579:L1579"/>
    <mergeCell ref="M1579:N1579"/>
    <mergeCell ref="O1579:P1579"/>
    <mergeCell ref="Q1579:S1579"/>
    <mergeCell ref="C1580:D1580"/>
    <mergeCell ref="E1580:F1580"/>
    <mergeCell ref="G1580:H1580"/>
    <mergeCell ref="I1580:J1580"/>
    <mergeCell ref="K1580:L1580"/>
    <mergeCell ref="M1580:N1580"/>
    <mergeCell ref="O1580:P1580"/>
    <mergeCell ref="Q1580:S1580"/>
    <mergeCell ref="C1581:D1581"/>
    <mergeCell ref="E1581:F1581"/>
    <mergeCell ref="G1581:H1581"/>
    <mergeCell ref="I1581:J1581"/>
    <mergeCell ref="K1581:L1581"/>
    <mergeCell ref="M1581:N1581"/>
    <mergeCell ref="O1581:P1581"/>
    <mergeCell ref="Q1581:S1581"/>
    <mergeCell ref="C1582:D1582"/>
    <mergeCell ref="E1582:F1582"/>
    <mergeCell ref="G1582:H1582"/>
    <mergeCell ref="I1582:J1582"/>
    <mergeCell ref="K1582:L1582"/>
    <mergeCell ref="M1582:N1582"/>
    <mergeCell ref="O1582:P1582"/>
    <mergeCell ref="Q1582:S1582"/>
    <mergeCell ref="C1583:D1583"/>
    <mergeCell ref="E1583:F1583"/>
    <mergeCell ref="G1583:H1583"/>
    <mergeCell ref="I1583:J1583"/>
    <mergeCell ref="K1583:L1583"/>
    <mergeCell ref="M1583:N1583"/>
    <mergeCell ref="O1583:P1583"/>
    <mergeCell ref="Q1583:S1583"/>
    <mergeCell ref="C1584:D1584"/>
    <mergeCell ref="E1584:F1584"/>
    <mergeCell ref="G1584:H1584"/>
    <mergeCell ref="I1584:J1584"/>
    <mergeCell ref="K1584:L1584"/>
    <mergeCell ref="M1584:N1584"/>
    <mergeCell ref="O1584:P1584"/>
    <mergeCell ref="Q1584:S1584"/>
    <mergeCell ref="C1585:D1585"/>
    <mergeCell ref="E1585:F1585"/>
    <mergeCell ref="G1585:H1585"/>
    <mergeCell ref="I1585:J1585"/>
    <mergeCell ref="K1585:L1585"/>
    <mergeCell ref="M1585:N1585"/>
    <mergeCell ref="O1585:P1585"/>
    <mergeCell ref="Q1585:S1585"/>
    <mergeCell ref="C1586:D1586"/>
    <mergeCell ref="E1586:F1586"/>
    <mergeCell ref="G1586:H1586"/>
    <mergeCell ref="I1586:J1586"/>
    <mergeCell ref="K1586:L1586"/>
    <mergeCell ref="M1586:N1586"/>
    <mergeCell ref="O1586:P1586"/>
    <mergeCell ref="Q1586:S1586"/>
    <mergeCell ref="C1587:D1587"/>
    <mergeCell ref="E1587:F1587"/>
    <mergeCell ref="G1587:H1587"/>
    <mergeCell ref="I1587:J1587"/>
    <mergeCell ref="K1587:L1587"/>
    <mergeCell ref="M1587:N1587"/>
    <mergeCell ref="O1587:P1587"/>
    <mergeCell ref="Q1587:S1587"/>
    <mergeCell ref="C1588:D1588"/>
    <mergeCell ref="E1588:F1588"/>
    <mergeCell ref="G1588:H1588"/>
    <mergeCell ref="I1588:J1588"/>
    <mergeCell ref="K1588:L1588"/>
    <mergeCell ref="M1588:N1588"/>
    <mergeCell ref="O1588:P1588"/>
    <mergeCell ref="Q1588:S1588"/>
    <mergeCell ref="C1589:D1589"/>
    <mergeCell ref="E1589:F1589"/>
    <mergeCell ref="G1589:H1589"/>
    <mergeCell ref="I1589:J1589"/>
    <mergeCell ref="K1589:L1589"/>
    <mergeCell ref="M1589:N1589"/>
    <mergeCell ref="O1589:P1589"/>
    <mergeCell ref="Q1589:S1589"/>
    <mergeCell ref="C1590:D1590"/>
    <mergeCell ref="E1590:F1590"/>
    <mergeCell ref="G1590:H1590"/>
    <mergeCell ref="I1590:J1590"/>
    <mergeCell ref="K1590:L1590"/>
    <mergeCell ref="M1590:N1590"/>
    <mergeCell ref="O1590:P1590"/>
    <mergeCell ref="Q1590:S1590"/>
    <mergeCell ref="C1591:D1591"/>
    <mergeCell ref="E1591:F1591"/>
    <mergeCell ref="G1591:H1591"/>
    <mergeCell ref="I1591:J1591"/>
    <mergeCell ref="K1591:L1591"/>
    <mergeCell ref="M1591:N1591"/>
    <mergeCell ref="O1591:P1591"/>
    <mergeCell ref="Q1591:S1591"/>
    <mergeCell ref="C1592:D1592"/>
    <mergeCell ref="E1592:F1592"/>
    <mergeCell ref="G1592:H1592"/>
    <mergeCell ref="I1592:J1592"/>
    <mergeCell ref="K1592:L1592"/>
    <mergeCell ref="M1592:N1592"/>
    <mergeCell ref="O1592:P1592"/>
    <mergeCell ref="Q1592:S1592"/>
    <mergeCell ref="C1593:D1593"/>
    <mergeCell ref="E1593:F1593"/>
    <mergeCell ref="G1593:H1593"/>
    <mergeCell ref="I1593:J1593"/>
    <mergeCell ref="K1593:L1593"/>
    <mergeCell ref="M1593:N1593"/>
    <mergeCell ref="O1593:P1593"/>
    <mergeCell ref="Q1593:S1593"/>
    <mergeCell ref="C1594:D1594"/>
    <mergeCell ref="E1594:F1594"/>
    <mergeCell ref="G1594:H1594"/>
    <mergeCell ref="I1594:J1594"/>
    <mergeCell ref="K1594:L1594"/>
    <mergeCell ref="M1594:N1594"/>
    <mergeCell ref="O1594:P1594"/>
    <mergeCell ref="Q1594:S1594"/>
    <mergeCell ref="C1595:D1595"/>
    <mergeCell ref="E1595:F1595"/>
    <mergeCell ref="G1595:H1595"/>
    <mergeCell ref="I1595:J1595"/>
    <mergeCell ref="K1595:L1595"/>
    <mergeCell ref="M1595:N1595"/>
    <mergeCell ref="O1595:P1595"/>
    <mergeCell ref="Q1595:S1595"/>
    <mergeCell ref="C1596:D1596"/>
    <mergeCell ref="E1596:F1596"/>
    <mergeCell ref="G1596:H1596"/>
    <mergeCell ref="I1596:J1596"/>
    <mergeCell ref="K1596:L1596"/>
    <mergeCell ref="M1596:N1596"/>
    <mergeCell ref="O1596:P1596"/>
    <mergeCell ref="Q1596:S1596"/>
    <mergeCell ref="C1597:D1597"/>
    <mergeCell ref="E1597:F1597"/>
    <mergeCell ref="G1597:H1597"/>
    <mergeCell ref="I1597:J1597"/>
    <mergeCell ref="K1597:L1597"/>
    <mergeCell ref="M1597:N1597"/>
    <mergeCell ref="O1597:P1597"/>
    <mergeCell ref="Q1597:S1597"/>
    <mergeCell ref="C1598:D1598"/>
    <mergeCell ref="E1598:F1598"/>
    <mergeCell ref="G1598:H1598"/>
    <mergeCell ref="I1598:J1598"/>
    <mergeCell ref="K1598:L1598"/>
    <mergeCell ref="M1598:N1598"/>
    <mergeCell ref="O1598:P1598"/>
    <mergeCell ref="Q1598:S1598"/>
    <mergeCell ref="C1599:D1599"/>
    <mergeCell ref="E1599:F1599"/>
    <mergeCell ref="G1599:H1599"/>
    <mergeCell ref="I1599:J1599"/>
    <mergeCell ref="K1599:L1599"/>
    <mergeCell ref="M1599:N1599"/>
    <mergeCell ref="O1599:P1599"/>
    <mergeCell ref="Q1599:S1599"/>
    <mergeCell ref="C1600:D1600"/>
    <mergeCell ref="E1600:F1600"/>
    <mergeCell ref="G1600:H1600"/>
    <mergeCell ref="I1600:J1600"/>
    <mergeCell ref="K1600:L1600"/>
    <mergeCell ref="M1600:N1600"/>
    <mergeCell ref="O1600:P1600"/>
    <mergeCell ref="Q1600:S1600"/>
    <mergeCell ref="C1601:D1601"/>
    <mergeCell ref="E1601:F1601"/>
    <mergeCell ref="G1601:H1601"/>
    <mergeCell ref="I1601:J1601"/>
    <mergeCell ref="K1601:L1601"/>
    <mergeCell ref="M1601:N1601"/>
    <mergeCell ref="O1601:P1601"/>
    <mergeCell ref="Q1601:S1601"/>
    <mergeCell ref="C1602:D1602"/>
    <mergeCell ref="E1602:F1602"/>
    <mergeCell ref="G1602:H1602"/>
    <mergeCell ref="I1602:J1602"/>
    <mergeCell ref="K1602:L1602"/>
    <mergeCell ref="M1602:N1602"/>
    <mergeCell ref="O1602:P1602"/>
    <mergeCell ref="Q1602:S1602"/>
    <mergeCell ref="C1603:D1603"/>
    <mergeCell ref="E1603:F1603"/>
    <mergeCell ref="G1603:H1603"/>
    <mergeCell ref="I1603:J1603"/>
    <mergeCell ref="K1603:L1603"/>
    <mergeCell ref="M1603:N1603"/>
    <mergeCell ref="O1603:P1603"/>
    <mergeCell ref="Q1603:S1603"/>
    <mergeCell ref="C1604:D1604"/>
    <mergeCell ref="E1604:F1604"/>
    <mergeCell ref="G1604:H1604"/>
    <mergeCell ref="I1604:J1604"/>
    <mergeCell ref="K1604:L1604"/>
    <mergeCell ref="M1604:N1604"/>
    <mergeCell ref="O1604:P1604"/>
    <mergeCell ref="Q1604:S1604"/>
    <mergeCell ref="C1605:D1605"/>
    <mergeCell ref="E1605:F1605"/>
    <mergeCell ref="G1605:H1605"/>
    <mergeCell ref="I1605:J1605"/>
    <mergeCell ref="K1605:L1605"/>
    <mergeCell ref="M1605:N1605"/>
    <mergeCell ref="O1605:P1605"/>
    <mergeCell ref="Q1605:S1605"/>
    <mergeCell ref="C1606:D1606"/>
    <mergeCell ref="E1606:F1606"/>
    <mergeCell ref="G1606:H1606"/>
    <mergeCell ref="I1606:J1606"/>
    <mergeCell ref="K1606:L1606"/>
    <mergeCell ref="M1606:N1606"/>
    <mergeCell ref="O1606:P1606"/>
    <mergeCell ref="Q1606:S1606"/>
    <mergeCell ref="C1607:D1607"/>
    <mergeCell ref="E1607:F1607"/>
    <mergeCell ref="G1607:H1607"/>
    <mergeCell ref="I1607:J1607"/>
    <mergeCell ref="K1607:L1607"/>
    <mergeCell ref="M1607:N1607"/>
    <mergeCell ref="O1607:P1607"/>
    <mergeCell ref="Q1607:S1607"/>
    <mergeCell ref="C1608:D1608"/>
    <mergeCell ref="E1608:F1608"/>
    <mergeCell ref="G1608:H1608"/>
    <mergeCell ref="I1608:J1608"/>
    <mergeCell ref="K1608:L1608"/>
    <mergeCell ref="M1608:N1608"/>
    <mergeCell ref="O1608:P1608"/>
    <mergeCell ref="Q1608:S1608"/>
    <mergeCell ref="C1609:D1609"/>
    <mergeCell ref="E1609:F1609"/>
    <mergeCell ref="G1609:H1609"/>
    <mergeCell ref="I1609:J1609"/>
    <mergeCell ref="K1609:L1609"/>
    <mergeCell ref="M1609:N1609"/>
    <mergeCell ref="O1609:P1609"/>
    <mergeCell ref="Q1609:S1609"/>
    <mergeCell ref="C1610:D1610"/>
    <mergeCell ref="E1610:F1610"/>
    <mergeCell ref="G1610:H1610"/>
    <mergeCell ref="I1610:J1610"/>
    <mergeCell ref="K1610:L1610"/>
    <mergeCell ref="M1610:N1610"/>
    <mergeCell ref="O1610:P1610"/>
    <mergeCell ref="Q1610:S1610"/>
    <mergeCell ref="C1611:D1611"/>
    <mergeCell ref="E1611:F1611"/>
    <mergeCell ref="G1611:H1611"/>
    <mergeCell ref="I1611:J1611"/>
    <mergeCell ref="K1611:L1611"/>
    <mergeCell ref="M1611:N1611"/>
    <mergeCell ref="O1611:P1611"/>
    <mergeCell ref="Q1611:S1611"/>
    <mergeCell ref="C1612:D1612"/>
    <mergeCell ref="E1612:F1612"/>
    <mergeCell ref="G1612:H1612"/>
    <mergeCell ref="I1612:J1612"/>
    <mergeCell ref="K1612:L1612"/>
    <mergeCell ref="M1612:N1612"/>
    <mergeCell ref="O1612:P1612"/>
    <mergeCell ref="Q1612:S1612"/>
    <mergeCell ref="C1613:D1613"/>
    <mergeCell ref="E1613:F1613"/>
    <mergeCell ref="G1613:H1613"/>
    <mergeCell ref="I1613:J1613"/>
    <mergeCell ref="K1613:L1613"/>
    <mergeCell ref="M1613:N1613"/>
    <mergeCell ref="O1613:P1613"/>
    <mergeCell ref="Q1613:S1613"/>
    <mergeCell ref="C1614:D1614"/>
    <mergeCell ref="E1614:F1614"/>
    <mergeCell ref="G1614:H1614"/>
    <mergeCell ref="I1614:J1614"/>
    <mergeCell ref="K1614:L1614"/>
    <mergeCell ref="M1614:N1614"/>
    <mergeCell ref="O1614:P1614"/>
    <mergeCell ref="Q1614:S1614"/>
    <mergeCell ref="C1615:D1615"/>
    <mergeCell ref="E1615:F1615"/>
    <mergeCell ref="G1615:H1615"/>
    <mergeCell ref="I1615:J1615"/>
    <mergeCell ref="K1615:L1615"/>
    <mergeCell ref="M1615:N1615"/>
    <mergeCell ref="O1615:P1615"/>
    <mergeCell ref="Q1615:S1615"/>
    <mergeCell ref="C1616:D1616"/>
    <mergeCell ref="E1616:F1616"/>
    <mergeCell ref="G1616:H1616"/>
    <mergeCell ref="I1616:J1616"/>
    <mergeCell ref="K1616:L1616"/>
    <mergeCell ref="M1616:N1616"/>
    <mergeCell ref="O1616:P1616"/>
    <mergeCell ref="Q1616:S1616"/>
    <mergeCell ref="C1617:D1617"/>
    <mergeCell ref="E1617:F1617"/>
    <mergeCell ref="G1617:H1617"/>
    <mergeCell ref="I1617:J1617"/>
    <mergeCell ref="K1617:L1617"/>
    <mergeCell ref="M1617:N1617"/>
    <mergeCell ref="O1617:P1617"/>
    <mergeCell ref="Q1617:S1617"/>
    <mergeCell ref="C1618:D1618"/>
    <mergeCell ref="E1618:F1618"/>
    <mergeCell ref="G1618:H1618"/>
    <mergeCell ref="I1618:J1618"/>
    <mergeCell ref="K1618:L1618"/>
    <mergeCell ref="M1618:N1618"/>
    <mergeCell ref="O1618:P1618"/>
    <mergeCell ref="Q1618:S1618"/>
    <mergeCell ref="C1619:D1619"/>
    <mergeCell ref="E1619:F1619"/>
    <mergeCell ref="G1619:H1619"/>
    <mergeCell ref="I1619:J1619"/>
    <mergeCell ref="K1619:L1619"/>
    <mergeCell ref="M1619:N1619"/>
    <mergeCell ref="O1619:P1619"/>
    <mergeCell ref="Q1619:S1619"/>
    <mergeCell ref="C1620:D1620"/>
    <mergeCell ref="E1620:F1620"/>
    <mergeCell ref="G1620:H1620"/>
    <mergeCell ref="I1620:J1620"/>
    <mergeCell ref="K1620:L1620"/>
    <mergeCell ref="M1620:N1620"/>
    <mergeCell ref="O1620:P1620"/>
    <mergeCell ref="Q1620:S1620"/>
    <mergeCell ref="C1621:D1621"/>
    <mergeCell ref="E1621:F1621"/>
    <mergeCell ref="G1621:H1621"/>
    <mergeCell ref="I1621:J1621"/>
    <mergeCell ref="K1621:L1621"/>
    <mergeCell ref="M1621:N1621"/>
    <mergeCell ref="O1621:P1621"/>
    <mergeCell ref="Q1621:S1621"/>
    <mergeCell ref="C1622:D1622"/>
    <mergeCell ref="E1622:F1622"/>
    <mergeCell ref="G1622:H1622"/>
    <mergeCell ref="I1622:J1622"/>
    <mergeCell ref="K1622:L1622"/>
    <mergeCell ref="M1622:N1622"/>
    <mergeCell ref="O1622:P1622"/>
    <mergeCell ref="Q1622:S1622"/>
    <mergeCell ref="C1623:D1623"/>
    <mergeCell ref="E1623:F1623"/>
    <mergeCell ref="G1623:H1623"/>
    <mergeCell ref="I1623:J1623"/>
    <mergeCell ref="K1623:L1623"/>
    <mergeCell ref="M1623:N1623"/>
    <mergeCell ref="O1623:P1623"/>
    <mergeCell ref="Q1623:S1623"/>
    <mergeCell ref="C1624:D1624"/>
    <mergeCell ref="E1624:F1624"/>
    <mergeCell ref="G1624:H1624"/>
    <mergeCell ref="I1624:J1624"/>
    <mergeCell ref="K1624:L1624"/>
    <mergeCell ref="M1624:N1624"/>
    <mergeCell ref="O1624:P1624"/>
    <mergeCell ref="Q1624:S1624"/>
    <mergeCell ref="C1625:D1625"/>
    <mergeCell ref="E1625:F1625"/>
    <mergeCell ref="G1625:H1625"/>
    <mergeCell ref="I1625:J1625"/>
    <mergeCell ref="K1625:L1625"/>
    <mergeCell ref="M1625:N1625"/>
    <mergeCell ref="O1625:P1625"/>
    <mergeCell ref="Q1625:S1625"/>
    <mergeCell ref="C1626:D1626"/>
    <mergeCell ref="E1626:F1626"/>
    <mergeCell ref="G1626:H1626"/>
    <mergeCell ref="I1626:J1626"/>
    <mergeCell ref="K1626:L1626"/>
    <mergeCell ref="M1626:N1626"/>
    <mergeCell ref="O1626:P1626"/>
    <mergeCell ref="Q1626:S1626"/>
    <mergeCell ref="C1627:D1627"/>
    <mergeCell ref="E1627:F1627"/>
    <mergeCell ref="G1627:H1627"/>
    <mergeCell ref="I1627:J1627"/>
    <mergeCell ref="K1627:L1627"/>
    <mergeCell ref="M1627:N1627"/>
    <mergeCell ref="O1627:P1627"/>
    <mergeCell ref="Q1627:S1627"/>
    <mergeCell ref="C1628:D1628"/>
    <mergeCell ref="E1628:F1628"/>
    <mergeCell ref="G1628:H1628"/>
    <mergeCell ref="I1628:J1628"/>
    <mergeCell ref="K1628:L1628"/>
    <mergeCell ref="M1628:N1628"/>
    <mergeCell ref="O1628:P1628"/>
    <mergeCell ref="Q1628:S1628"/>
    <mergeCell ref="C1629:D1629"/>
    <mergeCell ref="E1629:F1629"/>
    <mergeCell ref="G1629:H1629"/>
    <mergeCell ref="I1629:J1629"/>
    <mergeCell ref="K1629:L1629"/>
    <mergeCell ref="M1629:N1629"/>
    <mergeCell ref="O1629:P1629"/>
    <mergeCell ref="Q1629:S1629"/>
    <mergeCell ref="C1630:D1630"/>
    <mergeCell ref="E1630:F1630"/>
    <mergeCell ref="G1630:H1630"/>
    <mergeCell ref="I1630:J1630"/>
    <mergeCell ref="K1630:L1630"/>
    <mergeCell ref="M1630:N1630"/>
    <mergeCell ref="O1630:P1630"/>
    <mergeCell ref="Q1630:S1630"/>
    <mergeCell ref="C1631:D1631"/>
    <mergeCell ref="E1631:F1631"/>
    <mergeCell ref="G1631:H1631"/>
    <mergeCell ref="I1631:J1631"/>
    <mergeCell ref="K1631:L1631"/>
    <mergeCell ref="M1631:N1631"/>
    <mergeCell ref="O1631:P1631"/>
    <mergeCell ref="Q1631:S1631"/>
    <mergeCell ref="C1632:D1632"/>
    <mergeCell ref="E1632:F1632"/>
    <mergeCell ref="G1632:H1632"/>
    <mergeCell ref="I1632:J1632"/>
    <mergeCell ref="K1632:L1632"/>
    <mergeCell ref="M1632:N1632"/>
    <mergeCell ref="O1632:P1632"/>
    <mergeCell ref="Q1632:S1632"/>
    <mergeCell ref="C1633:D1633"/>
    <mergeCell ref="E1633:F1633"/>
    <mergeCell ref="G1633:H1633"/>
    <mergeCell ref="I1633:J1633"/>
    <mergeCell ref="K1633:L1633"/>
    <mergeCell ref="M1633:N1633"/>
    <mergeCell ref="O1633:P1633"/>
    <mergeCell ref="Q1633:S1633"/>
    <mergeCell ref="C1634:D1634"/>
    <mergeCell ref="E1634:F1634"/>
    <mergeCell ref="G1634:H1634"/>
    <mergeCell ref="I1634:J1634"/>
    <mergeCell ref="K1634:L1634"/>
    <mergeCell ref="M1634:N1634"/>
    <mergeCell ref="O1634:P1634"/>
    <mergeCell ref="Q1634:S1634"/>
    <mergeCell ref="C1635:D1635"/>
    <mergeCell ref="E1635:F1635"/>
    <mergeCell ref="G1635:H1635"/>
    <mergeCell ref="I1635:J1635"/>
    <mergeCell ref="K1635:L1635"/>
    <mergeCell ref="M1635:N1635"/>
    <mergeCell ref="O1635:P1635"/>
    <mergeCell ref="Q1635:S1635"/>
    <mergeCell ref="C1636:D1636"/>
    <mergeCell ref="E1636:F1636"/>
    <mergeCell ref="G1636:H1636"/>
    <mergeCell ref="I1636:J1636"/>
    <mergeCell ref="K1636:L1636"/>
    <mergeCell ref="M1636:N1636"/>
    <mergeCell ref="O1636:P1636"/>
    <mergeCell ref="Q1636:S1636"/>
    <mergeCell ref="C1637:D1637"/>
    <mergeCell ref="E1637:F1637"/>
    <mergeCell ref="G1637:H1637"/>
    <mergeCell ref="I1637:J1637"/>
    <mergeCell ref="K1637:L1637"/>
    <mergeCell ref="M1637:N1637"/>
    <mergeCell ref="O1637:P1637"/>
    <mergeCell ref="Q1637:S1637"/>
    <mergeCell ref="C1638:D1638"/>
    <mergeCell ref="E1638:F1638"/>
    <mergeCell ref="G1638:H1638"/>
    <mergeCell ref="I1638:J1638"/>
    <mergeCell ref="K1638:L1638"/>
    <mergeCell ref="M1638:N1638"/>
    <mergeCell ref="O1638:P1638"/>
    <mergeCell ref="Q1638:S1638"/>
    <mergeCell ref="C1639:D1639"/>
    <mergeCell ref="E1639:F1639"/>
    <mergeCell ref="G1639:H1639"/>
    <mergeCell ref="I1639:J1639"/>
    <mergeCell ref="K1639:L1639"/>
    <mergeCell ref="M1639:N1639"/>
    <mergeCell ref="O1639:P1639"/>
    <mergeCell ref="Q1639:S1639"/>
    <mergeCell ref="C1640:D1640"/>
    <mergeCell ref="E1640:F1640"/>
    <mergeCell ref="G1640:H1640"/>
    <mergeCell ref="I1640:J1640"/>
    <mergeCell ref="K1640:L1640"/>
    <mergeCell ref="M1640:N1640"/>
    <mergeCell ref="O1640:P1640"/>
    <mergeCell ref="Q1640:S1640"/>
    <mergeCell ref="C1641:D1641"/>
    <mergeCell ref="E1641:F1641"/>
    <mergeCell ref="G1641:H1641"/>
    <mergeCell ref="I1641:J1641"/>
    <mergeCell ref="K1641:L1641"/>
    <mergeCell ref="M1641:N1641"/>
    <mergeCell ref="O1641:P1641"/>
    <mergeCell ref="Q1641:S1641"/>
    <mergeCell ref="C1642:D1642"/>
    <mergeCell ref="E1642:F1642"/>
    <mergeCell ref="G1642:H1642"/>
    <mergeCell ref="I1642:J1642"/>
    <mergeCell ref="K1642:L1642"/>
    <mergeCell ref="M1642:N1642"/>
    <mergeCell ref="O1642:P1642"/>
    <mergeCell ref="Q1642:S1642"/>
    <mergeCell ref="C1643:D1643"/>
    <mergeCell ref="E1643:F1643"/>
    <mergeCell ref="G1643:H1643"/>
    <mergeCell ref="I1643:J1643"/>
    <mergeCell ref="K1643:L1643"/>
    <mergeCell ref="M1643:N1643"/>
    <mergeCell ref="O1643:P1643"/>
    <mergeCell ref="Q1643:S1643"/>
    <mergeCell ref="C1644:D1644"/>
    <mergeCell ref="E1644:F1644"/>
    <mergeCell ref="G1644:H1644"/>
    <mergeCell ref="I1644:J1644"/>
    <mergeCell ref="K1644:L1644"/>
    <mergeCell ref="M1644:N1644"/>
    <mergeCell ref="O1644:P1644"/>
    <mergeCell ref="Q1644:S1644"/>
    <mergeCell ref="C1645:D1645"/>
    <mergeCell ref="E1645:F1645"/>
    <mergeCell ref="G1645:H1645"/>
    <mergeCell ref="I1645:J1645"/>
    <mergeCell ref="K1645:L1645"/>
    <mergeCell ref="M1645:N1645"/>
    <mergeCell ref="O1645:P1645"/>
    <mergeCell ref="Q1645:S1645"/>
    <mergeCell ref="C1646:D1646"/>
    <mergeCell ref="E1646:F1646"/>
    <mergeCell ref="G1646:H1646"/>
    <mergeCell ref="I1646:J1646"/>
    <mergeCell ref="K1646:L1646"/>
    <mergeCell ref="M1646:N1646"/>
    <mergeCell ref="O1646:P1646"/>
    <mergeCell ref="Q1646:S1646"/>
    <mergeCell ref="C1647:D1647"/>
    <mergeCell ref="E1647:F1647"/>
    <mergeCell ref="G1647:H1647"/>
    <mergeCell ref="I1647:J1647"/>
    <mergeCell ref="K1647:L1647"/>
    <mergeCell ref="M1647:N1647"/>
    <mergeCell ref="O1647:P1647"/>
    <mergeCell ref="Q1647:S1647"/>
    <mergeCell ref="C1648:D1648"/>
    <mergeCell ref="E1648:F1648"/>
    <mergeCell ref="G1648:H1648"/>
    <mergeCell ref="I1648:J1648"/>
    <mergeCell ref="K1648:L1648"/>
    <mergeCell ref="M1648:N1648"/>
    <mergeCell ref="O1648:P1648"/>
    <mergeCell ref="Q1648:S1648"/>
    <mergeCell ref="C1649:D1649"/>
    <mergeCell ref="E1649:F1649"/>
    <mergeCell ref="G1649:H1649"/>
    <mergeCell ref="I1649:J1649"/>
    <mergeCell ref="K1649:L1649"/>
    <mergeCell ref="M1649:N1649"/>
    <mergeCell ref="O1649:P1649"/>
    <mergeCell ref="Q1649:S1649"/>
    <mergeCell ref="C1650:D1650"/>
    <mergeCell ref="E1650:F1650"/>
    <mergeCell ref="G1650:H1650"/>
    <mergeCell ref="I1650:J1650"/>
    <mergeCell ref="K1650:L1650"/>
    <mergeCell ref="M1650:N1650"/>
    <mergeCell ref="O1650:P1650"/>
    <mergeCell ref="Q1650:S1650"/>
    <mergeCell ref="C1651:D1651"/>
    <mergeCell ref="E1651:F1651"/>
    <mergeCell ref="G1651:H1651"/>
    <mergeCell ref="I1651:J1651"/>
    <mergeCell ref="K1651:L1651"/>
    <mergeCell ref="M1651:N1651"/>
    <mergeCell ref="O1651:P1651"/>
    <mergeCell ref="Q1651:S1651"/>
    <mergeCell ref="C1652:D1652"/>
    <mergeCell ref="E1652:F1652"/>
    <mergeCell ref="G1652:H1652"/>
    <mergeCell ref="I1652:J1652"/>
    <mergeCell ref="K1652:L1652"/>
    <mergeCell ref="M1652:N1652"/>
    <mergeCell ref="O1652:P1652"/>
    <mergeCell ref="Q1652:S1652"/>
    <mergeCell ref="C1653:D1653"/>
    <mergeCell ref="E1653:F1653"/>
    <mergeCell ref="G1653:H1653"/>
    <mergeCell ref="I1653:J1653"/>
    <mergeCell ref="K1653:L1653"/>
    <mergeCell ref="M1653:N1653"/>
    <mergeCell ref="O1653:P1653"/>
    <mergeCell ref="Q1653:S1653"/>
    <mergeCell ref="C1654:D1654"/>
    <mergeCell ref="E1654:F1654"/>
    <mergeCell ref="G1654:H1654"/>
    <mergeCell ref="I1654:J1654"/>
    <mergeCell ref="K1654:L1654"/>
    <mergeCell ref="M1654:N1654"/>
    <mergeCell ref="O1654:P1654"/>
    <mergeCell ref="Q1654:S1654"/>
    <mergeCell ref="C1655:D1655"/>
    <mergeCell ref="E1655:F1655"/>
    <mergeCell ref="G1655:H1655"/>
    <mergeCell ref="I1655:J1655"/>
    <mergeCell ref="K1655:L1655"/>
    <mergeCell ref="M1655:N1655"/>
    <mergeCell ref="O1655:P1655"/>
    <mergeCell ref="Q1655:S1655"/>
    <mergeCell ref="C1656:D1656"/>
    <mergeCell ref="E1656:F1656"/>
    <mergeCell ref="G1656:H1656"/>
    <mergeCell ref="I1656:J1656"/>
    <mergeCell ref="K1656:L1656"/>
    <mergeCell ref="M1656:N1656"/>
    <mergeCell ref="O1656:P1656"/>
    <mergeCell ref="Q1656:S1656"/>
    <mergeCell ref="C1657:D1657"/>
    <mergeCell ref="E1657:F1657"/>
    <mergeCell ref="G1657:H1657"/>
    <mergeCell ref="I1657:J1657"/>
    <mergeCell ref="K1657:L1657"/>
    <mergeCell ref="M1657:N1657"/>
    <mergeCell ref="O1657:P1657"/>
    <mergeCell ref="Q1657:S1657"/>
    <mergeCell ref="C1658:D1658"/>
    <mergeCell ref="E1658:F1658"/>
    <mergeCell ref="G1658:H1658"/>
    <mergeCell ref="I1658:J1658"/>
    <mergeCell ref="K1658:L1658"/>
    <mergeCell ref="M1658:N1658"/>
    <mergeCell ref="O1658:P1658"/>
    <mergeCell ref="Q1658:S1658"/>
    <mergeCell ref="C1659:D1659"/>
    <mergeCell ref="E1659:F1659"/>
    <mergeCell ref="G1659:H1659"/>
    <mergeCell ref="I1659:J1659"/>
    <mergeCell ref="K1659:L1659"/>
    <mergeCell ref="M1659:N1659"/>
    <mergeCell ref="O1659:P1659"/>
    <mergeCell ref="Q1659:S1659"/>
    <mergeCell ref="C1660:D1660"/>
    <mergeCell ref="E1660:F1660"/>
    <mergeCell ref="G1660:H1660"/>
    <mergeCell ref="I1660:J1660"/>
    <mergeCell ref="K1660:L1660"/>
    <mergeCell ref="M1660:N1660"/>
    <mergeCell ref="O1660:P1660"/>
    <mergeCell ref="Q1660:S1660"/>
    <mergeCell ref="C1661:D1661"/>
    <mergeCell ref="E1661:F1661"/>
    <mergeCell ref="G1661:H1661"/>
    <mergeCell ref="I1661:J1661"/>
    <mergeCell ref="K1661:L1661"/>
    <mergeCell ref="M1661:N1661"/>
    <mergeCell ref="O1661:P1661"/>
    <mergeCell ref="Q1661:S1661"/>
    <mergeCell ref="C1662:D1662"/>
    <mergeCell ref="E1662:F1662"/>
    <mergeCell ref="G1662:H1662"/>
    <mergeCell ref="I1662:J1662"/>
    <mergeCell ref="K1662:L1662"/>
    <mergeCell ref="M1662:N1662"/>
    <mergeCell ref="O1662:P1662"/>
    <mergeCell ref="Q1662:S1662"/>
    <mergeCell ref="C1663:D1663"/>
    <mergeCell ref="E1663:F1663"/>
    <mergeCell ref="G1663:H1663"/>
    <mergeCell ref="I1663:J1663"/>
    <mergeCell ref="K1663:L1663"/>
    <mergeCell ref="M1663:N1663"/>
    <mergeCell ref="O1663:P1663"/>
    <mergeCell ref="Q1663:S1663"/>
    <mergeCell ref="C1664:D1664"/>
    <mergeCell ref="E1664:F1664"/>
    <mergeCell ref="G1664:H1664"/>
    <mergeCell ref="I1664:J1664"/>
    <mergeCell ref="K1664:L1664"/>
    <mergeCell ref="M1664:N1664"/>
    <mergeCell ref="O1664:P1664"/>
    <mergeCell ref="Q1664:S1664"/>
    <mergeCell ref="C1665:D1665"/>
    <mergeCell ref="E1665:F1665"/>
    <mergeCell ref="G1665:H1665"/>
    <mergeCell ref="I1665:J1665"/>
    <mergeCell ref="K1665:L1665"/>
    <mergeCell ref="M1665:N1665"/>
    <mergeCell ref="O1665:P1665"/>
    <mergeCell ref="Q1665:S1665"/>
    <mergeCell ref="C1666:D1666"/>
    <mergeCell ref="E1666:F1666"/>
    <mergeCell ref="G1666:H1666"/>
    <mergeCell ref="I1666:J1666"/>
    <mergeCell ref="K1666:L1666"/>
    <mergeCell ref="M1666:N1666"/>
    <mergeCell ref="O1666:P1666"/>
    <mergeCell ref="Q1666:S1666"/>
    <mergeCell ref="C1667:D1667"/>
    <mergeCell ref="E1667:F1667"/>
    <mergeCell ref="G1667:H1667"/>
    <mergeCell ref="I1667:J1667"/>
    <mergeCell ref="K1667:L1667"/>
    <mergeCell ref="M1667:N1667"/>
    <mergeCell ref="O1667:P1667"/>
    <mergeCell ref="Q1667:S1667"/>
    <mergeCell ref="C1668:D1668"/>
    <mergeCell ref="E1668:F1668"/>
    <mergeCell ref="G1668:H1668"/>
    <mergeCell ref="I1668:J1668"/>
    <mergeCell ref="K1668:L1668"/>
    <mergeCell ref="M1668:N1668"/>
    <mergeCell ref="O1668:P1668"/>
    <mergeCell ref="Q1668:S1668"/>
    <mergeCell ref="C1669:D1669"/>
    <mergeCell ref="E1669:F1669"/>
    <mergeCell ref="G1669:H1669"/>
    <mergeCell ref="I1669:J1669"/>
    <mergeCell ref="K1669:L1669"/>
    <mergeCell ref="M1669:N1669"/>
    <mergeCell ref="O1669:P1669"/>
    <mergeCell ref="Q1669:S1669"/>
    <mergeCell ref="C1670:D1670"/>
    <mergeCell ref="E1670:F1670"/>
    <mergeCell ref="G1670:H1670"/>
    <mergeCell ref="I1670:J1670"/>
    <mergeCell ref="K1670:L1670"/>
    <mergeCell ref="M1670:N1670"/>
    <mergeCell ref="O1670:P1670"/>
    <mergeCell ref="Q1670:S1670"/>
    <mergeCell ref="C1671:D1671"/>
    <mergeCell ref="E1671:F1671"/>
    <mergeCell ref="G1671:H1671"/>
    <mergeCell ref="I1671:J1671"/>
    <mergeCell ref="K1671:L1671"/>
    <mergeCell ref="M1671:N1671"/>
    <mergeCell ref="O1671:P1671"/>
    <mergeCell ref="Q1671:S1671"/>
  </mergeCells>
  <pageMargins left="0.70833333333333337" right="0.70833333333333337" top="0.74791666666666667" bottom="0.74791666666666667" header="0.51180555555555551" footer="0.51180555555555551"/>
  <pageSetup scale="5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893"/>
  <sheetViews>
    <sheetView view="pageBreakPreview" topLeftCell="B1" zoomScale="60" zoomScaleNormal="95" workbookViewId="0">
      <selection activeCell="C1817" sqref="C1817:D1817"/>
    </sheetView>
  </sheetViews>
  <sheetFormatPr baseColWidth="10" defaultColWidth="10.28515625" defaultRowHeight="15" x14ac:dyDescent="0.25"/>
  <cols>
    <col min="1" max="1" width="11.5703125" style="1" hidden="1" customWidth="1"/>
    <col min="2" max="2" width="17.5703125" style="2" customWidth="1"/>
    <col min="3" max="3" width="21.42578125" style="3" customWidth="1"/>
    <col min="4" max="4" width="11.28515625" style="3" customWidth="1"/>
    <col min="5" max="15" width="10.28515625" style="4" customWidth="1"/>
    <col min="16" max="16" width="12.5703125" style="4" customWidth="1"/>
    <col min="17" max="19" width="10.28515625" style="4" customWidth="1"/>
    <col min="20" max="20" width="10.28515625" style="5" customWidth="1"/>
    <col min="21" max="16384" width="10.28515625" style="1"/>
  </cols>
  <sheetData>
    <row r="4" spans="1:19" x14ac:dyDescent="0.25">
      <c r="C4" s="94" t="s">
        <v>0</v>
      </c>
      <c r="D4" s="94"/>
      <c r="E4" s="94"/>
    </row>
    <row r="5" spans="1:19" x14ac:dyDescent="0.25">
      <c r="C5" s="94"/>
      <c r="D5" s="94"/>
      <c r="E5" s="94"/>
    </row>
    <row r="6" spans="1:19" ht="18.75" x14ac:dyDescent="0.25">
      <c r="G6" s="95" t="s">
        <v>1</v>
      </c>
      <c r="H6" s="95"/>
      <c r="I6" s="95"/>
      <c r="J6" s="95"/>
      <c r="K6" s="95"/>
      <c r="L6" s="95"/>
      <c r="M6" s="95"/>
    </row>
    <row r="7" spans="1:19" ht="18.75" x14ac:dyDescent="0.3">
      <c r="H7" s="96" t="s">
        <v>2</v>
      </c>
      <c r="I7" s="96"/>
      <c r="J7" s="96"/>
      <c r="K7" s="96"/>
      <c r="L7" s="96"/>
      <c r="M7" s="7"/>
    </row>
    <row r="8" spans="1:19" ht="18.75" x14ac:dyDescent="0.25">
      <c r="H8" s="95" t="s">
        <v>654</v>
      </c>
      <c r="I8" s="95"/>
      <c r="J8" s="95"/>
      <c r="K8" s="95"/>
      <c r="L8" s="95"/>
      <c r="M8" s="95"/>
    </row>
    <row r="9" spans="1:19" ht="18.75" x14ac:dyDescent="0.3">
      <c r="F9" s="8"/>
      <c r="G9" s="8"/>
      <c r="H9" s="8"/>
      <c r="I9" s="8"/>
      <c r="J9" s="8"/>
      <c r="K9" s="8"/>
    </row>
    <row r="10" spans="1:19" ht="15" customHeight="1" x14ac:dyDescent="0.25">
      <c r="B10" s="97" t="s">
        <v>4</v>
      </c>
      <c r="C10" s="97" t="s">
        <v>5</v>
      </c>
      <c r="D10" s="97"/>
      <c r="E10" s="97" t="s">
        <v>6</v>
      </c>
      <c r="F10" s="97"/>
      <c r="G10" s="97" t="s">
        <v>7</v>
      </c>
      <c r="H10" s="97"/>
      <c r="I10" s="92" t="s">
        <v>8</v>
      </c>
      <c r="J10" s="92"/>
      <c r="K10" s="92" t="s">
        <v>9</v>
      </c>
      <c r="L10" s="92"/>
      <c r="M10" s="92" t="s">
        <v>10</v>
      </c>
      <c r="N10" s="92"/>
      <c r="O10" s="92" t="s">
        <v>11</v>
      </c>
      <c r="P10" s="92"/>
      <c r="Q10" s="93" t="s">
        <v>12</v>
      </c>
      <c r="R10" s="93"/>
      <c r="S10" s="93"/>
    </row>
    <row r="11" spans="1:19" x14ac:dyDescent="0.25">
      <c r="B11" s="97"/>
      <c r="C11" s="97"/>
      <c r="D11" s="97"/>
      <c r="E11" s="97"/>
      <c r="F11" s="97"/>
      <c r="G11" s="97"/>
      <c r="H11" s="97"/>
      <c r="I11" s="92"/>
      <c r="J11" s="92"/>
      <c r="K11" s="92"/>
      <c r="L11" s="92"/>
      <c r="M11" s="92"/>
      <c r="N11" s="92"/>
      <c r="O11" s="92"/>
      <c r="P11" s="92"/>
      <c r="Q11" s="93"/>
      <c r="R11" s="93"/>
      <c r="S11" s="93"/>
    </row>
    <row r="12" spans="1:19" x14ac:dyDescent="0.25">
      <c r="B12" s="97"/>
      <c r="C12" s="97"/>
      <c r="D12" s="97"/>
      <c r="E12" s="97"/>
      <c r="F12" s="97"/>
      <c r="G12" s="97"/>
      <c r="H12" s="97"/>
      <c r="I12" s="92"/>
      <c r="J12" s="92"/>
      <c r="K12" s="92"/>
      <c r="L12" s="92"/>
      <c r="M12" s="92"/>
      <c r="N12" s="92"/>
      <c r="O12" s="92"/>
      <c r="P12" s="92"/>
      <c r="Q12" s="93"/>
      <c r="R12" s="93"/>
      <c r="S12" s="93"/>
    </row>
    <row r="13" spans="1:19" ht="45" customHeight="1" x14ac:dyDescent="0.25">
      <c r="A13" s="9" t="s">
        <v>14</v>
      </c>
      <c r="B13" s="10" t="s">
        <v>15</v>
      </c>
      <c r="C13" s="100" t="s">
        <v>655</v>
      </c>
      <c r="D13" s="100"/>
      <c r="E13" s="101">
        <f t="shared" ref="E13:E76" si="0">D13+1</f>
        <v>1</v>
      </c>
      <c r="F13" s="101"/>
      <c r="G13" s="102" t="s">
        <v>17</v>
      </c>
      <c r="H13" s="102"/>
      <c r="I13" s="103">
        <v>42422</v>
      </c>
      <c r="J13" s="103"/>
      <c r="K13" s="103">
        <v>42423</v>
      </c>
      <c r="L13" s="103"/>
      <c r="M13" s="84" t="s">
        <v>656</v>
      </c>
      <c r="N13" s="84"/>
      <c r="O13" s="98">
        <v>3327</v>
      </c>
      <c r="P13" s="98"/>
      <c r="Q13" s="84"/>
      <c r="R13" s="84"/>
      <c r="S13" s="84"/>
    </row>
    <row r="14" spans="1:19" ht="45" customHeight="1" x14ac:dyDescent="0.25">
      <c r="A14" s="9" t="s">
        <v>14</v>
      </c>
      <c r="B14" s="10" t="s">
        <v>15</v>
      </c>
      <c r="C14" s="100" t="s">
        <v>655</v>
      </c>
      <c r="D14" s="100"/>
      <c r="E14" s="101">
        <f t="shared" si="0"/>
        <v>1</v>
      </c>
      <c r="F14" s="101"/>
      <c r="G14" s="102" t="s">
        <v>17</v>
      </c>
      <c r="H14" s="102"/>
      <c r="I14" s="103">
        <v>42422</v>
      </c>
      <c r="J14" s="103"/>
      <c r="K14" s="103">
        <v>42423</v>
      </c>
      <c r="L14" s="103"/>
      <c r="M14" s="84" t="s">
        <v>656</v>
      </c>
      <c r="N14" s="84"/>
      <c r="O14" s="98">
        <v>1900</v>
      </c>
      <c r="P14" s="98"/>
      <c r="Q14" s="84"/>
      <c r="R14" s="84"/>
      <c r="S14" s="84"/>
    </row>
    <row r="15" spans="1:19" ht="45" customHeight="1" x14ac:dyDescent="0.25">
      <c r="A15" s="12" t="s">
        <v>21</v>
      </c>
      <c r="B15" s="10" t="s">
        <v>15</v>
      </c>
      <c r="C15" s="100" t="s">
        <v>657</v>
      </c>
      <c r="D15" s="100"/>
      <c r="E15" s="101">
        <f t="shared" si="0"/>
        <v>1</v>
      </c>
      <c r="F15" s="101"/>
      <c r="G15" s="102" t="s">
        <v>17</v>
      </c>
      <c r="H15" s="102"/>
      <c r="I15" s="103">
        <v>42443</v>
      </c>
      <c r="J15" s="103"/>
      <c r="K15" s="103">
        <v>42443</v>
      </c>
      <c r="L15" s="103"/>
      <c r="M15" s="84" t="s">
        <v>656</v>
      </c>
      <c r="N15" s="84"/>
      <c r="O15" s="98">
        <v>778</v>
      </c>
      <c r="P15" s="98"/>
      <c r="Q15" s="84"/>
      <c r="R15" s="84"/>
      <c r="S15" s="84"/>
    </row>
    <row r="16" spans="1:19" ht="45" customHeight="1" x14ac:dyDescent="0.25">
      <c r="B16" s="10" t="s">
        <v>15</v>
      </c>
      <c r="C16" s="100" t="s">
        <v>658</v>
      </c>
      <c r="D16" s="100"/>
      <c r="E16" s="101">
        <f t="shared" si="0"/>
        <v>1</v>
      </c>
      <c r="F16" s="101"/>
      <c r="G16" s="102" t="s">
        <v>17</v>
      </c>
      <c r="H16" s="102"/>
      <c r="I16" s="103">
        <v>42439</v>
      </c>
      <c r="J16" s="103"/>
      <c r="K16" s="103">
        <v>42440</v>
      </c>
      <c r="L16" s="103"/>
      <c r="M16" s="84" t="s">
        <v>656</v>
      </c>
      <c r="N16" s="84"/>
      <c r="O16" s="98">
        <v>5267</v>
      </c>
      <c r="P16" s="98"/>
      <c r="Q16" s="84"/>
      <c r="R16" s="84"/>
      <c r="S16" s="84"/>
    </row>
    <row r="17" spans="1:21" ht="45" customHeight="1" x14ac:dyDescent="0.25">
      <c r="A17" s="9" t="s">
        <v>14</v>
      </c>
      <c r="B17" s="10" t="s">
        <v>15</v>
      </c>
      <c r="C17" s="100" t="s">
        <v>659</v>
      </c>
      <c r="D17" s="100"/>
      <c r="E17" s="101">
        <f t="shared" si="0"/>
        <v>1</v>
      </c>
      <c r="F17" s="101"/>
      <c r="G17" s="102" t="s">
        <v>17</v>
      </c>
      <c r="H17" s="102"/>
      <c r="I17" s="103">
        <v>42517</v>
      </c>
      <c r="J17" s="103"/>
      <c r="K17" s="103">
        <v>42518</v>
      </c>
      <c r="L17" s="103"/>
      <c r="M17" s="84" t="s">
        <v>656</v>
      </c>
      <c r="N17" s="84"/>
      <c r="O17" s="98">
        <v>2080</v>
      </c>
      <c r="P17" s="98"/>
      <c r="Q17" s="84"/>
      <c r="R17" s="84"/>
      <c r="S17" s="84"/>
    </row>
    <row r="18" spans="1:21" ht="45" customHeight="1" x14ac:dyDescent="0.25">
      <c r="A18" s="9" t="s">
        <v>14</v>
      </c>
      <c r="B18" s="10" t="s">
        <v>15</v>
      </c>
      <c r="C18" s="100" t="s">
        <v>659</v>
      </c>
      <c r="D18" s="100"/>
      <c r="E18" s="101">
        <f t="shared" si="0"/>
        <v>1</v>
      </c>
      <c r="F18" s="101"/>
      <c r="G18" s="102" t="s">
        <v>17</v>
      </c>
      <c r="H18" s="102"/>
      <c r="I18" s="103">
        <v>42517</v>
      </c>
      <c r="J18" s="103"/>
      <c r="K18" s="103">
        <v>42518</v>
      </c>
      <c r="L18" s="103"/>
      <c r="M18" s="84" t="s">
        <v>656</v>
      </c>
      <c r="N18" s="84"/>
      <c r="O18" s="98">
        <v>398</v>
      </c>
      <c r="P18" s="98"/>
      <c r="Q18" s="84"/>
      <c r="R18" s="84"/>
      <c r="S18" s="84"/>
    </row>
    <row r="19" spans="1:21" ht="45" customHeight="1" x14ac:dyDescent="0.25">
      <c r="A19" s="13"/>
      <c r="B19" s="10" t="s">
        <v>15</v>
      </c>
      <c r="C19" s="100" t="s">
        <v>19</v>
      </c>
      <c r="D19" s="100"/>
      <c r="E19" s="101">
        <f t="shared" si="0"/>
        <v>1</v>
      </c>
      <c r="F19" s="101"/>
      <c r="G19" s="102" t="s">
        <v>20</v>
      </c>
      <c r="H19" s="102"/>
      <c r="I19" s="103">
        <v>42479</v>
      </c>
      <c r="J19" s="103"/>
      <c r="K19" s="103">
        <v>42479</v>
      </c>
      <c r="L19" s="103"/>
      <c r="M19" s="84" t="s">
        <v>656</v>
      </c>
      <c r="N19" s="84"/>
      <c r="O19" s="98">
        <v>414</v>
      </c>
      <c r="P19" s="98"/>
      <c r="Q19" s="84"/>
      <c r="R19" s="84"/>
      <c r="S19" s="84"/>
    </row>
    <row r="20" spans="1:21" ht="45" customHeight="1" x14ac:dyDescent="0.25">
      <c r="A20" s="13"/>
      <c r="B20" s="10" t="s">
        <v>15</v>
      </c>
      <c r="C20" s="100" t="s">
        <v>19</v>
      </c>
      <c r="D20" s="100"/>
      <c r="E20" s="101">
        <f t="shared" si="0"/>
        <v>1</v>
      </c>
      <c r="F20" s="101"/>
      <c r="G20" s="102" t="s">
        <v>20</v>
      </c>
      <c r="H20" s="102"/>
      <c r="I20" s="103">
        <v>42562</v>
      </c>
      <c r="J20" s="103"/>
      <c r="K20" s="103">
        <v>42562</v>
      </c>
      <c r="L20" s="103"/>
      <c r="M20" s="84" t="s">
        <v>656</v>
      </c>
      <c r="N20" s="84"/>
      <c r="O20" s="98">
        <v>918</v>
      </c>
      <c r="P20" s="98"/>
      <c r="Q20" s="84"/>
      <c r="R20" s="84"/>
      <c r="S20" s="84"/>
    </row>
    <row r="21" spans="1:21" ht="45" customHeight="1" x14ac:dyDescent="0.25">
      <c r="B21" s="10" t="s">
        <v>15</v>
      </c>
      <c r="C21" s="100" t="s">
        <v>19</v>
      </c>
      <c r="D21" s="100"/>
      <c r="E21" s="101">
        <f t="shared" si="0"/>
        <v>1</v>
      </c>
      <c r="F21" s="101"/>
      <c r="G21" s="102" t="s">
        <v>20</v>
      </c>
      <c r="H21" s="102"/>
      <c r="I21" s="103">
        <v>42598</v>
      </c>
      <c r="J21" s="103"/>
      <c r="K21" s="103">
        <v>42598</v>
      </c>
      <c r="L21" s="103"/>
      <c r="M21" s="84" t="s">
        <v>656</v>
      </c>
      <c r="N21" s="84"/>
      <c r="O21" s="98">
        <v>450</v>
      </c>
      <c r="P21" s="98"/>
      <c r="Q21" s="84"/>
      <c r="R21" s="84"/>
      <c r="S21" s="84"/>
      <c r="U21" s="14"/>
    </row>
    <row r="22" spans="1:21" ht="45" customHeight="1" x14ac:dyDescent="0.25">
      <c r="B22" s="10" t="s">
        <v>15</v>
      </c>
      <c r="C22" s="100" t="s">
        <v>660</v>
      </c>
      <c r="D22" s="100"/>
      <c r="E22" s="101">
        <f t="shared" si="0"/>
        <v>1</v>
      </c>
      <c r="F22" s="101"/>
      <c r="G22" s="102" t="s">
        <v>20</v>
      </c>
      <c r="H22" s="102"/>
      <c r="I22" s="103">
        <v>42583</v>
      </c>
      <c r="J22" s="103"/>
      <c r="K22" s="103">
        <v>42613</v>
      </c>
      <c r="L22" s="103"/>
      <c r="M22" s="84" t="s">
        <v>656</v>
      </c>
      <c r="N22" s="84"/>
      <c r="O22" s="98">
        <v>486</v>
      </c>
      <c r="P22" s="98"/>
      <c r="Q22" s="84"/>
      <c r="R22" s="84"/>
      <c r="S22" s="84"/>
    </row>
    <row r="23" spans="1:21" ht="45" customHeight="1" x14ac:dyDescent="0.25">
      <c r="B23" s="10" t="s">
        <v>15</v>
      </c>
      <c r="C23" s="100" t="s">
        <v>661</v>
      </c>
      <c r="D23" s="100"/>
      <c r="E23" s="101">
        <f t="shared" si="0"/>
        <v>1</v>
      </c>
      <c r="F23" s="101"/>
      <c r="G23" s="102" t="s">
        <v>20</v>
      </c>
      <c r="H23" s="102"/>
      <c r="I23" s="103">
        <v>42674</v>
      </c>
      <c r="J23" s="103"/>
      <c r="K23" s="103">
        <v>42674</v>
      </c>
      <c r="L23" s="103"/>
      <c r="M23" s="84" t="s">
        <v>656</v>
      </c>
      <c r="N23" s="84"/>
      <c r="O23" s="98">
        <v>486</v>
      </c>
      <c r="P23" s="98"/>
      <c r="Q23" s="84"/>
      <c r="R23" s="84"/>
      <c r="S23" s="84"/>
    </row>
    <row r="24" spans="1:21" ht="45" customHeight="1" x14ac:dyDescent="0.25">
      <c r="B24" s="10" t="s">
        <v>15</v>
      </c>
      <c r="C24" s="100" t="s">
        <v>661</v>
      </c>
      <c r="D24" s="100"/>
      <c r="E24" s="101">
        <f t="shared" si="0"/>
        <v>1</v>
      </c>
      <c r="F24" s="101"/>
      <c r="G24" s="102" t="s">
        <v>20</v>
      </c>
      <c r="H24" s="102"/>
      <c r="I24" s="103">
        <v>42674</v>
      </c>
      <c r="J24" s="103"/>
      <c r="K24" s="103">
        <v>42674</v>
      </c>
      <c r="L24" s="103"/>
      <c r="M24" s="84" t="s">
        <v>656</v>
      </c>
      <c r="N24" s="84"/>
      <c r="O24" s="98">
        <v>56</v>
      </c>
      <c r="P24" s="98"/>
      <c r="Q24" s="84"/>
      <c r="R24" s="84"/>
      <c r="S24" s="84"/>
    </row>
    <row r="25" spans="1:21" ht="45" customHeight="1" x14ac:dyDescent="0.25">
      <c r="B25" s="10" t="s">
        <v>15</v>
      </c>
      <c r="C25" s="100" t="s">
        <v>19</v>
      </c>
      <c r="D25" s="100"/>
      <c r="E25" s="101">
        <f t="shared" si="0"/>
        <v>1</v>
      </c>
      <c r="F25" s="101"/>
      <c r="G25" s="102" t="s">
        <v>20</v>
      </c>
      <c r="H25" s="102"/>
      <c r="I25" s="103">
        <v>42674</v>
      </c>
      <c r="J25" s="103"/>
      <c r="K25" s="103">
        <v>42674</v>
      </c>
      <c r="L25" s="103"/>
      <c r="M25" s="84" t="s">
        <v>656</v>
      </c>
      <c r="N25" s="84"/>
      <c r="O25" s="98">
        <v>1161</v>
      </c>
      <c r="P25" s="98"/>
      <c r="Q25" s="84"/>
      <c r="R25" s="84"/>
      <c r="S25" s="84"/>
    </row>
    <row r="26" spans="1:21" ht="45" customHeight="1" x14ac:dyDescent="0.25">
      <c r="A26" s="9" t="s">
        <v>14</v>
      </c>
      <c r="B26" s="10" t="s">
        <v>15</v>
      </c>
      <c r="C26" s="100" t="s">
        <v>662</v>
      </c>
      <c r="D26" s="100"/>
      <c r="E26" s="101">
        <f t="shared" si="0"/>
        <v>1</v>
      </c>
      <c r="F26" s="101"/>
      <c r="G26" s="102" t="s">
        <v>396</v>
      </c>
      <c r="H26" s="102"/>
      <c r="I26" s="103">
        <v>42622</v>
      </c>
      <c r="J26" s="103"/>
      <c r="K26" s="103">
        <v>42623</v>
      </c>
      <c r="L26" s="103"/>
      <c r="M26" s="84" t="s">
        <v>656</v>
      </c>
      <c r="N26" s="84"/>
      <c r="O26" s="98">
        <v>7385.14</v>
      </c>
      <c r="P26" s="98"/>
      <c r="Q26" s="84"/>
      <c r="R26" s="84"/>
      <c r="S26" s="84"/>
    </row>
    <row r="27" spans="1:21" ht="45" customHeight="1" x14ac:dyDescent="0.25">
      <c r="B27" s="10" t="s">
        <v>15</v>
      </c>
      <c r="C27" s="100" t="e">
        <f>+#REF!</f>
        <v>#REF!</v>
      </c>
      <c r="D27" s="100"/>
      <c r="E27" s="101">
        <f t="shared" si="0"/>
        <v>1</v>
      </c>
      <c r="F27" s="101"/>
      <c r="G27" s="102" t="s">
        <v>17</v>
      </c>
      <c r="H27" s="102"/>
      <c r="I27" s="103">
        <v>42664</v>
      </c>
      <c r="J27" s="103"/>
      <c r="K27" s="103">
        <v>42666</v>
      </c>
      <c r="L27" s="103"/>
      <c r="M27" s="84" t="s">
        <v>656</v>
      </c>
      <c r="N27" s="84"/>
      <c r="O27" s="98">
        <v>4495</v>
      </c>
      <c r="P27" s="98"/>
      <c r="Q27" s="84"/>
      <c r="R27" s="84"/>
      <c r="S27" s="84"/>
      <c r="T27" s="5">
        <f>SUM(O13:O27)</f>
        <v>29601.14</v>
      </c>
    </row>
    <row r="28" spans="1:21" ht="45" customHeight="1" x14ac:dyDescent="0.25">
      <c r="B28" s="10" t="s">
        <v>25</v>
      </c>
      <c r="C28" s="100" t="s">
        <v>663</v>
      </c>
      <c r="D28" s="100"/>
      <c r="E28" s="101">
        <f t="shared" si="0"/>
        <v>1</v>
      </c>
      <c r="F28" s="101"/>
      <c r="G28" s="102" t="s">
        <v>17</v>
      </c>
      <c r="H28" s="102"/>
      <c r="I28" s="103">
        <v>42376</v>
      </c>
      <c r="J28" s="103"/>
      <c r="K28" s="103">
        <v>42376</v>
      </c>
      <c r="L28" s="103"/>
      <c r="M28" s="84" t="s">
        <v>656</v>
      </c>
      <c r="N28" s="84"/>
      <c r="O28" s="98">
        <v>1348</v>
      </c>
      <c r="P28" s="98"/>
      <c r="Q28" s="84"/>
      <c r="R28" s="84"/>
      <c r="S28" s="84"/>
    </row>
    <row r="29" spans="1:21" ht="45" customHeight="1" x14ac:dyDescent="0.25">
      <c r="B29" s="10" t="s">
        <v>25</v>
      </c>
      <c r="C29" s="100" t="s">
        <v>663</v>
      </c>
      <c r="D29" s="100"/>
      <c r="E29" s="101">
        <f t="shared" si="0"/>
        <v>1</v>
      </c>
      <c r="F29" s="101"/>
      <c r="G29" s="102" t="s">
        <v>17</v>
      </c>
      <c r="H29" s="102"/>
      <c r="I29" s="103">
        <v>42376</v>
      </c>
      <c r="J29" s="103"/>
      <c r="K29" s="103">
        <v>42376</v>
      </c>
      <c r="L29" s="103"/>
      <c r="M29" s="84" t="s">
        <v>656</v>
      </c>
      <c r="N29" s="84"/>
      <c r="O29" s="98">
        <v>1293</v>
      </c>
      <c r="P29" s="98"/>
      <c r="Q29" s="84"/>
      <c r="R29" s="84"/>
      <c r="S29" s="84"/>
    </row>
    <row r="30" spans="1:21" ht="45" customHeight="1" x14ac:dyDescent="0.25">
      <c r="B30" s="10" t="s">
        <v>25</v>
      </c>
      <c r="C30" s="100" t="s">
        <v>663</v>
      </c>
      <c r="D30" s="100"/>
      <c r="E30" s="101">
        <f t="shared" si="0"/>
        <v>1</v>
      </c>
      <c r="F30" s="101"/>
      <c r="G30" s="102" t="s">
        <v>17</v>
      </c>
      <c r="H30" s="102"/>
      <c r="I30" s="103">
        <v>42376</v>
      </c>
      <c r="J30" s="103"/>
      <c r="K30" s="103">
        <v>42376</v>
      </c>
      <c r="L30" s="103"/>
      <c r="M30" s="84" t="s">
        <v>656</v>
      </c>
      <c r="N30" s="84"/>
      <c r="O30" s="98">
        <v>192</v>
      </c>
      <c r="P30" s="98"/>
      <c r="Q30" s="84"/>
      <c r="R30" s="84"/>
      <c r="S30" s="84"/>
    </row>
    <row r="31" spans="1:21" ht="45" customHeight="1" x14ac:dyDescent="0.25">
      <c r="B31" s="10" t="s">
        <v>25</v>
      </c>
      <c r="C31" s="100" t="s">
        <v>663</v>
      </c>
      <c r="D31" s="100"/>
      <c r="E31" s="101">
        <f t="shared" si="0"/>
        <v>1</v>
      </c>
      <c r="F31" s="101"/>
      <c r="G31" s="102" t="s">
        <v>17</v>
      </c>
      <c r="H31" s="102"/>
      <c r="I31" s="103">
        <v>42376</v>
      </c>
      <c r="J31" s="103"/>
      <c r="K31" s="103">
        <v>42376</v>
      </c>
      <c r="L31" s="103"/>
      <c r="M31" s="84" t="s">
        <v>656</v>
      </c>
      <c r="N31" s="84"/>
      <c r="O31" s="98">
        <v>167</v>
      </c>
      <c r="P31" s="98"/>
      <c r="Q31" s="84"/>
      <c r="R31" s="84"/>
      <c r="S31" s="84"/>
    </row>
    <row r="32" spans="1:21" ht="45" customHeight="1" x14ac:dyDescent="0.25">
      <c r="B32" s="10" t="s">
        <v>25</v>
      </c>
      <c r="C32" s="100" t="s">
        <v>664</v>
      </c>
      <c r="D32" s="100"/>
      <c r="E32" s="101">
        <f t="shared" si="0"/>
        <v>1</v>
      </c>
      <c r="F32" s="101"/>
      <c r="G32" s="102" t="s">
        <v>17</v>
      </c>
      <c r="H32" s="102"/>
      <c r="I32" s="103">
        <v>42383</v>
      </c>
      <c r="J32" s="103"/>
      <c r="K32" s="103">
        <v>42384</v>
      </c>
      <c r="L32" s="103"/>
      <c r="M32" s="84" t="s">
        <v>656</v>
      </c>
      <c r="N32" s="84"/>
      <c r="O32" s="98">
        <v>1349.33</v>
      </c>
      <c r="P32" s="98"/>
      <c r="Q32" s="84"/>
      <c r="R32" s="84"/>
      <c r="S32" s="84"/>
    </row>
    <row r="33" spans="1:19" ht="45" customHeight="1" x14ac:dyDescent="0.25">
      <c r="B33" s="10" t="s">
        <v>25</v>
      </c>
      <c r="C33" s="100" t="s">
        <v>665</v>
      </c>
      <c r="D33" s="100"/>
      <c r="E33" s="101">
        <f t="shared" si="0"/>
        <v>1</v>
      </c>
      <c r="F33" s="101"/>
      <c r="G33" s="102" t="s">
        <v>17</v>
      </c>
      <c r="H33" s="102"/>
      <c r="I33" s="103">
        <v>42419</v>
      </c>
      <c r="J33" s="103"/>
      <c r="K33" s="103">
        <v>42419</v>
      </c>
      <c r="L33" s="103"/>
      <c r="M33" s="84" t="s">
        <v>656</v>
      </c>
      <c r="N33" s="84"/>
      <c r="O33" s="98">
        <v>1349.33</v>
      </c>
      <c r="P33" s="98"/>
      <c r="Q33" s="84"/>
      <c r="R33" s="84"/>
      <c r="S33" s="84"/>
    </row>
    <row r="34" spans="1:19" ht="45" customHeight="1" x14ac:dyDescent="0.25">
      <c r="B34" s="10" t="s">
        <v>25</v>
      </c>
      <c r="C34" s="100" t="s">
        <v>666</v>
      </c>
      <c r="D34" s="100"/>
      <c r="E34" s="101">
        <f t="shared" si="0"/>
        <v>1</v>
      </c>
      <c r="F34" s="101"/>
      <c r="G34" s="102" t="s">
        <v>17</v>
      </c>
      <c r="H34" s="102"/>
      <c r="I34" s="103">
        <v>42397</v>
      </c>
      <c r="J34" s="103"/>
      <c r="K34" s="103">
        <v>42398</v>
      </c>
      <c r="L34" s="103"/>
      <c r="M34" s="84" t="s">
        <v>656</v>
      </c>
      <c r="N34" s="84"/>
      <c r="O34" s="98">
        <v>1349.33</v>
      </c>
      <c r="P34" s="98"/>
      <c r="Q34" s="84"/>
      <c r="R34" s="84"/>
      <c r="S34" s="84"/>
    </row>
    <row r="35" spans="1:19" ht="45" customHeight="1" x14ac:dyDescent="0.25">
      <c r="B35" s="10" t="s">
        <v>25</v>
      </c>
      <c r="C35" s="100" t="s">
        <v>664</v>
      </c>
      <c r="D35" s="100"/>
      <c r="E35" s="101">
        <f t="shared" si="0"/>
        <v>1</v>
      </c>
      <c r="F35" s="101"/>
      <c r="G35" s="102" t="s">
        <v>17</v>
      </c>
      <c r="H35" s="102"/>
      <c r="I35" s="103">
        <v>42383</v>
      </c>
      <c r="J35" s="103"/>
      <c r="K35" s="103">
        <v>42384</v>
      </c>
      <c r="L35" s="103"/>
      <c r="M35" s="84" t="s">
        <v>656</v>
      </c>
      <c r="N35" s="84"/>
      <c r="O35" s="98">
        <v>4270.5</v>
      </c>
      <c r="P35" s="98"/>
      <c r="Q35" s="84"/>
      <c r="R35" s="84"/>
      <c r="S35" s="84"/>
    </row>
    <row r="36" spans="1:19" ht="45" customHeight="1" x14ac:dyDescent="0.25">
      <c r="B36" s="10" t="s">
        <v>25</v>
      </c>
      <c r="C36" s="100" t="s">
        <v>666</v>
      </c>
      <c r="D36" s="100"/>
      <c r="E36" s="101">
        <f t="shared" si="0"/>
        <v>1</v>
      </c>
      <c r="F36" s="101"/>
      <c r="G36" s="102" t="s">
        <v>17</v>
      </c>
      <c r="H36" s="102"/>
      <c r="I36" s="103">
        <v>42397</v>
      </c>
      <c r="J36" s="103"/>
      <c r="K36" s="103">
        <v>42398</v>
      </c>
      <c r="L36" s="103"/>
      <c r="M36" s="84" t="s">
        <v>656</v>
      </c>
      <c r="N36" s="84"/>
      <c r="O36" s="98">
        <v>4270.5</v>
      </c>
      <c r="P36" s="98"/>
      <c r="Q36" s="84"/>
      <c r="R36" s="84"/>
      <c r="S36" s="84"/>
    </row>
    <row r="37" spans="1:19" ht="45" customHeight="1" x14ac:dyDescent="0.25">
      <c r="B37" s="10" t="s">
        <v>25</v>
      </c>
      <c r="C37" s="100" t="s">
        <v>667</v>
      </c>
      <c r="D37" s="100"/>
      <c r="E37" s="101">
        <f t="shared" si="0"/>
        <v>1</v>
      </c>
      <c r="F37" s="101"/>
      <c r="G37" s="102" t="s">
        <v>17</v>
      </c>
      <c r="H37" s="102"/>
      <c r="I37" s="103">
        <v>42384</v>
      </c>
      <c r="J37" s="103"/>
      <c r="K37" s="103">
        <v>42385</v>
      </c>
      <c r="L37" s="103"/>
      <c r="M37" s="84" t="s">
        <v>656</v>
      </c>
      <c r="N37" s="84"/>
      <c r="O37" s="98">
        <v>1455</v>
      </c>
      <c r="P37" s="98"/>
      <c r="Q37" s="84"/>
      <c r="R37" s="84"/>
      <c r="S37" s="84"/>
    </row>
    <row r="38" spans="1:19" ht="45" customHeight="1" x14ac:dyDescent="0.25">
      <c r="A38" s="9" t="s">
        <v>14</v>
      </c>
      <c r="B38" s="10" t="s">
        <v>25</v>
      </c>
      <c r="C38" s="100" t="s">
        <v>668</v>
      </c>
      <c r="D38" s="100"/>
      <c r="E38" s="101">
        <f t="shared" si="0"/>
        <v>1</v>
      </c>
      <c r="F38" s="101"/>
      <c r="G38" s="102" t="s">
        <v>17</v>
      </c>
      <c r="H38" s="102"/>
      <c r="I38" s="103">
        <v>42383</v>
      </c>
      <c r="J38" s="103"/>
      <c r="K38" s="103">
        <v>42383</v>
      </c>
      <c r="L38" s="103"/>
      <c r="M38" s="84" t="s">
        <v>656</v>
      </c>
      <c r="N38" s="84"/>
      <c r="O38" s="98">
        <v>5139</v>
      </c>
      <c r="P38" s="98"/>
      <c r="Q38" s="84"/>
      <c r="R38" s="84"/>
      <c r="S38" s="84"/>
    </row>
    <row r="39" spans="1:19" ht="45" customHeight="1" x14ac:dyDescent="0.25">
      <c r="A39" s="13"/>
      <c r="B39" s="10" t="s">
        <v>25</v>
      </c>
      <c r="C39" s="100" t="s">
        <v>669</v>
      </c>
      <c r="D39" s="100"/>
      <c r="E39" s="101">
        <f t="shared" si="0"/>
        <v>1</v>
      </c>
      <c r="F39" s="101"/>
      <c r="G39" s="102" t="s">
        <v>35</v>
      </c>
      <c r="H39" s="102"/>
      <c r="I39" s="103">
        <v>42429</v>
      </c>
      <c r="J39" s="103"/>
      <c r="K39" s="103">
        <v>42429</v>
      </c>
      <c r="L39" s="103"/>
      <c r="M39" s="84" t="s">
        <v>656</v>
      </c>
      <c r="N39" s="84"/>
      <c r="O39" s="98">
        <v>188</v>
      </c>
      <c r="P39" s="98"/>
      <c r="Q39" s="84"/>
      <c r="R39" s="84"/>
      <c r="S39" s="84"/>
    </row>
    <row r="40" spans="1:19" ht="45" customHeight="1" x14ac:dyDescent="0.25">
      <c r="B40" s="10" t="s">
        <v>25</v>
      </c>
      <c r="C40" s="100" t="s">
        <v>670</v>
      </c>
      <c r="D40" s="100"/>
      <c r="E40" s="101">
        <f t="shared" si="0"/>
        <v>1</v>
      </c>
      <c r="F40" s="101"/>
      <c r="G40" s="102" t="s">
        <v>17</v>
      </c>
      <c r="H40" s="102"/>
      <c r="I40" s="103">
        <v>42429</v>
      </c>
      <c r="J40" s="103"/>
      <c r="K40" s="103">
        <v>42429</v>
      </c>
      <c r="L40" s="103"/>
      <c r="M40" s="84" t="s">
        <v>656</v>
      </c>
      <c r="N40" s="84"/>
      <c r="O40" s="98">
        <v>248</v>
      </c>
      <c r="P40" s="98"/>
      <c r="Q40" s="84"/>
      <c r="R40" s="84"/>
      <c r="S40" s="84"/>
    </row>
    <row r="41" spans="1:19" ht="45" customHeight="1" x14ac:dyDescent="0.25">
      <c r="B41" s="10" t="s">
        <v>25</v>
      </c>
      <c r="C41" s="100" t="s">
        <v>671</v>
      </c>
      <c r="D41" s="100"/>
      <c r="E41" s="101">
        <f t="shared" si="0"/>
        <v>1</v>
      </c>
      <c r="F41" s="101"/>
      <c r="G41" s="102" t="s">
        <v>35</v>
      </c>
      <c r="H41" s="102"/>
      <c r="I41" s="103">
        <v>42395</v>
      </c>
      <c r="J41" s="103"/>
      <c r="K41" s="103">
        <v>42395</v>
      </c>
      <c r="L41" s="103"/>
      <c r="M41" s="84" t="s">
        <v>656</v>
      </c>
      <c r="N41" s="84"/>
      <c r="O41" s="98">
        <v>188</v>
      </c>
      <c r="P41" s="98"/>
      <c r="Q41" s="84"/>
      <c r="R41" s="84"/>
      <c r="S41" s="84"/>
    </row>
    <row r="42" spans="1:19" ht="45" customHeight="1" x14ac:dyDescent="0.25">
      <c r="B42" s="10" t="s">
        <v>25</v>
      </c>
      <c r="C42" s="100" t="s">
        <v>672</v>
      </c>
      <c r="D42" s="100"/>
      <c r="E42" s="101">
        <f t="shared" si="0"/>
        <v>1</v>
      </c>
      <c r="F42" s="101"/>
      <c r="G42" s="102" t="s">
        <v>35</v>
      </c>
      <c r="H42" s="102"/>
      <c r="I42" s="103">
        <v>42424</v>
      </c>
      <c r="J42" s="103"/>
      <c r="K42" s="103">
        <v>42424</v>
      </c>
      <c r="L42" s="103"/>
      <c r="M42" s="84" t="s">
        <v>656</v>
      </c>
      <c r="N42" s="84"/>
      <c r="O42" s="98">
        <v>188</v>
      </c>
      <c r="P42" s="98"/>
      <c r="Q42" s="84"/>
      <c r="R42" s="84"/>
      <c r="S42" s="84"/>
    </row>
    <row r="43" spans="1:19" ht="45" customHeight="1" x14ac:dyDescent="0.25">
      <c r="B43" s="10" t="s">
        <v>25</v>
      </c>
      <c r="C43" s="100" t="s">
        <v>673</v>
      </c>
      <c r="D43" s="100"/>
      <c r="E43" s="101">
        <f t="shared" si="0"/>
        <v>1</v>
      </c>
      <c r="F43" s="101"/>
      <c r="G43" s="102" t="s">
        <v>17</v>
      </c>
      <c r="H43" s="102"/>
      <c r="I43" s="103">
        <v>42385</v>
      </c>
      <c r="J43" s="103"/>
      <c r="K43" s="103">
        <v>42385</v>
      </c>
      <c r="L43" s="103"/>
      <c r="M43" s="84" t="s">
        <v>656</v>
      </c>
      <c r="N43" s="84"/>
      <c r="O43" s="98">
        <v>1113</v>
      </c>
      <c r="P43" s="98"/>
      <c r="Q43" s="84"/>
      <c r="R43" s="84"/>
      <c r="S43" s="84"/>
    </row>
    <row r="44" spans="1:19" ht="45" customHeight="1" x14ac:dyDescent="0.25">
      <c r="B44" s="10" t="s">
        <v>25</v>
      </c>
      <c r="C44" s="100" t="s">
        <v>670</v>
      </c>
      <c r="D44" s="100"/>
      <c r="E44" s="101">
        <f t="shared" si="0"/>
        <v>1</v>
      </c>
      <c r="F44" s="101"/>
      <c r="G44" s="102" t="s">
        <v>17</v>
      </c>
      <c r="H44" s="102"/>
      <c r="I44" s="103">
        <v>42429</v>
      </c>
      <c r="J44" s="103"/>
      <c r="K44" s="103">
        <v>42429</v>
      </c>
      <c r="L44" s="103"/>
      <c r="M44" s="84" t="s">
        <v>656</v>
      </c>
      <c r="N44" s="84"/>
      <c r="O44" s="98">
        <v>1640</v>
      </c>
      <c r="P44" s="98"/>
      <c r="Q44" s="84"/>
      <c r="R44" s="84"/>
      <c r="S44" s="84"/>
    </row>
    <row r="45" spans="1:19" ht="45" customHeight="1" x14ac:dyDescent="0.25">
      <c r="B45" s="10" t="s">
        <v>25</v>
      </c>
      <c r="C45" s="100" t="s">
        <v>673</v>
      </c>
      <c r="D45" s="100"/>
      <c r="E45" s="101">
        <f t="shared" si="0"/>
        <v>1</v>
      </c>
      <c r="F45" s="101"/>
      <c r="G45" s="102" t="s">
        <v>17</v>
      </c>
      <c r="H45" s="102"/>
      <c r="I45" s="103">
        <v>42385</v>
      </c>
      <c r="J45" s="103"/>
      <c r="K45" s="103">
        <v>42385</v>
      </c>
      <c r="L45" s="103"/>
      <c r="M45" s="84" t="s">
        <v>656</v>
      </c>
      <c r="N45" s="84"/>
      <c r="O45" s="98">
        <v>114</v>
      </c>
      <c r="P45" s="98"/>
      <c r="Q45" s="84"/>
      <c r="R45" s="84"/>
      <c r="S45" s="84"/>
    </row>
    <row r="46" spans="1:19" ht="45" customHeight="1" x14ac:dyDescent="0.25">
      <c r="B46" s="10" t="s">
        <v>25</v>
      </c>
      <c r="C46" s="100" t="s">
        <v>669</v>
      </c>
      <c r="D46" s="100"/>
      <c r="E46" s="101">
        <f t="shared" si="0"/>
        <v>1</v>
      </c>
      <c r="F46" s="101"/>
      <c r="G46" s="102" t="s">
        <v>35</v>
      </c>
      <c r="H46" s="102"/>
      <c r="I46" s="103">
        <v>42429</v>
      </c>
      <c r="J46" s="103"/>
      <c r="K46" s="103">
        <v>42429</v>
      </c>
      <c r="L46" s="103"/>
      <c r="M46" s="84" t="s">
        <v>656</v>
      </c>
      <c r="N46" s="84"/>
      <c r="O46" s="98">
        <v>200</v>
      </c>
      <c r="P46" s="98"/>
      <c r="Q46" s="84"/>
      <c r="R46" s="84"/>
      <c r="S46" s="84"/>
    </row>
    <row r="47" spans="1:19" ht="45" customHeight="1" x14ac:dyDescent="0.25">
      <c r="A47" s="13"/>
      <c r="B47" s="10" t="s">
        <v>25</v>
      </c>
      <c r="C47" s="100" t="s">
        <v>674</v>
      </c>
      <c r="D47" s="100"/>
      <c r="E47" s="101">
        <f t="shared" si="0"/>
        <v>1</v>
      </c>
      <c r="F47" s="101"/>
      <c r="G47" s="102" t="s">
        <v>17</v>
      </c>
      <c r="H47" s="102"/>
      <c r="I47" s="103">
        <v>42394</v>
      </c>
      <c r="J47" s="103"/>
      <c r="K47" s="103">
        <v>42395</v>
      </c>
      <c r="L47" s="103"/>
      <c r="M47" s="84" t="s">
        <v>656</v>
      </c>
      <c r="N47" s="84"/>
      <c r="O47" s="98">
        <v>1314</v>
      </c>
      <c r="P47" s="98"/>
      <c r="Q47" s="84"/>
      <c r="R47" s="84"/>
      <c r="S47" s="84"/>
    </row>
    <row r="48" spans="1:19" ht="45" customHeight="1" x14ac:dyDescent="0.25">
      <c r="A48" s="9" t="s">
        <v>46</v>
      </c>
      <c r="B48" s="10" t="s">
        <v>25</v>
      </c>
      <c r="C48" s="100" t="s">
        <v>675</v>
      </c>
      <c r="D48" s="100"/>
      <c r="E48" s="101">
        <f t="shared" si="0"/>
        <v>1</v>
      </c>
      <c r="F48" s="101"/>
      <c r="G48" s="102" t="s">
        <v>17</v>
      </c>
      <c r="H48" s="102"/>
      <c r="I48" s="103">
        <v>42383</v>
      </c>
      <c r="J48" s="103"/>
      <c r="K48" s="103">
        <v>42385</v>
      </c>
      <c r="L48" s="103"/>
      <c r="M48" s="84" t="s">
        <v>656</v>
      </c>
      <c r="N48" s="84"/>
      <c r="O48" s="98">
        <v>1435</v>
      </c>
      <c r="P48" s="98"/>
      <c r="Q48" s="84"/>
      <c r="R48" s="84"/>
      <c r="S48" s="84"/>
    </row>
    <row r="49" spans="1:19" ht="45" customHeight="1" x14ac:dyDescent="0.25">
      <c r="B49" s="10" t="s">
        <v>25</v>
      </c>
      <c r="C49" s="100" t="s">
        <v>676</v>
      </c>
      <c r="D49" s="100"/>
      <c r="E49" s="101">
        <f t="shared" si="0"/>
        <v>1</v>
      </c>
      <c r="F49" s="101"/>
      <c r="G49" s="102" t="s">
        <v>35</v>
      </c>
      <c r="H49" s="102"/>
      <c r="I49" s="103">
        <v>42397</v>
      </c>
      <c r="J49" s="103"/>
      <c r="K49" s="103">
        <v>42398</v>
      </c>
      <c r="L49" s="103"/>
      <c r="M49" s="84" t="s">
        <v>656</v>
      </c>
      <c r="N49" s="84"/>
      <c r="O49" s="98">
        <v>1120</v>
      </c>
      <c r="P49" s="98"/>
      <c r="Q49" s="84"/>
      <c r="R49" s="84"/>
      <c r="S49" s="84"/>
    </row>
    <row r="50" spans="1:19" ht="45" customHeight="1" x14ac:dyDescent="0.25">
      <c r="B50" s="10" t="s">
        <v>25</v>
      </c>
      <c r="C50" s="100" t="s">
        <v>677</v>
      </c>
      <c r="D50" s="100"/>
      <c r="E50" s="101">
        <f t="shared" si="0"/>
        <v>1</v>
      </c>
      <c r="F50" s="101"/>
      <c r="G50" s="102" t="s">
        <v>35</v>
      </c>
      <c r="H50" s="102"/>
      <c r="I50" s="103">
        <v>42418</v>
      </c>
      <c r="J50" s="103"/>
      <c r="K50" s="103">
        <v>42418</v>
      </c>
      <c r="L50" s="103"/>
      <c r="M50" s="84" t="s">
        <v>656</v>
      </c>
      <c r="N50" s="84"/>
      <c r="O50" s="98">
        <v>188</v>
      </c>
      <c r="P50" s="98"/>
      <c r="Q50" s="84"/>
      <c r="R50" s="84"/>
      <c r="S50" s="84"/>
    </row>
    <row r="51" spans="1:19" ht="45" customHeight="1" x14ac:dyDescent="0.25">
      <c r="A51" s="9" t="s">
        <v>14</v>
      </c>
      <c r="B51" s="10" t="s">
        <v>25</v>
      </c>
      <c r="C51" s="100" t="s">
        <v>678</v>
      </c>
      <c r="D51" s="100"/>
      <c r="E51" s="101">
        <f t="shared" si="0"/>
        <v>1</v>
      </c>
      <c r="F51" s="101"/>
      <c r="G51" s="102" t="s">
        <v>35</v>
      </c>
      <c r="H51" s="102"/>
      <c r="I51" s="103">
        <v>42398</v>
      </c>
      <c r="J51" s="103"/>
      <c r="K51" s="103">
        <v>42403</v>
      </c>
      <c r="L51" s="103"/>
      <c r="M51" s="84" t="s">
        <v>656</v>
      </c>
      <c r="N51" s="84"/>
      <c r="O51" s="98">
        <v>1645</v>
      </c>
      <c r="P51" s="98"/>
      <c r="Q51" s="84"/>
      <c r="R51" s="84"/>
      <c r="S51" s="84"/>
    </row>
    <row r="52" spans="1:19" ht="45" customHeight="1" x14ac:dyDescent="0.25">
      <c r="A52" s="9" t="s">
        <v>14</v>
      </c>
      <c r="B52" s="10" t="s">
        <v>25</v>
      </c>
      <c r="C52" s="100" t="s">
        <v>676</v>
      </c>
      <c r="D52" s="100"/>
      <c r="E52" s="101">
        <f t="shared" si="0"/>
        <v>1</v>
      </c>
      <c r="F52" s="101"/>
      <c r="G52" s="102" t="s">
        <v>17</v>
      </c>
      <c r="H52" s="102"/>
      <c r="I52" s="103">
        <v>42398</v>
      </c>
      <c r="J52" s="103"/>
      <c r="K52" s="103">
        <v>42398</v>
      </c>
      <c r="L52" s="103"/>
      <c r="M52" s="84" t="s">
        <v>656</v>
      </c>
      <c r="N52" s="84"/>
      <c r="O52" s="98">
        <v>1530</v>
      </c>
      <c r="P52" s="98"/>
      <c r="Q52" s="84"/>
      <c r="R52" s="84"/>
      <c r="S52" s="84"/>
    </row>
    <row r="53" spans="1:19" ht="45" customHeight="1" x14ac:dyDescent="0.25">
      <c r="A53" s="9" t="s">
        <v>14</v>
      </c>
      <c r="B53" s="10" t="s">
        <v>25</v>
      </c>
      <c r="C53" s="100" t="s">
        <v>674</v>
      </c>
      <c r="D53" s="100"/>
      <c r="E53" s="101">
        <f t="shared" si="0"/>
        <v>1</v>
      </c>
      <c r="F53" s="101"/>
      <c r="G53" s="102" t="s">
        <v>17</v>
      </c>
      <c r="H53" s="102"/>
      <c r="I53" s="103">
        <v>42394</v>
      </c>
      <c r="J53" s="103"/>
      <c r="K53" s="103">
        <v>42395</v>
      </c>
      <c r="L53" s="103"/>
      <c r="M53" s="84" t="s">
        <v>656</v>
      </c>
      <c r="N53" s="84"/>
      <c r="O53" s="98">
        <v>214</v>
      </c>
      <c r="P53" s="98"/>
      <c r="Q53" s="84"/>
      <c r="R53" s="84"/>
      <c r="S53" s="84"/>
    </row>
    <row r="54" spans="1:19" ht="45" customHeight="1" x14ac:dyDescent="0.25">
      <c r="B54" s="10" t="s">
        <v>25</v>
      </c>
      <c r="C54" s="100" t="s">
        <v>679</v>
      </c>
      <c r="D54" s="100"/>
      <c r="E54" s="101">
        <f t="shared" si="0"/>
        <v>1</v>
      </c>
      <c r="F54" s="101"/>
      <c r="G54" s="102" t="s">
        <v>35</v>
      </c>
      <c r="H54" s="102"/>
      <c r="I54" s="103">
        <v>42397</v>
      </c>
      <c r="J54" s="103"/>
      <c r="K54" s="103">
        <v>42398</v>
      </c>
      <c r="L54" s="103"/>
      <c r="M54" s="84" t="s">
        <v>656</v>
      </c>
      <c r="N54" s="84"/>
      <c r="O54" s="98">
        <v>719</v>
      </c>
      <c r="P54" s="98"/>
      <c r="Q54" s="84"/>
      <c r="R54" s="84"/>
      <c r="S54" s="84"/>
    </row>
    <row r="55" spans="1:19" ht="45" customHeight="1" x14ac:dyDescent="0.25">
      <c r="B55" s="10" t="s">
        <v>25</v>
      </c>
      <c r="C55" s="100" t="s">
        <v>677</v>
      </c>
      <c r="D55" s="100"/>
      <c r="E55" s="101">
        <f t="shared" si="0"/>
        <v>1</v>
      </c>
      <c r="F55" s="101"/>
      <c r="G55" s="102" t="s">
        <v>35</v>
      </c>
      <c r="H55" s="102"/>
      <c r="I55" s="103">
        <v>42398</v>
      </c>
      <c r="J55" s="103"/>
      <c r="K55" s="103">
        <v>42398</v>
      </c>
      <c r="L55" s="103"/>
      <c r="M55" s="84" t="s">
        <v>656</v>
      </c>
      <c r="N55" s="84"/>
      <c r="O55" s="98">
        <v>171</v>
      </c>
      <c r="P55" s="98"/>
      <c r="Q55" s="84"/>
      <c r="R55" s="84"/>
      <c r="S55" s="84"/>
    </row>
    <row r="56" spans="1:19" ht="45" customHeight="1" x14ac:dyDescent="0.25">
      <c r="B56" s="10" t="s">
        <v>25</v>
      </c>
      <c r="C56" s="100" t="s">
        <v>678</v>
      </c>
      <c r="D56" s="100"/>
      <c r="E56" s="101">
        <f t="shared" si="0"/>
        <v>1</v>
      </c>
      <c r="F56" s="101"/>
      <c r="G56" s="102" t="s">
        <v>35</v>
      </c>
      <c r="H56" s="102"/>
      <c r="I56" s="103">
        <v>42398</v>
      </c>
      <c r="J56" s="103"/>
      <c r="K56" s="103">
        <v>42403</v>
      </c>
      <c r="L56" s="103"/>
      <c r="M56" s="84" t="s">
        <v>656</v>
      </c>
      <c r="N56" s="84"/>
      <c r="O56" s="98">
        <v>220</v>
      </c>
      <c r="P56" s="98"/>
      <c r="Q56" s="84"/>
      <c r="R56" s="84"/>
      <c r="S56" s="84"/>
    </row>
    <row r="57" spans="1:19" ht="45" customHeight="1" x14ac:dyDescent="0.25">
      <c r="B57" s="10" t="s">
        <v>25</v>
      </c>
      <c r="C57" s="100" t="s">
        <v>679</v>
      </c>
      <c r="D57" s="100"/>
      <c r="E57" s="101">
        <f t="shared" si="0"/>
        <v>1</v>
      </c>
      <c r="F57" s="101"/>
      <c r="G57" s="102" t="s">
        <v>17</v>
      </c>
      <c r="H57" s="102"/>
      <c r="I57" s="103">
        <v>42398</v>
      </c>
      <c r="J57" s="103"/>
      <c r="K57" s="103">
        <v>42398</v>
      </c>
      <c r="L57" s="103"/>
      <c r="M57" s="84" t="s">
        <v>656</v>
      </c>
      <c r="N57" s="84"/>
      <c r="O57" s="98">
        <v>185</v>
      </c>
      <c r="P57" s="98"/>
      <c r="Q57" s="84"/>
      <c r="R57" s="84"/>
      <c r="S57" s="84"/>
    </row>
    <row r="58" spans="1:19" ht="45" customHeight="1" x14ac:dyDescent="0.25">
      <c r="B58" s="10" t="s">
        <v>25</v>
      </c>
      <c r="C58" s="100" t="s">
        <v>680</v>
      </c>
      <c r="D58" s="100"/>
      <c r="E58" s="101">
        <f t="shared" si="0"/>
        <v>1</v>
      </c>
      <c r="F58" s="101"/>
      <c r="G58" s="102" t="s">
        <v>17</v>
      </c>
      <c r="H58" s="102"/>
      <c r="I58" s="103">
        <v>42418</v>
      </c>
      <c r="J58" s="103"/>
      <c r="K58" s="103">
        <v>42419</v>
      </c>
      <c r="L58" s="103"/>
      <c r="M58" s="84" t="s">
        <v>656</v>
      </c>
      <c r="N58" s="84"/>
      <c r="O58" s="98">
        <v>865</v>
      </c>
      <c r="P58" s="98"/>
      <c r="Q58" s="84"/>
      <c r="R58" s="84"/>
      <c r="S58" s="84"/>
    </row>
    <row r="59" spans="1:19" ht="45" customHeight="1" x14ac:dyDescent="0.25">
      <c r="B59" s="10" t="s">
        <v>25</v>
      </c>
      <c r="C59" s="100" t="s">
        <v>680</v>
      </c>
      <c r="D59" s="100"/>
      <c r="E59" s="101">
        <f t="shared" si="0"/>
        <v>1</v>
      </c>
      <c r="F59" s="101"/>
      <c r="G59" s="102" t="s">
        <v>17</v>
      </c>
      <c r="H59" s="102"/>
      <c r="I59" s="103">
        <v>42418</v>
      </c>
      <c r="J59" s="103"/>
      <c r="K59" s="103">
        <v>42419</v>
      </c>
      <c r="L59" s="103"/>
      <c r="M59" s="84" t="s">
        <v>656</v>
      </c>
      <c r="N59" s="84"/>
      <c r="O59" s="98">
        <v>144</v>
      </c>
      <c r="P59" s="98"/>
      <c r="Q59" s="84"/>
      <c r="R59" s="84"/>
      <c r="S59" s="84"/>
    </row>
    <row r="60" spans="1:19" ht="45" customHeight="1" x14ac:dyDescent="0.25">
      <c r="B60" s="10" t="s">
        <v>25</v>
      </c>
      <c r="C60" s="100" t="s">
        <v>681</v>
      </c>
      <c r="D60" s="100"/>
      <c r="E60" s="101">
        <f t="shared" si="0"/>
        <v>1</v>
      </c>
      <c r="F60" s="101"/>
      <c r="G60" s="102" t="s">
        <v>35</v>
      </c>
      <c r="H60" s="102"/>
      <c r="I60" s="103">
        <v>42460</v>
      </c>
      <c r="J60" s="103"/>
      <c r="K60" s="103">
        <v>42460</v>
      </c>
      <c r="L60" s="103"/>
      <c r="M60" s="84" t="s">
        <v>656</v>
      </c>
      <c r="N60" s="84"/>
      <c r="O60" s="98">
        <v>188</v>
      </c>
      <c r="P60" s="98"/>
      <c r="Q60" s="84"/>
      <c r="R60" s="84"/>
      <c r="S60" s="84"/>
    </row>
    <row r="61" spans="1:19" ht="45" customHeight="1" x14ac:dyDescent="0.25">
      <c r="B61" s="10" t="s">
        <v>25</v>
      </c>
      <c r="C61" s="100" t="s">
        <v>682</v>
      </c>
      <c r="D61" s="100"/>
      <c r="E61" s="101">
        <f t="shared" si="0"/>
        <v>1</v>
      </c>
      <c r="F61" s="101"/>
      <c r="G61" s="102" t="s">
        <v>17</v>
      </c>
      <c r="H61" s="102"/>
      <c r="I61" s="103">
        <v>42475</v>
      </c>
      <c r="J61" s="103"/>
      <c r="K61" s="103">
        <v>42475</v>
      </c>
      <c r="L61" s="103"/>
      <c r="M61" s="84" t="s">
        <v>656</v>
      </c>
      <c r="N61" s="84"/>
      <c r="O61" s="98">
        <v>1533</v>
      </c>
      <c r="P61" s="98"/>
      <c r="Q61" s="84"/>
      <c r="R61" s="84"/>
      <c r="S61" s="84"/>
    </row>
    <row r="62" spans="1:19" ht="45" customHeight="1" x14ac:dyDescent="0.25">
      <c r="B62" s="10" t="s">
        <v>25</v>
      </c>
      <c r="C62" s="100" t="s">
        <v>682</v>
      </c>
      <c r="D62" s="100"/>
      <c r="E62" s="101">
        <f t="shared" si="0"/>
        <v>1</v>
      </c>
      <c r="F62" s="101"/>
      <c r="G62" s="102" t="s">
        <v>17</v>
      </c>
      <c r="H62" s="102"/>
      <c r="I62" s="103">
        <v>42475</v>
      </c>
      <c r="J62" s="103"/>
      <c r="K62" s="103">
        <v>42475</v>
      </c>
      <c r="L62" s="103"/>
      <c r="M62" s="84" t="s">
        <v>656</v>
      </c>
      <c r="N62" s="84"/>
      <c r="O62" s="98">
        <v>95</v>
      </c>
      <c r="P62" s="98"/>
      <c r="Q62" s="84"/>
      <c r="R62" s="84"/>
      <c r="S62" s="84"/>
    </row>
    <row r="63" spans="1:19" ht="45" customHeight="1" x14ac:dyDescent="0.25">
      <c r="B63" s="10" t="s">
        <v>25</v>
      </c>
      <c r="C63" s="100" t="s">
        <v>683</v>
      </c>
      <c r="D63" s="100"/>
      <c r="E63" s="101">
        <f t="shared" si="0"/>
        <v>1</v>
      </c>
      <c r="F63" s="101"/>
      <c r="G63" s="102" t="s">
        <v>17</v>
      </c>
      <c r="H63" s="102"/>
      <c r="I63" s="103">
        <v>42429</v>
      </c>
      <c r="J63" s="103"/>
      <c r="K63" s="103">
        <v>42430</v>
      </c>
      <c r="L63" s="103"/>
      <c r="M63" s="84" t="s">
        <v>656</v>
      </c>
      <c r="N63" s="84"/>
      <c r="O63" s="98">
        <v>1981</v>
      </c>
      <c r="P63" s="98"/>
      <c r="Q63" s="84"/>
      <c r="R63" s="84"/>
      <c r="S63" s="84"/>
    </row>
    <row r="64" spans="1:19" ht="45" customHeight="1" x14ac:dyDescent="0.25">
      <c r="B64" s="10" t="s">
        <v>25</v>
      </c>
      <c r="C64" s="100" t="s">
        <v>684</v>
      </c>
      <c r="D64" s="100"/>
      <c r="E64" s="101">
        <f t="shared" si="0"/>
        <v>1</v>
      </c>
      <c r="F64" s="101"/>
      <c r="G64" s="102" t="s">
        <v>17</v>
      </c>
      <c r="H64" s="102"/>
      <c r="I64" s="103">
        <v>42429</v>
      </c>
      <c r="J64" s="103"/>
      <c r="K64" s="103">
        <v>42430</v>
      </c>
      <c r="L64" s="103"/>
      <c r="M64" s="84" t="s">
        <v>656</v>
      </c>
      <c r="N64" s="84"/>
      <c r="O64" s="98">
        <v>1693</v>
      </c>
      <c r="P64" s="98"/>
      <c r="Q64" s="84"/>
      <c r="R64" s="84"/>
      <c r="S64" s="84"/>
    </row>
    <row r="65" spans="2:19" ht="45" customHeight="1" x14ac:dyDescent="0.25">
      <c r="B65" s="10" t="s">
        <v>25</v>
      </c>
      <c r="C65" s="100" t="s">
        <v>685</v>
      </c>
      <c r="D65" s="100"/>
      <c r="E65" s="101">
        <f t="shared" si="0"/>
        <v>1</v>
      </c>
      <c r="F65" s="101"/>
      <c r="G65" s="102" t="s">
        <v>35</v>
      </c>
      <c r="H65" s="102"/>
      <c r="I65" s="103">
        <v>42423</v>
      </c>
      <c r="J65" s="103"/>
      <c r="K65" s="103">
        <v>42423</v>
      </c>
      <c r="L65" s="103"/>
      <c r="M65" s="84" t="s">
        <v>656</v>
      </c>
      <c r="N65" s="84"/>
      <c r="O65" s="98">
        <v>188</v>
      </c>
      <c r="P65" s="98"/>
      <c r="Q65" s="84"/>
      <c r="R65" s="84"/>
      <c r="S65" s="84"/>
    </row>
    <row r="66" spans="2:19" ht="45" customHeight="1" x14ac:dyDescent="0.25">
      <c r="B66" s="10" t="s">
        <v>25</v>
      </c>
      <c r="C66" s="100" t="s">
        <v>684</v>
      </c>
      <c r="D66" s="100"/>
      <c r="E66" s="101">
        <f t="shared" si="0"/>
        <v>1</v>
      </c>
      <c r="F66" s="101"/>
      <c r="G66" s="102" t="s">
        <v>17</v>
      </c>
      <c r="H66" s="102"/>
      <c r="I66" s="103">
        <v>42429</v>
      </c>
      <c r="J66" s="103"/>
      <c r="K66" s="103">
        <v>42430</v>
      </c>
      <c r="L66" s="103"/>
      <c r="M66" s="84" t="s">
        <v>656</v>
      </c>
      <c r="N66" s="84"/>
      <c r="O66" s="98">
        <v>449</v>
      </c>
      <c r="P66" s="98"/>
      <c r="Q66" s="84"/>
      <c r="R66" s="84"/>
      <c r="S66" s="84"/>
    </row>
    <row r="67" spans="2:19" ht="45" customHeight="1" x14ac:dyDescent="0.25">
      <c r="B67" s="10" t="s">
        <v>25</v>
      </c>
      <c r="C67" s="100" t="s">
        <v>685</v>
      </c>
      <c r="D67" s="100"/>
      <c r="E67" s="101">
        <f t="shared" si="0"/>
        <v>1</v>
      </c>
      <c r="F67" s="101"/>
      <c r="G67" s="102" t="s">
        <v>35</v>
      </c>
      <c r="H67" s="102"/>
      <c r="I67" s="103">
        <v>42423</v>
      </c>
      <c r="J67" s="103"/>
      <c r="K67" s="103">
        <v>42423</v>
      </c>
      <c r="L67" s="103"/>
      <c r="M67" s="84" t="s">
        <v>656</v>
      </c>
      <c r="N67" s="84"/>
      <c r="O67" s="98">
        <v>154</v>
      </c>
      <c r="P67" s="98"/>
      <c r="Q67" s="84"/>
      <c r="R67" s="84"/>
      <c r="S67" s="84"/>
    </row>
    <row r="68" spans="2:19" ht="45" customHeight="1" x14ac:dyDescent="0.25">
      <c r="B68" s="10" t="s">
        <v>25</v>
      </c>
      <c r="C68" s="100" t="s">
        <v>686</v>
      </c>
      <c r="D68" s="100"/>
      <c r="E68" s="101">
        <f t="shared" si="0"/>
        <v>1</v>
      </c>
      <c r="F68" s="101"/>
      <c r="G68" s="102" t="s">
        <v>35</v>
      </c>
      <c r="H68" s="102"/>
      <c r="I68" s="103">
        <v>42485</v>
      </c>
      <c r="J68" s="103"/>
      <c r="K68" s="103">
        <v>42485</v>
      </c>
      <c r="L68" s="103"/>
      <c r="M68" s="84" t="s">
        <v>656</v>
      </c>
      <c r="N68" s="84"/>
      <c r="O68" s="98">
        <v>188</v>
      </c>
      <c r="P68" s="98"/>
      <c r="Q68" s="84"/>
      <c r="R68" s="84"/>
      <c r="S68" s="84"/>
    </row>
    <row r="69" spans="2:19" ht="45" customHeight="1" x14ac:dyDescent="0.25">
      <c r="B69" s="10" t="s">
        <v>25</v>
      </c>
      <c r="C69" s="100" t="s">
        <v>687</v>
      </c>
      <c r="D69" s="100"/>
      <c r="E69" s="101">
        <f t="shared" si="0"/>
        <v>1</v>
      </c>
      <c r="F69" s="101"/>
      <c r="G69" s="102" t="s">
        <v>17</v>
      </c>
      <c r="H69" s="102"/>
      <c r="I69" s="103">
        <v>42480</v>
      </c>
      <c r="J69" s="103"/>
      <c r="K69" s="103">
        <v>42480</v>
      </c>
      <c r="L69" s="103"/>
      <c r="M69" s="84" t="s">
        <v>656</v>
      </c>
      <c r="N69" s="84"/>
      <c r="O69" s="98">
        <v>1513</v>
      </c>
      <c r="P69" s="98"/>
      <c r="Q69" s="84"/>
      <c r="R69" s="84"/>
      <c r="S69" s="84"/>
    </row>
    <row r="70" spans="2:19" ht="45" customHeight="1" x14ac:dyDescent="0.25">
      <c r="B70" s="10" t="s">
        <v>25</v>
      </c>
      <c r="C70" s="100" t="s">
        <v>688</v>
      </c>
      <c r="D70" s="100"/>
      <c r="E70" s="101">
        <f t="shared" si="0"/>
        <v>1</v>
      </c>
      <c r="F70" s="101"/>
      <c r="G70" s="102" t="s">
        <v>35</v>
      </c>
      <c r="H70" s="102"/>
      <c r="I70" s="103">
        <v>42440</v>
      </c>
      <c r="J70" s="103"/>
      <c r="K70" s="103">
        <v>42440</v>
      </c>
      <c r="L70" s="103"/>
      <c r="M70" s="84" t="s">
        <v>656</v>
      </c>
      <c r="N70" s="84"/>
      <c r="O70" s="98">
        <v>277</v>
      </c>
      <c r="P70" s="98"/>
      <c r="Q70" s="84"/>
      <c r="R70" s="84"/>
      <c r="S70" s="84"/>
    </row>
    <row r="71" spans="2:19" ht="45" customHeight="1" x14ac:dyDescent="0.25">
      <c r="B71" s="10" t="s">
        <v>25</v>
      </c>
      <c r="C71" s="100" t="s">
        <v>687</v>
      </c>
      <c r="D71" s="100"/>
      <c r="E71" s="101">
        <f t="shared" si="0"/>
        <v>1</v>
      </c>
      <c r="F71" s="101"/>
      <c r="G71" s="102" t="s">
        <v>17</v>
      </c>
      <c r="H71" s="102"/>
      <c r="I71" s="103">
        <v>42480</v>
      </c>
      <c r="J71" s="103"/>
      <c r="K71" s="103">
        <v>42480</v>
      </c>
      <c r="L71" s="103"/>
      <c r="M71" s="84" t="s">
        <v>656</v>
      </c>
      <c r="N71" s="84"/>
      <c r="O71" s="98">
        <v>188</v>
      </c>
      <c r="P71" s="98"/>
      <c r="Q71" s="84"/>
      <c r="R71" s="84"/>
      <c r="S71" s="84"/>
    </row>
    <row r="72" spans="2:19" ht="45" customHeight="1" x14ac:dyDescent="0.25">
      <c r="B72" s="10" t="s">
        <v>25</v>
      </c>
      <c r="C72" s="100" t="s">
        <v>686</v>
      </c>
      <c r="D72" s="100"/>
      <c r="E72" s="101">
        <f t="shared" si="0"/>
        <v>1</v>
      </c>
      <c r="F72" s="101"/>
      <c r="G72" s="102" t="s">
        <v>35</v>
      </c>
      <c r="H72" s="102"/>
      <c r="I72" s="103">
        <v>42485</v>
      </c>
      <c r="J72" s="103"/>
      <c r="K72" s="103">
        <v>42485</v>
      </c>
      <c r="L72" s="103"/>
      <c r="M72" s="84" t="s">
        <v>656</v>
      </c>
      <c r="N72" s="84"/>
      <c r="O72" s="98">
        <v>158</v>
      </c>
      <c r="P72" s="98"/>
      <c r="Q72" s="84"/>
      <c r="R72" s="84"/>
      <c r="S72" s="84"/>
    </row>
    <row r="73" spans="2:19" ht="45" customHeight="1" x14ac:dyDescent="0.25">
      <c r="B73" s="10" t="s">
        <v>25</v>
      </c>
      <c r="C73" s="100" t="s">
        <v>689</v>
      </c>
      <c r="D73" s="100"/>
      <c r="E73" s="101">
        <f t="shared" si="0"/>
        <v>1</v>
      </c>
      <c r="F73" s="101"/>
      <c r="G73" s="102" t="s">
        <v>35</v>
      </c>
      <c r="H73" s="102"/>
      <c r="I73" s="103">
        <v>42502</v>
      </c>
      <c r="J73" s="103"/>
      <c r="K73" s="103">
        <v>42502</v>
      </c>
      <c r="L73" s="103"/>
      <c r="M73" s="84" t="s">
        <v>656</v>
      </c>
      <c r="N73" s="84"/>
      <c r="O73" s="98">
        <v>188</v>
      </c>
      <c r="P73" s="98"/>
      <c r="Q73" s="84"/>
      <c r="R73" s="84"/>
      <c r="S73" s="84"/>
    </row>
    <row r="74" spans="2:19" ht="45" customHeight="1" x14ac:dyDescent="0.25">
      <c r="B74" s="10" t="s">
        <v>25</v>
      </c>
      <c r="C74" s="100" t="s">
        <v>690</v>
      </c>
      <c r="D74" s="100"/>
      <c r="E74" s="101">
        <f t="shared" si="0"/>
        <v>1</v>
      </c>
      <c r="F74" s="101"/>
      <c r="G74" s="102" t="s">
        <v>35</v>
      </c>
      <c r="H74" s="102"/>
      <c r="I74" s="103">
        <v>42451</v>
      </c>
      <c r="J74" s="103"/>
      <c r="K74" s="103">
        <v>42451</v>
      </c>
      <c r="L74" s="103"/>
      <c r="M74" s="84" t="s">
        <v>656</v>
      </c>
      <c r="N74" s="84"/>
      <c r="O74" s="98">
        <v>188</v>
      </c>
      <c r="P74" s="98"/>
      <c r="Q74" s="84"/>
      <c r="R74" s="84"/>
      <c r="S74" s="84"/>
    </row>
    <row r="75" spans="2:19" ht="45" customHeight="1" x14ac:dyDescent="0.25">
      <c r="B75" s="10" t="s">
        <v>25</v>
      </c>
      <c r="C75" s="100" t="s">
        <v>691</v>
      </c>
      <c r="D75" s="100"/>
      <c r="E75" s="101">
        <f t="shared" si="0"/>
        <v>1</v>
      </c>
      <c r="F75" s="101"/>
      <c r="G75" s="102" t="s">
        <v>17</v>
      </c>
      <c r="H75" s="102"/>
      <c r="I75" s="103">
        <v>42499</v>
      </c>
      <c r="J75" s="103"/>
      <c r="K75" s="103">
        <v>42499</v>
      </c>
      <c r="L75" s="103"/>
      <c r="M75" s="84" t="s">
        <v>656</v>
      </c>
      <c r="N75" s="84"/>
      <c r="O75" s="98">
        <v>1065</v>
      </c>
      <c r="P75" s="98"/>
      <c r="Q75" s="84"/>
      <c r="R75" s="84"/>
      <c r="S75" s="84"/>
    </row>
    <row r="76" spans="2:19" ht="45" customHeight="1" x14ac:dyDescent="0.25">
      <c r="B76" s="10" t="s">
        <v>25</v>
      </c>
      <c r="C76" s="100" t="s">
        <v>692</v>
      </c>
      <c r="D76" s="100"/>
      <c r="E76" s="101">
        <f t="shared" si="0"/>
        <v>1</v>
      </c>
      <c r="F76" s="101"/>
      <c r="G76" s="102" t="s">
        <v>17</v>
      </c>
      <c r="H76" s="102"/>
      <c r="I76" s="103">
        <v>42496</v>
      </c>
      <c r="J76" s="103"/>
      <c r="K76" s="103">
        <v>42496</v>
      </c>
      <c r="L76" s="103"/>
      <c r="M76" s="84" t="s">
        <v>656</v>
      </c>
      <c r="N76" s="84"/>
      <c r="O76" s="98">
        <v>1492</v>
      </c>
      <c r="P76" s="98"/>
      <c r="Q76" s="84"/>
      <c r="R76" s="84"/>
      <c r="S76" s="84"/>
    </row>
    <row r="77" spans="2:19" ht="45" customHeight="1" x14ac:dyDescent="0.25">
      <c r="B77" s="10" t="s">
        <v>25</v>
      </c>
      <c r="C77" s="100" t="s">
        <v>693</v>
      </c>
      <c r="D77" s="100"/>
      <c r="E77" s="101">
        <f t="shared" ref="E77:E140" si="1">D77+1</f>
        <v>1</v>
      </c>
      <c r="F77" s="101"/>
      <c r="G77" s="102" t="s">
        <v>17</v>
      </c>
      <c r="H77" s="102"/>
      <c r="I77" s="103">
        <v>42499</v>
      </c>
      <c r="J77" s="103"/>
      <c r="K77" s="103">
        <v>42499</v>
      </c>
      <c r="L77" s="103"/>
      <c r="M77" s="84" t="s">
        <v>656</v>
      </c>
      <c r="N77" s="84"/>
      <c r="O77" s="98">
        <v>1470</v>
      </c>
      <c r="P77" s="98"/>
      <c r="Q77" s="84"/>
      <c r="R77" s="84"/>
      <c r="S77" s="84"/>
    </row>
    <row r="78" spans="2:19" ht="45" customHeight="1" x14ac:dyDescent="0.25">
      <c r="B78" s="10" t="s">
        <v>25</v>
      </c>
      <c r="C78" s="100" t="s">
        <v>693</v>
      </c>
      <c r="D78" s="100"/>
      <c r="E78" s="101">
        <f t="shared" si="1"/>
        <v>1</v>
      </c>
      <c r="F78" s="101"/>
      <c r="G78" s="102" t="s">
        <v>17</v>
      </c>
      <c r="H78" s="102"/>
      <c r="I78" s="103">
        <v>42493</v>
      </c>
      <c r="J78" s="103"/>
      <c r="K78" s="103">
        <v>42493</v>
      </c>
      <c r="L78" s="103"/>
      <c r="M78" s="84" t="s">
        <v>656</v>
      </c>
      <c r="N78" s="84"/>
      <c r="O78" s="98">
        <v>1365</v>
      </c>
      <c r="P78" s="98"/>
      <c r="Q78" s="84"/>
      <c r="R78" s="84"/>
      <c r="S78" s="84"/>
    </row>
    <row r="79" spans="2:19" ht="45" customHeight="1" x14ac:dyDescent="0.25">
      <c r="B79" s="10" t="s">
        <v>25</v>
      </c>
      <c r="C79" s="100" t="s">
        <v>693</v>
      </c>
      <c r="D79" s="100"/>
      <c r="E79" s="101">
        <f t="shared" si="1"/>
        <v>1</v>
      </c>
      <c r="F79" s="101"/>
      <c r="G79" s="102" t="s">
        <v>17</v>
      </c>
      <c r="H79" s="102"/>
      <c r="I79" s="103">
        <v>42499</v>
      </c>
      <c r="J79" s="103"/>
      <c r="K79" s="103">
        <v>42499</v>
      </c>
      <c r="L79" s="103"/>
      <c r="M79" s="84" t="s">
        <v>656</v>
      </c>
      <c r="N79" s="84"/>
      <c r="O79" s="98">
        <v>95</v>
      </c>
      <c r="P79" s="98"/>
      <c r="Q79" s="84"/>
      <c r="R79" s="84"/>
      <c r="S79" s="84"/>
    </row>
    <row r="80" spans="2:19" ht="45" customHeight="1" x14ac:dyDescent="0.25">
      <c r="B80" s="10" t="s">
        <v>25</v>
      </c>
      <c r="C80" s="100" t="s">
        <v>693</v>
      </c>
      <c r="D80" s="100"/>
      <c r="E80" s="101">
        <f t="shared" si="1"/>
        <v>1</v>
      </c>
      <c r="F80" s="101"/>
      <c r="G80" s="102" t="s">
        <v>17</v>
      </c>
      <c r="H80" s="102"/>
      <c r="I80" s="103">
        <v>42493</v>
      </c>
      <c r="J80" s="103"/>
      <c r="K80" s="103">
        <v>42493</v>
      </c>
      <c r="L80" s="103"/>
      <c r="M80" s="84" t="s">
        <v>656</v>
      </c>
      <c r="N80" s="84"/>
      <c r="O80" s="98">
        <v>64</v>
      </c>
      <c r="P80" s="98"/>
      <c r="Q80" s="84"/>
      <c r="R80" s="84"/>
      <c r="S80" s="84"/>
    </row>
    <row r="81" spans="2:19" ht="45" customHeight="1" x14ac:dyDescent="0.25">
      <c r="B81" s="10" t="s">
        <v>25</v>
      </c>
      <c r="C81" s="100" t="s">
        <v>693</v>
      </c>
      <c r="D81" s="100"/>
      <c r="E81" s="101">
        <f t="shared" si="1"/>
        <v>1</v>
      </c>
      <c r="F81" s="101"/>
      <c r="G81" s="102" t="s">
        <v>17</v>
      </c>
      <c r="H81" s="102"/>
      <c r="I81" s="103">
        <v>42499</v>
      </c>
      <c r="J81" s="103"/>
      <c r="K81" s="103">
        <v>42499</v>
      </c>
      <c r="L81" s="103"/>
      <c r="M81" s="84" t="s">
        <v>656</v>
      </c>
      <c r="N81" s="84"/>
      <c r="O81" s="98">
        <v>334</v>
      </c>
      <c r="P81" s="98"/>
      <c r="Q81" s="84"/>
      <c r="R81" s="84"/>
      <c r="S81" s="84"/>
    </row>
    <row r="82" spans="2:19" ht="45" customHeight="1" x14ac:dyDescent="0.25">
      <c r="B82" s="10" t="s">
        <v>25</v>
      </c>
      <c r="C82" s="100" t="s">
        <v>692</v>
      </c>
      <c r="D82" s="100"/>
      <c r="E82" s="101">
        <f t="shared" si="1"/>
        <v>1</v>
      </c>
      <c r="F82" s="101"/>
      <c r="G82" s="102" t="s">
        <v>17</v>
      </c>
      <c r="H82" s="102"/>
      <c r="I82" s="103">
        <v>42496</v>
      </c>
      <c r="J82" s="103"/>
      <c r="K82" s="103">
        <v>42496</v>
      </c>
      <c r="L82" s="103"/>
      <c r="M82" s="84" t="s">
        <v>656</v>
      </c>
      <c r="N82" s="84"/>
      <c r="O82" s="98">
        <v>95</v>
      </c>
      <c r="P82" s="98"/>
      <c r="Q82" s="84"/>
      <c r="R82" s="84"/>
      <c r="S82" s="84"/>
    </row>
    <row r="83" spans="2:19" ht="45" customHeight="1" x14ac:dyDescent="0.25">
      <c r="B83" s="10" t="s">
        <v>25</v>
      </c>
      <c r="C83" s="100" t="s">
        <v>694</v>
      </c>
      <c r="D83" s="100"/>
      <c r="E83" s="101">
        <f t="shared" si="1"/>
        <v>1</v>
      </c>
      <c r="F83" s="101"/>
      <c r="G83" s="102" t="s">
        <v>35</v>
      </c>
      <c r="H83" s="102"/>
      <c r="I83" s="103">
        <v>42506</v>
      </c>
      <c r="J83" s="103"/>
      <c r="K83" s="103">
        <v>42506</v>
      </c>
      <c r="L83" s="103"/>
      <c r="M83" s="84" t="s">
        <v>656</v>
      </c>
      <c r="N83" s="84"/>
      <c r="O83" s="98">
        <v>188</v>
      </c>
      <c r="P83" s="98"/>
      <c r="Q83" s="84"/>
      <c r="R83" s="84"/>
      <c r="S83" s="84"/>
    </row>
    <row r="84" spans="2:19" ht="45" customHeight="1" x14ac:dyDescent="0.25">
      <c r="B84" s="10" t="s">
        <v>25</v>
      </c>
      <c r="C84" s="100" t="s">
        <v>694</v>
      </c>
      <c r="D84" s="100"/>
      <c r="E84" s="101">
        <f t="shared" si="1"/>
        <v>1</v>
      </c>
      <c r="F84" s="101"/>
      <c r="G84" s="102" t="s">
        <v>35</v>
      </c>
      <c r="H84" s="102"/>
      <c r="I84" s="103">
        <v>42506</v>
      </c>
      <c r="J84" s="103"/>
      <c r="K84" s="103">
        <v>42506</v>
      </c>
      <c r="L84" s="103"/>
      <c r="M84" s="84" t="s">
        <v>656</v>
      </c>
      <c r="N84" s="84"/>
      <c r="O84" s="98">
        <v>246</v>
      </c>
      <c r="P84" s="98"/>
      <c r="Q84" s="84"/>
      <c r="R84" s="84"/>
      <c r="S84" s="84"/>
    </row>
    <row r="85" spans="2:19" ht="45" customHeight="1" x14ac:dyDescent="0.25">
      <c r="B85" s="10" t="s">
        <v>25</v>
      </c>
      <c r="C85" s="100" t="s">
        <v>695</v>
      </c>
      <c r="D85" s="100"/>
      <c r="E85" s="101">
        <f t="shared" si="1"/>
        <v>1</v>
      </c>
      <c r="F85" s="101"/>
      <c r="G85" s="102" t="s">
        <v>17</v>
      </c>
      <c r="H85" s="102"/>
      <c r="I85" s="103">
        <v>42498</v>
      </c>
      <c r="J85" s="103"/>
      <c r="K85" s="103">
        <v>42499</v>
      </c>
      <c r="L85" s="103"/>
      <c r="M85" s="84" t="s">
        <v>656</v>
      </c>
      <c r="N85" s="84"/>
      <c r="O85" s="98">
        <v>4947.3999999999996</v>
      </c>
      <c r="P85" s="98"/>
      <c r="Q85" s="84"/>
      <c r="R85" s="84"/>
      <c r="S85" s="84"/>
    </row>
    <row r="86" spans="2:19" ht="45" customHeight="1" x14ac:dyDescent="0.25">
      <c r="B86" s="10" t="s">
        <v>25</v>
      </c>
      <c r="C86" s="100" t="s">
        <v>696</v>
      </c>
      <c r="D86" s="100"/>
      <c r="E86" s="101">
        <f t="shared" si="1"/>
        <v>1</v>
      </c>
      <c r="F86" s="101"/>
      <c r="G86" s="102" t="s">
        <v>17</v>
      </c>
      <c r="H86" s="102"/>
      <c r="I86" s="103">
        <v>42509</v>
      </c>
      <c r="J86" s="103"/>
      <c r="K86" s="103">
        <v>42509</v>
      </c>
      <c r="L86" s="103"/>
      <c r="M86" s="84" t="s">
        <v>656</v>
      </c>
      <c r="N86" s="84"/>
      <c r="O86" s="98">
        <v>1512</v>
      </c>
      <c r="P86" s="98"/>
      <c r="Q86" s="84"/>
      <c r="R86" s="84"/>
      <c r="S86" s="84"/>
    </row>
    <row r="87" spans="2:19" ht="45" customHeight="1" x14ac:dyDescent="0.25">
      <c r="B87" s="10" t="s">
        <v>25</v>
      </c>
      <c r="C87" s="100" t="s">
        <v>697</v>
      </c>
      <c r="D87" s="100"/>
      <c r="E87" s="101">
        <f t="shared" si="1"/>
        <v>1</v>
      </c>
      <c r="F87" s="101"/>
      <c r="G87" s="102" t="s">
        <v>35</v>
      </c>
      <c r="H87" s="102"/>
      <c r="I87" s="103">
        <v>42494</v>
      </c>
      <c r="J87" s="103"/>
      <c r="K87" s="103">
        <v>42494</v>
      </c>
      <c r="L87" s="103"/>
      <c r="M87" s="84" t="s">
        <v>656</v>
      </c>
      <c r="N87" s="84"/>
      <c r="O87" s="98">
        <v>298</v>
      </c>
      <c r="P87" s="98"/>
      <c r="Q87" s="84"/>
      <c r="R87" s="84"/>
      <c r="S87" s="84"/>
    </row>
    <row r="88" spans="2:19" ht="45" customHeight="1" x14ac:dyDescent="0.25">
      <c r="B88" s="10" t="s">
        <v>25</v>
      </c>
      <c r="C88" s="100" t="s">
        <v>696</v>
      </c>
      <c r="D88" s="100"/>
      <c r="E88" s="101">
        <f t="shared" si="1"/>
        <v>1</v>
      </c>
      <c r="F88" s="101"/>
      <c r="G88" s="102" t="s">
        <v>17</v>
      </c>
      <c r="H88" s="102"/>
      <c r="I88" s="103">
        <v>42509</v>
      </c>
      <c r="J88" s="103"/>
      <c r="K88" s="103">
        <v>42509</v>
      </c>
      <c r="L88" s="103"/>
      <c r="M88" s="84" t="s">
        <v>656</v>
      </c>
      <c r="N88" s="84"/>
      <c r="O88" s="98">
        <v>95</v>
      </c>
      <c r="P88" s="98"/>
      <c r="Q88" s="84"/>
      <c r="R88" s="84"/>
      <c r="S88" s="84"/>
    </row>
    <row r="89" spans="2:19" ht="45" customHeight="1" x14ac:dyDescent="0.25">
      <c r="B89" s="10" t="s">
        <v>25</v>
      </c>
      <c r="C89" s="100" t="s">
        <v>698</v>
      </c>
      <c r="D89" s="100"/>
      <c r="E89" s="101">
        <f t="shared" si="1"/>
        <v>1</v>
      </c>
      <c r="F89" s="101"/>
      <c r="G89" s="102" t="s">
        <v>35</v>
      </c>
      <c r="H89" s="102"/>
      <c r="I89" s="103">
        <v>42520</v>
      </c>
      <c r="J89" s="103"/>
      <c r="K89" s="103">
        <v>42520</v>
      </c>
      <c r="L89" s="103"/>
      <c r="M89" s="84" t="s">
        <v>656</v>
      </c>
      <c r="N89" s="84"/>
      <c r="O89" s="98">
        <v>188</v>
      </c>
      <c r="P89" s="98"/>
      <c r="Q89" s="84"/>
      <c r="R89" s="84"/>
      <c r="S89" s="84"/>
    </row>
    <row r="90" spans="2:19" ht="45" customHeight="1" x14ac:dyDescent="0.25">
      <c r="B90" s="10" t="s">
        <v>25</v>
      </c>
      <c r="C90" s="100" t="s">
        <v>698</v>
      </c>
      <c r="D90" s="100"/>
      <c r="E90" s="101">
        <f t="shared" si="1"/>
        <v>1</v>
      </c>
      <c r="F90" s="101"/>
      <c r="G90" s="102" t="s">
        <v>35</v>
      </c>
      <c r="H90" s="102"/>
      <c r="I90" s="103">
        <v>42578</v>
      </c>
      <c r="J90" s="103"/>
      <c r="K90" s="103">
        <v>42578</v>
      </c>
      <c r="L90" s="103"/>
      <c r="M90" s="84" t="s">
        <v>656</v>
      </c>
      <c r="N90" s="84"/>
      <c r="O90" s="98">
        <v>207</v>
      </c>
      <c r="P90" s="98"/>
      <c r="Q90" s="84"/>
      <c r="R90" s="84"/>
      <c r="S90" s="84"/>
    </row>
    <row r="91" spans="2:19" ht="45" customHeight="1" x14ac:dyDescent="0.25">
      <c r="B91" s="10" t="s">
        <v>25</v>
      </c>
      <c r="C91" s="100" t="s">
        <v>699</v>
      </c>
      <c r="D91" s="100"/>
      <c r="E91" s="101">
        <f t="shared" si="1"/>
        <v>1</v>
      </c>
      <c r="F91" s="101"/>
      <c r="G91" s="102" t="s">
        <v>35</v>
      </c>
      <c r="H91" s="102"/>
      <c r="I91" s="103">
        <v>42562</v>
      </c>
      <c r="J91" s="103"/>
      <c r="K91" s="103">
        <v>42562</v>
      </c>
      <c r="L91" s="103"/>
      <c r="M91" s="84" t="s">
        <v>656</v>
      </c>
      <c r="N91" s="84"/>
      <c r="O91" s="98">
        <v>188</v>
      </c>
      <c r="P91" s="98"/>
      <c r="Q91" s="84"/>
      <c r="R91" s="84"/>
      <c r="S91" s="84"/>
    </row>
    <row r="92" spans="2:19" ht="45" customHeight="1" x14ac:dyDescent="0.25">
      <c r="B92" s="10" t="s">
        <v>25</v>
      </c>
      <c r="C92" s="100" t="s">
        <v>700</v>
      </c>
      <c r="D92" s="100"/>
      <c r="E92" s="101">
        <f t="shared" si="1"/>
        <v>1</v>
      </c>
      <c r="F92" s="101"/>
      <c r="G92" s="102" t="s">
        <v>17</v>
      </c>
      <c r="H92" s="102"/>
      <c r="I92" s="103">
        <v>42566</v>
      </c>
      <c r="J92" s="103"/>
      <c r="K92" s="103">
        <v>42566</v>
      </c>
      <c r="L92" s="103"/>
      <c r="M92" s="84" t="s">
        <v>656</v>
      </c>
      <c r="N92" s="84"/>
      <c r="O92" s="98">
        <v>733</v>
      </c>
      <c r="P92" s="98"/>
      <c r="Q92" s="84"/>
      <c r="R92" s="84"/>
      <c r="S92" s="84"/>
    </row>
    <row r="93" spans="2:19" ht="45" customHeight="1" x14ac:dyDescent="0.25">
      <c r="B93" s="10" t="s">
        <v>25</v>
      </c>
      <c r="C93" s="100" t="s">
        <v>700</v>
      </c>
      <c r="D93" s="100"/>
      <c r="E93" s="101">
        <f t="shared" si="1"/>
        <v>1</v>
      </c>
      <c r="F93" s="101"/>
      <c r="G93" s="102" t="s">
        <v>17</v>
      </c>
      <c r="H93" s="102"/>
      <c r="I93" s="103">
        <v>42566</v>
      </c>
      <c r="J93" s="103"/>
      <c r="K93" s="103">
        <v>42566</v>
      </c>
      <c r="L93" s="103"/>
      <c r="M93" s="84" t="s">
        <v>656</v>
      </c>
      <c r="N93" s="84"/>
      <c r="O93" s="98">
        <v>165</v>
      </c>
      <c r="P93" s="98"/>
      <c r="Q93" s="84"/>
      <c r="R93" s="84"/>
      <c r="S93" s="84"/>
    </row>
    <row r="94" spans="2:19" ht="45" customHeight="1" x14ac:dyDescent="0.25">
      <c r="B94" s="10" t="s">
        <v>25</v>
      </c>
      <c r="C94" s="100" t="s">
        <v>701</v>
      </c>
      <c r="D94" s="100"/>
      <c r="E94" s="101">
        <f t="shared" si="1"/>
        <v>1</v>
      </c>
      <c r="F94" s="101"/>
      <c r="G94" s="102" t="s">
        <v>17</v>
      </c>
      <c r="H94" s="102"/>
      <c r="I94" s="103">
        <v>42535</v>
      </c>
      <c r="J94" s="103"/>
      <c r="K94" s="103">
        <v>42535</v>
      </c>
      <c r="L94" s="103"/>
      <c r="M94" s="84" t="s">
        <v>656</v>
      </c>
      <c r="N94" s="84"/>
      <c r="O94" s="98">
        <v>1537</v>
      </c>
      <c r="P94" s="98"/>
      <c r="Q94" s="84"/>
      <c r="R94" s="84"/>
      <c r="S94" s="84"/>
    </row>
    <row r="95" spans="2:19" ht="45" customHeight="1" x14ac:dyDescent="0.25">
      <c r="B95" s="10" t="s">
        <v>25</v>
      </c>
      <c r="C95" s="100" t="s">
        <v>702</v>
      </c>
      <c r="D95" s="100"/>
      <c r="E95" s="101">
        <f t="shared" si="1"/>
        <v>1</v>
      </c>
      <c r="F95" s="101"/>
      <c r="G95" s="102" t="s">
        <v>35</v>
      </c>
      <c r="H95" s="102"/>
      <c r="I95" s="103">
        <v>42503</v>
      </c>
      <c r="J95" s="103"/>
      <c r="K95" s="103">
        <v>42503</v>
      </c>
      <c r="L95" s="103"/>
      <c r="M95" s="84" t="s">
        <v>656</v>
      </c>
      <c r="N95" s="84"/>
      <c r="O95" s="98">
        <v>188</v>
      </c>
      <c r="P95" s="98"/>
      <c r="Q95" s="84"/>
      <c r="R95" s="84"/>
      <c r="S95" s="84"/>
    </row>
    <row r="96" spans="2:19" ht="45" customHeight="1" x14ac:dyDescent="0.25">
      <c r="B96" s="10" t="s">
        <v>25</v>
      </c>
      <c r="C96" s="100" t="s">
        <v>702</v>
      </c>
      <c r="D96" s="100"/>
      <c r="E96" s="101">
        <f t="shared" si="1"/>
        <v>1</v>
      </c>
      <c r="F96" s="101"/>
      <c r="G96" s="102" t="s">
        <v>35</v>
      </c>
      <c r="H96" s="102"/>
      <c r="I96" s="103">
        <v>42515</v>
      </c>
      <c r="J96" s="103"/>
      <c r="K96" s="103">
        <v>42515</v>
      </c>
      <c r="L96" s="103"/>
      <c r="M96" s="84" t="s">
        <v>656</v>
      </c>
      <c r="N96" s="84"/>
      <c r="O96" s="98">
        <v>188</v>
      </c>
      <c r="P96" s="98"/>
      <c r="Q96" s="84"/>
      <c r="R96" s="84"/>
      <c r="S96" s="84"/>
    </row>
    <row r="97" spans="2:19" ht="45" customHeight="1" x14ac:dyDescent="0.25">
      <c r="B97" s="10" t="s">
        <v>25</v>
      </c>
      <c r="C97" s="100" t="s">
        <v>703</v>
      </c>
      <c r="D97" s="100"/>
      <c r="E97" s="101">
        <f t="shared" si="1"/>
        <v>1</v>
      </c>
      <c r="F97" s="101"/>
      <c r="G97" s="102" t="s">
        <v>35</v>
      </c>
      <c r="H97" s="102"/>
      <c r="I97" s="103">
        <v>42544</v>
      </c>
      <c r="J97" s="103"/>
      <c r="K97" s="103">
        <v>42544</v>
      </c>
      <c r="L97" s="103"/>
      <c r="M97" s="84" t="s">
        <v>656</v>
      </c>
      <c r="N97" s="84"/>
      <c r="O97" s="98">
        <v>188</v>
      </c>
      <c r="P97" s="98"/>
      <c r="Q97" s="84"/>
      <c r="R97" s="84"/>
      <c r="S97" s="84"/>
    </row>
    <row r="98" spans="2:19" ht="45" customHeight="1" x14ac:dyDescent="0.25">
      <c r="B98" s="10" t="s">
        <v>25</v>
      </c>
      <c r="C98" s="100" t="s">
        <v>701</v>
      </c>
      <c r="D98" s="100"/>
      <c r="E98" s="101">
        <f t="shared" si="1"/>
        <v>1</v>
      </c>
      <c r="F98" s="101"/>
      <c r="G98" s="102" t="s">
        <v>17</v>
      </c>
      <c r="H98" s="102"/>
      <c r="I98" s="103">
        <v>42535</v>
      </c>
      <c r="J98" s="103"/>
      <c r="K98" s="103">
        <v>42535</v>
      </c>
      <c r="L98" s="103"/>
      <c r="M98" s="84" t="s">
        <v>656</v>
      </c>
      <c r="N98" s="84"/>
      <c r="O98" s="98">
        <v>129</v>
      </c>
      <c r="P98" s="98"/>
      <c r="Q98" s="84"/>
      <c r="R98" s="84"/>
      <c r="S98" s="84"/>
    </row>
    <row r="99" spans="2:19" ht="45" customHeight="1" x14ac:dyDescent="0.25">
      <c r="B99" s="10" t="s">
        <v>25</v>
      </c>
      <c r="C99" s="100" t="s">
        <v>704</v>
      </c>
      <c r="D99" s="100"/>
      <c r="E99" s="101">
        <f t="shared" si="1"/>
        <v>1</v>
      </c>
      <c r="F99" s="101"/>
      <c r="G99" s="102" t="s">
        <v>35</v>
      </c>
      <c r="H99" s="102"/>
      <c r="I99" s="103">
        <v>42515</v>
      </c>
      <c r="J99" s="103"/>
      <c r="K99" s="103">
        <v>42515</v>
      </c>
      <c r="L99" s="103"/>
      <c r="M99" s="84" t="s">
        <v>656</v>
      </c>
      <c r="N99" s="84"/>
      <c r="O99" s="98">
        <v>148</v>
      </c>
      <c r="P99" s="98"/>
      <c r="Q99" s="84"/>
      <c r="R99" s="84"/>
      <c r="S99" s="84"/>
    </row>
    <row r="100" spans="2:19" ht="45" customHeight="1" x14ac:dyDescent="0.25">
      <c r="B100" s="10" t="s">
        <v>25</v>
      </c>
      <c r="C100" s="100" t="s">
        <v>705</v>
      </c>
      <c r="D100" s="100"/>
      <c r="E100" s="101">
        <f t="shared" si="1"/>
        <v>1</v>
      </c>
      <c r="F100" s="101"/>
      <c r="G100" s="102" t="s">
        <v>17</v>
      </c>
      <c r="H100" s="102"/>
      <c r="I100" s="103">
        <v>42550</v>
      </c>
      <c r="J100" s="103"/>
      <c r="K100" s="103">
        <v>42550</v>
      </c>
      <c r="L100" s="103"/>
      <c r="M100" s="84" t="s">
        <v>656</v>
      </c>
      <c r="N100" s="84"/>
      <c r="O100" s="98">
        <v>1563</v>
      </c>
      <c r="P100" s="98"/>
      <c r="Q100" s="84"/>
      <c r="R100" s="84"/>
      <c r="S100" s="84"/>
    </row>
    <row r="101" spans="2:19" ht="45" customHeight="1" x14ac:dyDescent="0.25">
      <c r="B101" s="10" t="s">
        <v>25</v>
      </c>
      <c r="C101" s="100" t="s">
        <v>706</v>
      </c>
      <c r="D101" s="100"/>
      <c r="E101" s="101">
        <f t="shared" si="1"/>
        <v>1</v>
      </c>
      <c r="F101" s="101"/>
      <c r="G101" s="102" t="s">
        <v>35</v>
      </c>
      <c r="H101" s="102"/>
      <c r="I101" s="103">
        <v>42564</v>
      </c>
      <c r="J101" s="103"/>
      <c r="K101" s="103">
        <v>42564</v>
      </c>
      <c r="L101" s="103"/>
      <c r="M101" s="84" t="s">
        <v>656</v>
      </c>
      <c r="N101" s="84"/>
      <c r="O101" s="98">
        <v>188</v>
      </c>
      <c r="P101" s="98"/>
      <c r="Q101" s="84"/>
      <c r="R101" s="84"/>
      <c r="S101" s="84"/>
    </row>
    <row r="102" spans="2:19" ht="45" customHeight="1" x14ac:dyDescent="0.25">
      <c r="B102" s="10" t="s">
        <v>25</v>
      </c>
      <c r="C102" s="100" t="s">
        <v>705</v>
      </c>
      <c r="D102" s="100"/>
      <c r="E102" s="101">
        <f t="shared" si="1"/>
        <v>1</v>
      </c>
      <c r="F102" s="101"/>
      <c r="G102" s="102" t="s">
        <v>17</v>
      </c>
      <c r="H102" s="102"/>
      <c r="I102" s="103">
        <v>42550</v>
      </c>
      <c r="J102" s="103"/>
      <c r="K102" s="103">
        <v>42550</v>
      </c>
      <c r="L102" s="103"/>
      <c r="M102" s="84" t="s">
        <v>656</v>
      </c>
      <c r="N102" s="84"/>
      <c r="O102" s="98">
        <v>59</v>
      </c>
      <c r="P102" s="98"/>
      <c r="Q102" s="84"/>
      <c r="R102" s="84"/>
      <c r="S102" s="84"/>
    </row>
    <row r="103" spans="2:19" ht="45" customHeight="1" x14ac:dyDescent="0.25">
      <c r="B103" s="10" t="s">
        <v>25</v>
      </c>
      <c r="C103" s="100" t="s">
        <v>707</v>
      </c>
      <c r="D103" s="100"/>
      <c r="E103" s="101">
        <f t="shared" si="1"/>
        <v>1</v>
      </c>
      <c r="F103" s="101"/>
      <c r="G103" s="102" t="s">
        <v>35</v>
      </c>
      <c r="H103" s="102"/>
      <c r="I103" s="103">
        <v>42564</v>
      </c>
      <c r="J103" s="103"/>
      <c r="K103" s="103">
        <v>42564</v>
      </c>
      <c r="L103" s="103"/>
      <c r="M103" s="84" t="s">
        <v>656</v>
      </c>
      <c r="N103" s="84"/>
      <c r="O103" s="98">
        <v>267</v>
      </c>
      <c r="P103" s="98"/>
      <c r="Q103" s="84"/>
      <c r="R103" s="84"/>
      <c r="S103" s="84"/>
    </row>
    <row r="104" spans="2:19" ht="45" customHeight="1" x14ac:dyDescent="0.25">
      <c r="B104" s="10" t="s">
        <v>25</v>
      </c>
      <c r="C104" s="100" t="s">
        <v>708</v>
      </c>
      <c r="D104" s="100"/>
      <c r="E104" s="101">
        <f t="shared" si="1"/>
        <v>1</v>
      </c>
      <c r="F104" s="101"/>
      <c r="G104" s="102" t="s">
        <v>35</v>
      </c>
      <c r="H104" s="102"/>
      <c r="I104" s="103">
        <v>42564</v>
      </c>
      <c r="J104" s="103"/>
      <c r="K104" s="103">
        <v>42564</v>
      </c>
      <c r="L104" s="103"/>
      <c r="M104" s="84" t="s">
        <v>656</v>
      </c>
      <c r="N104" s="84"/>
      <c r="O104" s="98">
        <v>151</v>
      </c>
      <c r="P104" s="98"/>
      <c r="Q104" s="84"/>
      <c r="R104" s="84"/>
      <c r="S104" s="84"/>
    </row>
    <row r="105" spans="2:19" ht="45" customHeight="1" x14ac:dyDescent="0.25">
      <c r="B105" s="10" t="s">
        <v>25</v>
      </c>
      <c r="C105" s="100" t="s">
        <v>709</v>
      </c>
      <c r="D105" s="100"/>
      <c r="E105" s="101">
        <f t="shared" si="1"/>
        <v>1</v>
      </c>
      <c r="F105" s="101"/>
      <c r="G105" s="102" t="s">
        <v>35</v>
      </c>
      <c r="H105" s="102"/>
      <c r="I105" s="103">
        <v>42571</v>
      </c>
      <c r="J105" s="103"/>
      <c r="K105" s="103">
        <v>42571</v>
      </c>
      <c r="L105" s="103"/>
      <c r="M105" s="84" t="s">
        <v>656</v>
      </c>
      <c r="N105" s="84"/>
      <c r="O105" s="98">
        <v>188</v>
      </c>
      <c r="P105" s="98"/>
      <c r="Q105" s="84"/>
      <c r="R105" s="84"/>
      <c r="S105" s="84"/>
    </row>
    <row r="106" spans="2:19" ht="45" customHeight="1" x14ac:dyDescent="0.25">
      <c r="B106" s="10" t="s">
        <v>25</v>
      </c>
      <c r="C106" s="100" t="s">
        <v>709</v>
      </c>
      <c r="D106" s="100"/>
      <c r="E106" s="101">
        <f t="shared" si="1"/>
        <v>1</v>
      </c>
      <c r="F106" s="101"/>
      <c r="G106" s="102" t="s">
        <v>35</v>
      </c>
      <c r="H106" s="102"/>
      <c r="I106" s="103">
        <v>42571</v>
      </c>
      <c r="J106" s="103"/>
      <c r="K106" s="103">
        <v>42571</v>
      </c>
      <c r="L106" s="103"/>
      <c r="M106" s="84" t="s">
        <v>656</v>
      </c>
      <c r="N106" s="84"/>
      <c r="O106" s="98">
        <v>179</v>
      </c>
      <c r="P106" s="98"/>
      <c r="Q106" s="84"/>
      <c r="R106" s="84"/>
      <c r="S106" s="84"/>
    </row>
    <row r="107" spans="2:19" ht="45" customHeight="1" x14ac:dyDescent="0.25">
      <c r="B107" s="10" t="s">
        <v>25</v>
      </c>
      <c r="C107" s="100" t="s">
        <v>710</v>
      </c>
      <c r="D107" s="100"/>
      <c r="E107" s="101">
        <f t="shared" si="1"/>
        <v>1</v>
      </c>
      <c r="F107" s="101"/>
      <c r="G107" s="102" t="s">
        <v>17</v>
      </c>
      <c r="H107" s="102"/>
      <c r="I107" s="103">
        <v>42572</v>
      </c>
      <c r="J107" s="103"/>
      <c r="K107" s="103">
        <v>42572</v>
      </c>
      <c r="L107" s="103"/>
      <c r="M107" s="84" t="s">
        <v>656</v>
      </c>
      <c r="N107" s="84"/>
      <c r="O107" s="98">
        <v>4048</v>
      </c>
      <c r="P107" s="98"/>
      <c r="Q107" s="84"/>
      <c r="R107" s="84"/>
      <c r="S107" s="84"/>
    </row>
    <row r="108" spans="2:19" ht="45" customHeight="1" x14ac:dyDescent="0.25">
      <c r="B108" s="10" t="s">
        <v>25</v>
      </c>
      <c r="C108" s="100" t="s">
        <v>711</v>
      </c>
      <c r="D108" s="100"/>
      <c r="E108" s="101">
        <f t="shared" si="1"/>
        <v>1</v>
      </c>
      <c r="F108" s="101"/>
      <c r="G108" s="102" t="s">
        <v>35</v>
      </c>
      <c r="H108" s="102"/>
      <c r="I108" s="103">
        <v>42586</v>
      </c>
      <c r="J108" s="103"/>
      <c r="K108" s="103">
        <v>42586</v>
      </c>
      <c r="L108" s="103"/>
      <c r="M108" s="84" t="s">
        <v>656</v>
      </c>
      <c r="N108" s="84"/>
      <c r="O108" s="98">
        <v>188</v>
      </c>
      <c r="P108" s="98"/>
      <c r="Q108" s="84"/>
      <c r="R108" s="84"/>
      <c r="S108" s="84"/>
    </row>
    <row r="109" spans="2:19" ht="45" customHeight="1" x14ac:dyDescent="0.25">
      <c r="B109" s="10" t="s">
        <v>25</v>
      </c>
      <c r="C109" s="100" t="s">
        <v>712</v>
      </c>
      <c r="D109" s="100"/>
      <c r="E109" s="101">
        <f t="shared" si="1"/>
        <v>1</v>
      </c>
      <c r="F109" s="101"/>
      <c r="G109" s="102" t="s">
        <v>17</v>
      </c>
      <c r="H109" s="102"/>
      <c r="I109" s="103">
        <v>42572</v>
      </c>
      <c r="J109" s="103"/>
      <c r="K109" s="103">
        <v>42572</v>
      </c>
      <c r="L109" s="103"/>
      <c r="M109" s="84" t="s">
        <v>656</v>
      </c>
      <c r="N109" s="84"/>
      <c r="O109" s="98">
        <v>1560</v>
      </c>
      <c r="P109" s="98"/>
      <c r="Q109" s="84"/>
      <c r="R109" s="84"/>
      <c r="S109" s="84"/>
    </row>
    <row r="110" spans="2:19" ht="45" customHeight="1" x14ac:dyDescent="0.25">
      <c r="B110" s="10" t="s">
        <v>25</v>
      </c>
      <c r="C110" s="100" t="s">
        <v>713</v>
      </c>
      <c r="D110" s="100"/>
      <c r="E110" s="101">
        <f t="shared" si="1"/>
        <v>1</v>
      </c>
      <c r="F110" s="101"/>
      <c r="G110" s="102" t="s">
        <v>17</v>
      </c>
      <c r="H110" s="102"/>
      <c r="I110" s="103">
        <v>42586</v>
      </c>
      <c r="J110" s="103"/>
      <c r="K110" s="103">
        <v>42586</v>
      </c>
      <c r="L110" s="103"/>
      <c r="M110" s="84" t="s">
        <v>656</v>
      </c>
      <c r="N110" s="84"/>
      <c r="O110" s="98">
        <v>1205</v>
      </c>
      <c r="P110" s="98"/>
      <c r="Q110" s="84"/>
      <c r="R110" s="84"/>
      <c r="S110" s="84"/>
    </row>
    <row r="111" spans="2:19" ht="45" customHeight="1" x14ac:dyDescent="0.25">
      <c r="B111" s="10" t="s">
        <v>25</v>
      </c>
      <c r="C111" s="100" t="s">
        <v>714</v>
      </c>
      <c r="D111" s="100"/>
      <c r="E111" s="101">
        <f t="shared" si="1"/>
        <v>1</v>
      </c>
      <c r="F111" s="101"/>
      <c r="G111" s="102" t="s">
        <v>715</v>
      </c>
      <c r="H111" s="102"/>
      <c r="I111" s="103">
        <v>42585</v>
      </c>
      <c r="J111" s="103"/>
      <c r="K111" s="103">
        <v>42585</v>
      </c>
      <c r="L111" s="103"/>
      <c r="M111" s="84" t="s">
        <v>656</v>
      </c>
      <c r="N111" s="84"/>
      <c r="O111" s="98">
        <v>140</v>
      </c>
      <c r="P111" s="98"/>
      <c r="Q111" s="84"/>
      <c r="R111" s="84"/>
      <c r="S111" s="84"/>
    </row>
    <row r="112" spans="2:19" ht="45" customHeight="1" x14ac:dyDescent="0.25">
      <c r="B112" s="10" t="s">
        <v>25</v>
      </c>
      <c r="C112" s="100" t="s">
        <v>716</v>
      </c>
      <c r="D112" s="100"/>
      <c r="E112" s="101">
        <f t="shared" si="1"/>
        <v>1</v>
      </c>
      <c r="F112" s="101"/>
      <c r="G112" s="102" t="s">
        <v>17</v>
      </c>
      <c r="H112" s="102"/>
      <c r="I112" s="103">
        <v>42580</v>
      </c>
      <c r="J112" s="103"/>
      <c r="K112" s="103">
        <v>42580</v>
      </c>
      <c r="L112" s="103"/>
      <c r="M112" s="84" t="s">
        <v>656</v>
      </c>
      <c r="N112" s="84"/>
      <c r="O112" s="98">
        <v>805</v>
      </c>
      <c r="P112" s="98"/>
      <c r="Q112" s="84"/>
      <c r="R112" s="84"/>
      <c r="S112" s="84"/>
    </row>
    <row r="113" spans="2:19" ht="45" customHeight="1" x14ac:dyDescent="0.25">
      <c r="B113" s="10" t="s">
        <v>25</v>
      </c>
      <c r="C113" s="100" t="s">
        <v>712</v>
      </c>
      <c r="D113" s="100"/>
      <c r="E113" s="101">
        <f t="shared" si="1"/>
        <v>1</v>
      </c>
      <c r="F113" s="101"/>
      <c r="G113" s="102" t="s">
        <v>17</v>
      </c>
      <c r="H113" s="102"/>
      <c r="I113" s="103">
        <v>42572</v>
      </c>
      <c r="J113" s="103"/>
      <c r="K113" s="103">
        <v>42572</v>
      </c>
      <c r="L113" s="103"/>
      <c r="M113" s="84" t="s">
        <v>656</v>
      </c>
      <c r="N113" s="84"/>
      <c r="O113" s="98">
        <v>700</v>
      </c>
      <c r="P113" s="98"/>
      <c r="Q113" s="84"/>
      <c r="R113" s="84"/>
      <c r="S113" s="84"/>
    </row>
    <row r="114" spans="2:19" ht="45" customHeight="1" x14ac:dyDescent="0.25">
      <c r="B114" s="10" t="s">
        <v>25</v>
      </c>
      <c r="C114" s="100" t="s">
        <v>717</v>
      </c>
      <c r="D114" s="100"/>
      <c r="E114" s="101">
        <f t="shared" si="1"/>
        <v>1</v>
      </c>
      <c r="F114" s="101"/>
      <c r="G114" s="102" t="s">
        <v>35</v>
      </c>
      <c r="H114" s="102"/>
      <c r="I114" s="103">
        <v>42586</v>
      </c>
      <c r="J114" s="103"/>
      <c r="K114" s="103">
        <v>42586</v>
      </c>
      <c r="L114" s="103"/>
      <c r="M114" s="84" t="s">
        <v>656</v>
      </c>
      <c r="N114" s="84"/>
      <c r="O114" s="98">
        <v>243</v>
      </c>
      <c r="P114" s="98"/>
      <c r="Q114" s="84"/>
      <c r="R114" s="84"/>
      <c r="S114" s="84"/>
    </row>
    <row r="115" spans="2:19" ht="45" customHeight="1" x14ac:dyDescent="0.25">
      <c r="B115" s="10" t="s">
        <v>25</v>
      </c>
      <c r="C115" s="100" t="s">
        <v>712</v>
      </c>
      <c r="D115" s="100"/>
      <c r="E115" s="101">
        <f t="shared" si="1"/>
        <v>1</v>
      </c>
      <c r="F115" s="101"/>
      <c r="G115" s="102" t="s">
        <v>17</v>
      </c>
      <c r="H115" s="102"/>
      <c r="I115" s="103">
        <v>42572</v>
      </c>
      <c r="J115" s="103"/>
      <c r="K115" s="103">
        <v>42572</v>
      </c>
      <c r="L115" s="103"/>
      <c r="M115" s="84" t="s">
        <v>656</v>
      </c>
      <c r="N115" s="84"/>
      <c r="O115" s="98">
        <v>214.5</v>
      </c>
      <c r="P115" s="98"/>
      <c r="Q115" s="84"/>
      <c r="R115" s="84"/>
      <c r="S115" s="84"/>
    </row>
    <row r="116" spans="2:19" ht="45" customHeight="1" x14ac:dyDescent="0.25">
      <c r="B116" s="10" t="s">
        <v>25</v>
      </c>
      <c r="C116" s="100" t="s">
        <v>718</v>
      </c>
      <c r="D116" s="100"/>
      <c r="E116" s="101">
        <f t="shared" si="1"/>
        <v>1</v>
      </c>
      <c r="F116" s="101"/>
      <c r="G116" s="102" t="s">
        <v>17</v>
      </c>
      <c r="H116" s="102"/>
      <c r="I116" s="103">
        <v>42586</v>
      </c>
      <c r="J116" s="103"/>
      <c r="K116" s="103">
        <v>42586</v>
      </c>
      <c r="L116" s="103"/>
      <c r="M116" s="84" t="s">
        <v>656</v>
      </c>
      <c r="N116" s="84"/>
      <c r="O116" s="98">
        <v>252</v>
      </c>
      <c r="P116" s="98"/>
      <c r="Q116" s="84"/>
      <c r="R116" s="84"/>
      <c r="S116" s="84"/>
    </row>
    <row r="117" spans="2:19" ht="45" customHeight="1" x14ac:dyDescent="0.25">
      <c r="B117" s="10" t="s">
        <v>25</v>
      </c>
      <c r="C117" s="100" t="s">
        <v>712</v>
      </c>
      <c r="D117" s="100"/>
      <c r="E117" s="101">
        <f t="shared" si="1"/>
        <v>1</v>
      </c>
      <c r="F117" s="101"/>
      <c r="G117" s="102" t="s">
        <v>17</v>
      </c>
      <c r="H117" s="102"/>
      <c r="I117" s="103">
        <v>42572</v>
      </c>
      <c r="J117" s="103"/>
      <c r="K117" s="103">
        <v>42572</v>
      </c>
      <c r="L117" s="103"/>
      <c r="M117" s="84" t="s">
        <v>656</v>
      </c>
      <c r="N117" s="84"/>
      <c r="O117" s="98">
        <v>144</v>
      </c>
      <c r="P117" s="98"/>
      <c r="Q117" s="84"/>
      <c r="R117" s="84"/>
      <c r="S117" s="84"/>
    </row>
    <row r="118" spans="2:19" ht="45" customHeight="1" x14ac:dyDescent="0.25">
      <c r="B118" s="10" t="s">
        <v>25</v>
      </c>
      <c r="C118" s="100" t="s">
        <v>716</v>
      </c>
      <c r="D118" s="100"/>
      <c r="E118" s="101">
        <f t="shared" si="1"/>
        <v>1</v>
      </c>
      <c r="F118" s="101"/>
      <c r="G118" s="102" t="s">
        <v>17</v>
      </c>
      <c r="H118" s="102"/>
      <c r="I118" s="103">
        <v>42580</v>
      </c>
      <c r="J118" s="103"/>
      <c r="K118" s="103">
        <v>42580</v>
      </c>
      <c r="L118" s="103"/>
      <c r="M118" s="84" t="s">
        <v>656</v>
      </c>
      <c r="N118" s="84"/>
      <c r="O118" s="98">
        <v>275</v>
      </c>
      <c r="P118" s="98"/>
      <c r="Q118" s="84"/>
      <c r="R118" s="84"/>
      <c r="S118" s="84"/>
    </row>
    <row r="119" spans="2:19" ht="45" customHeight="1" x14ac:dyDescent="0.25">
      <c r="B119" s="10" t="s">
        <v>25</v>
      </c>
      <c r="C119" s="100" t="s">
        <v>719</v>
      </c>
      <c r="D119" s="100"/>
      <c r="E119" s="101">
        <f t="shared" si="1"/>
        <v>1</v>
      </c>
      <c r="F119" s="101"/>
      <c r="G119" s="102" t="s">
        <v>17</v>
      </c>
      <c r="H119" s="102"/>
      <c r="I119" s="103">
        <v>42600</v>
      </c>
      <c r="J119" s="103"/>
      <c r="K119" s="103">
        <v>42600</v>
      </c>
      <c r="L119" s="103"/>
      <c r="M119" s="84" t="s">
        <v>656</v>
      </c>
      <c r="N119" s="84"/>
      <c r="O119" s="98">
        <v>217</v>
      </c>
      <c r="P119" s="98"/>
      <c r="Q119" s="84"/>
      <c r="R119" s="84"/>
      <c r="S119" s="84"/>
    </row>
    <row r="120" spans="2:19" ht="45" customHeight="1" x14ac:dyDescent="0.25">
      <c r="B120" s="10" t="s">
        <v>25</v>
      </c>
      <c r="C120" s="100" t="s">
        <v>719</v>
      </c>
      <c r="D120" s="100"/>
      <c r="E120" s="101">
        <f t="shared" si="1"/>
        <v>1</v>
      </c>
      <c r="F120" s="101"/>
      <c r="G120" s="102" t="s">
        <v>17</v>
      </c>
      <c r="H120" s="102"/>
      <c r="I120" s="103">
        <v>42600</v>
      </c>
      <c r="J120" s="103"/>
      <c r="K120" s="103">
        <v>42600</v>
      </c>
      <c r="L120" s="103"/>
      <c r="M120" s="84" t="s">
        <v>656</v>
      </c>
      <c r="N120" s="84"/>
      <c r="O120" s="98">
        <v>495</v>
      </c>
      <c r="P120" s="98"/>
      <c r="Q120" s="84"/>
      <c r="R120" s="84"/>
      <c r="S120" s="84"/>
    </row>
    <row r="121" spans="2:19" ht="45" customHeight="1" x14ac:dyDescent="0.25">
      <c r="B121" s="10" t="s">
        <v>25</v>
      </c>
      <c r="C121" s="100" t="s">
        <v>720</v>
      </c>
      <c r="D121" s="100"/>
      <c r="E121" s="101">
        <f t="shared" si="1"/>
        <v>1</v>
      </c>
      <c r="F121" s="101"/>
      <c r="G121" s="102" t="s">
        <v>35</v>
      </c>
      <c r="H121" s="102"/>
      <c r="I121" s="103">
        <v>42601</v>
      </c>
      <c r="J121" s="103"/>
      <c r="K121" s="103">
        <v>42601</v>
      </c>
      <c r="L121" s="103"/>
      <c r="M121" s="84" t="s">
        <v>656</v>
      </c>
      <c r="N121" s="84"/>
      <c r="O121" s="98">
        <v>318</v>
      </c>
      <c r="P121" s="98"/>
      <c r="Q121" s="84"/>
      <c r="R121" s="84"/>
      <c r="S121" s="84"/>
    </row>
    <row r="122" spans="2:19" ht="45" customHeight="1" x14ac:dyDescent="0.25">
      <c r="B122" s="10" t="s">
        <v>25</v>
      </c>
      <c r="C122" s="100" t="s">
        <v>721</v>
      </c>
      <c r="D122" s="100"/>
      <c r="E122" s="101">
        <f t="shared" si="1"/>
        <v>1</v>
      </c>
      <c r="F122" s="101"/>
      <c r="G122" s="102" t="s">
        <v>17</v>
      </c>
      <c r="H122" s="102"/>
      <c r="I122" s="103">
        <v>42600</v>
      </c>
      <c r="J122" s="103"/>
      <c r="K122" s="103">
        <v>42600</v>
      </c>
      <c r="L122" s="103"/>
      <c r="M122" s="84" t="s">
        <v>656</v>
      </c>
      <c r="N122" s="84"/>
      <c r="O122" s="98">
        <v>525</v>
      </c>
      <c r="P122" s="98"/>
      <c r="Q122" s="84"/>
      <c r="R122" s="84"/>
      <c r="S122" s="84"/>
    </row>
    <row r="123" spans="2:19" ht="45" customHeight="1" x14ac:dyDescent="0.25">
      <c r="B123" s="10" t="s">
        <v>25</v>
      </c>
      <c r="C123" s="100" t="s">
        <v>722</v>
      </c>
      <c r="D123" s="100"/>
      <c r="E123" s="101">
        <f t="shared" si="1"/>
        <v>1</v>
      </c>
      <c r="F123" s="101"/>
      <c r="G123" s="102" t="s">
        <v>17</v>
      </c>
      <c r="H123" s="102"/>
      <c r="I123" s="103">
        <v>42592</v>
      </c>
      <c r="J123" s="103"/>
      <c r="K123" s="103">
        <v>42593</v>
      </c>
      <c r="L123" s="103"/>
      <c r="M123" s="84" t="s">
        <v>656</v>
      </c>
      <c r="N123" s="84"/>
      <c r="O123" s="98">
        <v>2196</v>
      </c>
      <c r="P123" s="98"/>
      <c r="Q123" s="84"/>
      <c r="R123" s="84"/>
      <c r="S123" s="84"/>
    </row>
    <row r="124" spans="2:19" ht="45" customHeight="1" x14ac:dyDescent="0.25">
      <c r="B124" s="10" t="s">
        <v>25</v>
      </c>
      <c r="C124" s="100" t="s">
        <v>721</v>
      </c>
      <c r="D124" s="100"/>
      <c r="E124" s="101">
        <f t="shared" si="1"/>
        <v>1</v>
      </c>
      <c r="F124" s="101"/>
      <c r="G124" s="102" t="s">
        <v>17</v>
      </c>
      <c r="H124" s="102"/>
      <c r="I124" s="103">
        <v>42600</v>
      </c>
      <c r="J124" s="103"/>
      <c r="K124" s="103">
        <v>42600</v>
      </c>
      <c r="L124" s="103"/>
      <c r="M124" s="84" t="s">
        <v>656</v>
      </c>
      <c r="N124" s="84"/>
      <c r="O124" s="98">
        <v>1080</v>
      </c>
      <c r="P124" s="98"/>
      <c r="Q124" s="84"/>
      <c r="R124" s="84"/>
      <c r="S124" s="84"/>
    </row>
    <row r="125" spans="2:19" ht="45" customHeight="1" x14ac:dyDescent="0.25">
      <c r="B125" s="10" t="s">
        <v>25</v>
      </c>
      <c r="C125" s="100" t="s">
        <v>721</v>
      </c>
      <c r="D125" s="100"/>
      <c r="E125" s="101">
        <f t="shared" si="1"/>
        <v>1</v>
      </c>
      <c r="F125" s="101"/>
      <c r="G125" s="102" t="s">
        <v>17</v>
      </c>
      <c r="H125" s="102"/>
      <c r="I125" s="103">
        <v>42600</v>
      </c>
      <c r="J125" s="103"/>
      <c r="K125" s="103">
        <v>42600</v>
      </c>
      <c r="L125" s="103"/>
      <c r="M125" s="84" t="s">
        <v>656</v>
      </c>
      <c r="N125" s="84"/>
      <c r="O125" s="98">
        <v>191</v>
      </c>
      <c r="P125" s="98"/>
      <c r="Q125" s="84"/>
      <c r="R125" s="84"/>
      <c r="S125" s="84"/>
    </row>
    <row r="126" spans="2:19" ht="45" customHeight="1" x14ac:dyDescent="0.25">
      <c r="B126" s="10" t="s">
        <v>25</v>
      </c>
      <c r="C126" s="100" t="s">
        <v>722</v>
      </c>
      <c r="D126" s="100"/>
      <c r="E126" s="101">
        <f t="shared" si="1"/>
        <v>1</v>
      </c>
      <c r="F126" s="101"/>
      <c r="G126" s="102" t="s">
        <v>17</v>
      </c>
      <c r="H126" s="102"/>
      <c r="I126" s="103">
        <v>42592</v>
      </c>
      <c r="J126" s="103"/>
      <c r="K126" s="103">
        <v>42593</v>
      </c>
      <c r="L126" s="103"/>
      <c r="M126" s="84" t="s">
        <v>656</v>
      </c>
      <c r="N126" s="84"/>
      <c r="O126" s="98">
        <v>553</v>
      </c>
      <c r="P126" s="98"/>
      <c r="Q126" s="84"/>
      <c r="R126" s="84"/>
      <c r="S126" s="84"/>
    </row>
    <row r="127" spans="2:19" ht="45" customHeight="1" x14ac:dyDescent="0.25">
      <c r="B127" s="10" t="s">
        <v>25</v>
      </c>
      <c r="C127" s="100" t="s">
        <v>723</v>
      </c>
      <c r="D127" s="100"/>
      <c r="E127" s="101">
        <f t="shared" si="1"/>
        <v>1</v>
      </c>
      <c r="F127" s="101"/>
      <c r="G127" s="102" t="s">
        <v>35</v>
      </c>
      <c r="H127" s="102"/>
      <c r="I127" s="103">
        <v>42619</v>
      </c>
      <c r="J127" s="103"/>
      <c r="K127" s="103">
        <v>42619</v>
      </c>
      <c r="L127" s="103"/>
      <c r="M127" s="84" t="s">
        <v>656</v>
      </c>
      <c r="N127" s="84"/>
      <c r="O127" s="98">
        <v>188</v>
      </c>
      <c r="P127" s="98"/>
      <c r="Q127" s="84"/>
      <c r="R127" s="84"/>
      <c r="S127" s="84"/>
    </row>
    <row r="128" spans="2:19" ht="45" customHeight="1" x14ac:dyDescent="0.25">
      <c r="B128" s="10" t="s">
        <v>25</v>
      </c>
      <c r="C128" s="100" t="s">
        <v>721</v>
      </c>
      <c r="D128" s="100"/>
      <c r="E128" s="101">
        <f t="shared" si="1"/>
        <v>1</v>
      </c>
      <c r="F128" s="101"/>
      <c r="G128" s="102" t="s">
        <v>17</v>
      </c>
      <c r="H128" s="102"/>
      <c r="I128" s="103">
        <v>42600</v>
      </c>
      <c r="J128" s="103"/>
      <c r="K128" s="103">
        <v>42600</v>
      </c>
      <c r="L128" s="103"/>
      <c r="M128" s="84" t="s">
        <v>656</v>
      </c>
      <c r="N128" s="84"/>
      <c r="O128" s="98">
        <v>3400</v>
      </c>
      <c r="P128" s="98"/>
      <c r="Q128" s="84"/>
      <c r="R128" s="84"/>
      <c r="S128" s="84"/>
    </row>
    <row r="129" spans="2:19" ht="45" customHeight="1" x14ac:dyDescent="0.25">
      <c r="B129" s="10" t="s">
        <v>25</v>
      </c>
      <c r="C129" s="100" t="s">
        <v>724</v>
      </c>
      <c r="D129" s="100"/>
      <c r="E129" s="101">
        <f t="shared" si="1"/>
        <v>1</v>
      </c>
      <c r="F129" s="101"/>
      <c r="G129" s="102" t="s">
        <v>17</v>
      </c>
      <c r="H129" s="102"/>
      <c r="I129" s="103">
        <v>42625</v>
      </c>
      <c r="J129" s="103"/>
      <c r="K129" s="103">
        <v>42625</v>
      </c>
      <c r="L129" s="103"/>
      <c r="M129" s="84" t="s">
        <v>656</v>
      </c>
      <c r="N129" s="84"/>
      <c r="O129" s="98">
        <v>1227</v>
      </c>
      <c r="P129" s="98"/>
      <c r="Q129" s="84"/>
      <c r="R129" s="84"/>
      <c r="S129" s="84"/>
    </row>
    <row r="130" spans="2:19" ht="45" customHeight="1" x14ac:dyDescent="0.25">
      <c r="B130" s="10" t="s">
        <v>25</v>
      </c>
      <c r="C130" s="100" t="s">
        <v>724</v>
      </c>
      <c r="D130" s="100"/>
      <c r="E130" s="101">
        <f t="shared" si="1"/>
        <v>1</v>
      </c>
      <c r="F130" s="101"/>
      <c r="G130" s="102" t="s">
        <v>17</v>
      </c>
      <c r="H130" s="102"/>
      <c r="I130" s="103">
        <v>42625</v>
      </c>
      <c r="J130" s="103"/>
      <c r="K130" s="103">
        <v>42625</v>
      </c>
      <c r="L130" s="103"/>
      <c r="M130" s="84" t="s">
        <v>656</v>
      </c>
      <c r="N130" s="84"/>
      <c r="O130" s="98">
        <v>237</v>
      </c>
      <c r="P130" s="98"/>
      <c r="Q130" s="84"/>
      <c r="R130" s="84"/>
      <c r="S130" s="84"/>
    </row>
    <row r="131" spans="2:19" ht="45" customHeight="1" x14ac:dyDescent="0.25">
      <c r="B131" s="10" t="s">
        <v>25</v>
      </c>
      <c r="C131" s="100" t="s">
        <v>725</v>
      </c>
      <c r="D131" s="100"/>
      <c r="E131" s="101">
        <f t="shared" si="1"/>
        <v>1</v>
      </c>
      <c r="F131" s="101"/>
      <c r="G131" s="102" t="s">
        <v>35</v>
      </c>
      <c r="H131" s="102"/>
      <c r="I131" s="103">
        <v>42646</v>
      </c>
      <c r="J131" s="103"/>
      <c r="K131" s="103">
        <v>42646</v>
      </c>
      <c r="L131" s="103"/>
      <c r="M131" s="84" t="s">
        <v>656</v>
      </c>
      <c r="N131" s="84"/>
      <c r="O131" s="98">
        <v>188</v>
      </c>
      <c r="P131" s="98"/>
      <c r="Q131" s="84"/>
      <c r="R131" s="84"/>
      <c r="S131" s="84"/>
    </row>
    <row r="132" spans="2:19" ht="45" customHeight="1" x14ac:dyDescent="0.25">
      <c r="B132" s="10" t="s">
        <v>25</v>
      </c>
      <c r="C132" s="100" t="s">
        <v>726</v>
      </c>
      <c r="D132" s="100"/>
      <c r="E132" s="101">
        <f t="shared" si="1"/>
        <v>1</v>
      </c>
      <c r="F132" s="101"/>
      <c r="G132" s="102" t="s">
        <v>35</v>
      </c>
      <c r="H132" s="102"/>
      <c r="I132" s="103">
        <v>42634</v>
      </c>
      <c r="J132" s="103"/>
      <c r="K132" s="103">
        <v>42634</v>
      </c>
      <c r="L132" s="103"/>
      <c r="M132" s="84" t="s">
        <v>656</v>
      </c>
      <c r="N132" s="84"/>
      <c r="O132" s="98">
        <v>188</v>
      </c>
      <c r="P132" s="98"/>
      <c r="Q132" s="84"/>
      <c r="R132" s="84"/>
      <c r="S132" s="84"/>
    </row>
    <row r="133" spans="2:19" ht="45" customHeight="1" x14ac:dyDescent="0.25">
      <c r="B133" s="10" t="s">
        <v>25</v>
      </c>
      <c r="C133" s="100" t="s">
        <v>727</v>
      </c>
      <c r="D133" s="100"/>
      <c r="E133" s="101">
        <f t="shared" si="1"/>
        <v>1</v>
      </c>
      <c r="F133" s="101"/>
      <c r="G133" s="102" t="s">
        <v>17</v>
      </c>
      <c r="H133" s="102"/>
      <c r="I133" s="103">
        <v>42627</v>
      </c>
      <c r="J133" s="103"/>
      <c r="K133" s="103">
        <v>42627</v>
      </c>
      <c r="L133" s="103"/>
      <c r="M133" s="84" t="s">
        <v>656</v>
      </c>
      <c r="N133" s="84"/>
      <c r="O133" s="98">
        <v>420</v>
      </c>
      <c r="P133" s="98"/>
      <c r="Q133" s="84"/>
      <c r="R133" s="84"/>
      <c r="S133" s="84"/>
    </row>
    <row r="134" spans="2:19" ht="45" customHeight="1" x14ac:dyDescent="0.25">
      <c r="B134" s="10" t="s">
        <v>25</v>
      </c>
      <c r="C134" s="100" t="s">
        <v>728</v>
      </c>
      <c r="D134" s="100"/>
      <c r="E134" s="101">
        <f t="shared" si="1"/>
        <v>1</v>
      </c>
      <c r="F134" s="101"/>
      <c r="G134" s="102" t="s">
        <v>35</v>
      </c>
      <c r="H134" s="102"/>
      <c r="I134" s="103">
        <v>42634</v>
      </c>
      <c r="J134" s="103"/>
      <c r="K134" s="103">
        <v>42634</v>
      </c>
      <c r="L134" s="103"/>
      <c r="M134" s="84" t="s">
        <v>656</v>
      </c>
      <c r="N134" s="84"/>
      <c r="O134" s="98">
        <v>300</v>
      </c>
      <c r="P134" s="98"/>
      <c r="Q134" s="84"/>
      <c r="R134" s="84"/>
      <c r="S134" s="84"/>
    </row>
    <row r="135" spans="2:19" ht="45" customHeight="1" x14ac:dyDescent="0.25">
      <c r="B135" s="10" t="s">
        <v>25</v>
      </c>
      <c r="C135" s="100" t="s">
        <v>727</v>
      </c>
      <c r="D135" s="100"/>
      <c r="E135" s="101">
        <f t="shared" si="1"/>
        <v>1</v>
      </c>
      <c r="F135" s="101"/>
      <c r="G135" s="102" t="s">
        <v>17</v>
      </c>
      <c r="H135" s="102"/>
      <c r="I135" s="103">
        <v>42627</v>
      </c>
      <c r="J135" s="103"/>
      <c r="K135" s="103">
        <v>42627</v>
      </c>
      <c r="L135" s="103"/>
      <c r="M135" s="84" t="s">
        <v>656</v>
      </c>
      <c r="N135" s="84"/>
      <c r="O135" s="98">
        <v>375</v>
      </c>
      <c r="P135" s="98"/>
      <c r="Q135" s="84"/>
      <c r="R135" s="84"/>
      <c r="S135" s="84"/>
    </row>
    <row r="136" spans="2:19" ht="45" customHeight="1" x14ac:dyDescent="0.25">
      <c r="B136" s="10" t="s">
        <v>25</v>
      </c>
      <c r="C136" s="100" t="s">
        <v>729</v>
      </c>
      <c r="D136" s="100"/>
      <c r="E136" s="101">
        <f t="shared" si="1"/>
        <v>1</v>
      </c>
      <c r="F136" s="101"/>
      <c r="G136" s="102" t="s">
        <v>35</v>
      </c>
      <c r="H136" s="102"/>
      <c r="I136" s="103">
        <v>42625</v>
      </c>
      <c r="J136" s="103"/>
      <c r="K136" s="103">
        <v>42625</v>
      </c>
      <c r="L136" s="103"/>
      <c r="M136" s="84" t="s">
        <v>656</v>
      </c>
      <c r="N136" s="84"/>
      <c r="O136" s="98">
        <v>434</v>
      </c>
      <c r="P136" s="98"/>
      <c r="Q136" s="84"/>
      <c r="R136" s="84"/>
      <c r="S136" s="84"/>
    </row>
    <row r="137" spans="2:19" ht="45" customHeight="1" x14ac:dyDescent="0.25">
      <c r="B137" s="10" t="s">
        <v>25</v>
      </c>
      <c r="C137" s="100" t="s">
        <v>730</v>
      </c>
      <c r="D137" s="100"/>
      <c r="E137" s="101">
        <f t="shared" si="1"/>
        <v>1</v>
      </c>
      <c r="F137" s="101"/>
      <c r="G137" s="102" t="s">
        <v>35</v>
      </c>
      <c r="H137" s="102"/>
      <c r="I137" s="103">
        <v>42627</v>
      </c>
      <c r="J137" s="103"/>
      <c r="K137" s="103">
        <v>42627</v>
      </c>
      <c r="L137" s="103"/>
      <c r="M137" s="84" t="s">
        <v>656</v>
      </c>
      <c r="N137" s="84"/>
      <c r="O137" s="98">
        <v>1359</v>
      </c>
      <c r="P137" s="98"/>
      <c r="Q137" s="84"/>
      <c r="R137" s="84"/>
      <c r="S137" s="84"/>
    </row>
    <row r="138" spans="2:19" ht="45" customHeight="1" x14ac:dyDescent="0.25">
      <c r="B138" s="10" t="s">
        <v>25</v>
      </c>
      <c r="C138" s="100" t="s">
        <v>731</v>
      </c>
      <c r="D138" s="100"/>
      <c r="E138" s="101">
        <f t="shared" si="1"/>
        <v>1</v>
      </c>
      <c r="F138" s="101"/>
      <c r="G138" s="102" t="s">
        <v>17</v>
      </c>
      <c r="H138" s="102"/>
      <c r="I138" s="103">
        <v>42626</v>
      </c>
      <c r="J138" s="103"/>
      <c r="K138" s="103">
        <v>42627</v>
      </c>
      <c r="L138" s="103"/>
      <c r="M138" s="84" t="s">
        <v>656</v>
      </c>
      <c r="N138" s="84"/>
      <c r="O138" s="98">
        <v>1900</v>
      </c>
      <c r="P138" s="98"/>
      <c r="Q138" s="84"/>
      <c r="R138" s="84"/>
      <c r="S138" s="84"/>
    </row>
    <row r="139" spans="2:19" ht="45" customHeight="1" x14ac:dyDescent="0.25">
      <c r="B139" s="10" t="s">
        <v>25</v>
      </c>
      <c r="C139" s="100" t="s">
        <v>732</v>
      </c>
      <c r="D139" s="100"/>
      <c r="E139" s="101">
        <f t="shared" si="1"/>
        <v>1</v>
      </c>
      <c r="F139" s="101"/>
      <c r="G139" s="102" t="s">
        <v>35</v>
      </c>
      <c r="H139" s="102"/>
      <c r="I139" s="103">
        <v>42620</v>
      </c>
      <c r="J139" s="103"/>
      <c r="K139" s="103">
        <v>42620</v>
      </c>
      <c r="L139" s="103"/>
      <c r="M139" s="84" t="s">
        <v>656</v>
      </c>
      <c r="N139" s="84"/>
      <c r="O139" s="98">
        <v>188</v>
      </c>
      <c r="P139" s="98"/>
      <c r="Q139" s="84"/>
      <c r="R139" s="84"/>
      <c r="S139" s="84"/>
    </row>
    <row r="140" spans="2:19" ht="45" customHeight="1" x14ac:dyDescent="0.25">
      <c r="B140" s="10" t="s">
        <v>25</v>
      </c>
      <c r="C140" s="100" t="s">
        <v>733</v>
      </c>
      <c r="D140" s="100"/>
      <c r="E140" s="101">
        <f t="shared" si="1"/>
        <v>1</v>
      </c>
      <c r="F140" s="101"/>
      <c r="G140" s="102" t="s">
        <v>35</v>
      </c>
      <c r="H140" s="102"/>
      <c r="I140" s="103">
        <v>42642</v>
      </c>
      <c r="J140" s="103"/>
      <c r="K140" s="103">
        <v>42642</v>
      </c>
      <c r="L140" s="103"/>
      <c r="M140" s="84" t="s">
        <v>656</v>
      </c>
      <c r="N140" s="84"/>
      <c r="O140" s="98">
        <v>188</v>
      </c>
      <c r="P140" s="98"/>
      <c r="Q140" s="84"/>
      <c r="R140" s="84"/>
      <c r="S140" s="84"/>
    </row>
    <row r="141" spans="2:19" ht="45" customHeight="1" x14ac:dyDescent="0.25">
      <c r="B141" s="10" t="s">
        <v>25</v>
      </c>
      <c r="C141" s="100" t="s">
        <v>734</v>
      </c>
      <c r="D141" s="100"/>
      <c r="E141" s="101">
        <f t="shared" ref="E141:E204" si="2">D141+1</f>
        <v>1</v>
      </c>
      <c r="F141" s="101"/>
      <c r="G141" s="102" t="s">
        <v>35</v>
      </c>
      <c r="H141" s="102"/>
      <c r="I141" s="103">
        <v>42622</v>
      </c>
      <c r="J141" s="103"/>
      <c r="K141" s="103">
        <v>42622</v>
      </c>
      <c r="L141" s="103"/>
      <c r="M141" s="84" t="s">
        <v>656</v>
      </c>
      <c r="N141" s="84"/>
      <c r="O141" s="98">
        <v>188</v>
      </c>
      <c r="P141" s="98"/>
      <c r="Q141" s="84"/>
      <c r="R141" s="84"/>
      <c r="S141" s="84"/>
    </row>
    <row r="142" spans="2:19" ht="45" customHeight="1" x14ac:dyDescent="0.25">
      <c r="B142" s="10" t="s">
        <v>25</v>
      </c>
      <c r="C142" s="100" t="s">
        <v>729</v>
      </c>
      <c r="D142" s="100"/>
      <c r="E142" s="101">
        <f t="shared" si="2"/>
        <v>1</v>
      </c>
      <c r="F142" s="101"/>
      <c r="G142" s="102" t="s">
        <v>35</v>
      </c>
      <c r="H142" s="102"/>
      <c r="I142" s="103">
        <v>42625</v>
      </c>
      <c r="J142" s="103"/>
      <c r="K142" s="103">
        <v>42625</v>
      </c>
      <c r="L142" s="103"/>
      <c r="M142" s="84" t="s">
        <v>656</v>
      </c>
      <c r="N142" s="84"/>
      <c r="O142" s="98">
        <v>58</v>
      </c>
      <c r="P142" s="98"/>
      <c r="Q142" s="84"/>
      <c r="R142" s="84"/>
      <c r="S142" s="84"/>
    </row>
    <row r="143" spans="2:19" ht="45" customHeight="1" x14ac:dyDescent="0.25">
      <c r="B143" s="10" t="s">
        <v>25</v>
      </c>
      <c r="C143" s="100" t="s">
        <v>730</v>
      </c>
      <c r="D143" s="100"/>
      <c r="E143" s="101">
        <f t="shared" si="2"/>
        <v>1</v>
      </c>
      <c r="F143" s="101"/>
      <c r="G143" s="102" t="s">
        <v>35</v>
      </c>
      <c r="H143" s="102"/>
      <c r="I143" s="103">
        <v>42627</v>
      </c>
      <c r="J143" s="103"/>
      <c r="K143" s="103">
        <v>42627</v>
      </c>
      <c r="L143" s="103"/>
      <c r="M143" s="84" t="s">
        <v>656</v>
      </c>
      <c r="N143" s="84"/>
      <c r="O143" s="98">
        <v>200</v>
      </c>
      <c r="P143" s="98"/>
      <c r="Q143" s="84"/>
      <c r="R143" s="84"/>
      <c r="S143" s="84"/>
    </row>
    <row r="144" spans="2:19" ht="45" customHeight="1" x14ac:dyDescent="0.25">
      <c r="B144" s="10" t="s">
        <v>25</v>
      </c>
      <c r="C144" s="100" t="s">
        <v>731</v>
      </c>
      <c r="D144" s="100"/>
      <c r="E144" s="101">
        <f t="shared" si="2"/>
        <v>1</v>
      </c>
      <c r="F144" s="101"/>
      <c r="G144" s="102" t="s">
        <v>17</v>
      </c>
      <c r="H144" s="102"/>
      <c r="I144" s="103">
        <v>42626</v>
      </c>
      <c r="J144" s="103"/>
      <c r="K144" s="103">
        <v>42627</v>
      </c>
      <c r="L144" s="103"/>
      <c r="M144" s="84" t="s">
        <v>656</v>
      </c>
      <c r="N144" s="84"/>
      <c r="O144" s="98">
        <v>561</v>
      </c>
      <c r="P144" s="98"/>
      <c r="Q144" s="84"/>
      <c r="R144" s="84"/>
      <c r="S144" s="84"/>
    </row>
    <row r="145" spans="2:19" ht="45" customHeight="1" x14ac:dyDescent="0.25">
      <c r="B145" s="10" t="s">
        <v>25</v>
      </c>
      <c r="C145" s="100" t="s">
        <v>732</v>
      </c>
      <c r="D145" s="100"/>
      <c r="E145" s="101">
        <f t="shared" si="2"/>
        <v>1</v>
      </c>
      <c r="F145" s="101"/>
      <c r="G145" s="102" t="s">
        <v>35</v>
      </c>
      <c r="H145" s="102"/>
      <c r="I145" s="103">
        <v>42620</v>
      </c>
      <c r="J145" s="103"/>
      <c r="K145" s="103">
        <v>42620</v>
      </c>
      <c r="L145" s="103"/>
      <c r="M145" s="84" t="s">
        <v>656</v>
      </c>
      <c r="N145" s="84"/>
      <c r="O145" s="98">
        <v>242</v>
      </c>
      <c r="P145" s="98"/>
      <c r="Q145" s="84"/>
      <c r="R145" s="84"/>
      <c r="S145" s="84"/>
    </row>
    <row r="146" spans="2:19" ht="45" customHeight="1" x14ac:dyDescent="0.25">
      <c r="B146" s="10" t="s">
        <v>25</v>
      </c>
      <c r="C146" s="100" t="s">
        <v>734</v>
      </c>
      <c r="D146" s="100"/>
      <c r="E146" s="101">
        <f t="shared" si="2"/>
        <v>1</v>
      </c>
      <c r="F146" s="101"/>
      <c r="G146" s="102" t="s">
        <v>35</v>
      </c>
      <c r="H146" s="102"/>
      <c r="I146" s="103">
        <v>42622</v>
      </c>
      <c r="J146" s="103"/>
      <c r="K146" s="103">
        <v>42622</v>
      </c>
      <c r="L146" s="103"/>
      <c r="M146" s="84" t="s">
        <v>656</v>
      </c>
      <c r="N146" s="84"/>
      <c r="O146" s="98">
        <v>105</v>
      </c>
      <c r="P146" s="98"/>
      <c r="Q146" s="84"/>
      <c r="R146" s="84"/>
      <c r="S146" s="84"/>
    </row>
    <row r="147" spans="2:19" ht="45" customHeight="1" x14ac:dyDescent="0.25">
      <c r="B147" s="10" t="s">
        <v>25</v>
      </c>
      <c r="C147" s="100" t="s">
        <v>735</v>
      </c>
      <c r="D147" s="100"/>
      <c r="E147" s="101">
        <f t="shared" si="2"/>
        <v>1</v>
      </c>
      <c r="F147" s="101"/>
      <c r="G147" s="102" t="s">
        <v>17</v>
      </c>
      <c r="H147" s="102"/>
      <c r="I147" s="103">
        <v>42626</v>
      </c>
      <c r="J147" s="103"/>
      <c r="K147" s="103">
        <v>42627</v>
      </c>
      <c r="L147" s="103"/>
      <c r="M147" s="84" t="s">
        <v>656</v>
      </c>
      <c r="N147" s="84"/>
      <c r="O147" s="98">
        <v>3542</v>
      </c>
      <c r="P147" s="98"/>
      <c r="Q147" s="84"/>
      <c r="R147" s="84"/>
      <c r="S147" s="84"/>
    </row>
    <row r="148" spans="2:19" ht="45" customHeight="1" x14ac:dyDescent="0.25">
      <c r="B148" s="10" t="s">
        <v>25</v>
      </c>
      <c r="C148" s="100" t="s">
        <v>736</v>
      </c>
      <c r="D148" s="100"/>
      <c r="E148" s="101">
        <f t="shared" si="2"/>
        <v>1</v>
      </c>
      <c r="F148" s="101"/>
      <c r="G148" s="102" t="s">
        <v>17</v>
      </c>
      <c r="H148" s="102"/>
      <c r="I148" s="103">
        <v>42657</v>
      </c>
      <c r="J148" s="103"/>
      <c r="K148" s="103">
        <v>42657</v>
      </c>
      <c r="L148" s="103"/>
      <c r="M148" s="84" t="s">
        <v>656</v>
      </c>
      <c r="N148" s="84"/>
      <c r="O148" s="98">
        <v>2171.6999999999998</v>
      </c>
      <c r="P148" s="98"/>
      <c r="Q148" s="84"/>
      <c r="R148" s="84"/>
      <c r="S148" s="84"/>
    </row>
    <row r="149" spans="2:19" ht="45" customHeight="1" x14ac:dyDescent="0.25">
      <c r="B149" s="10" t="s">
        <v>25</v>
      </c>
      <c r="C149" s="100" t="str">
        <f t="shared" ref="C149:C160" si="3">+B149</f>
        <v>Consejo Municipal de Protección Ciudadana y Vialidades</v>
      </c>
      <c r="D149" s="100"/>
      <c r="E149" s="101">
        <f t="shared" si="2"/>
        <v>1</v>
      </c>
      <c r="F149" s="101"/>
      <c r="G149" s="102" t="s">
        <v>17</v>
      </c>
      <c r="H149" s="102"/>
      <c r="I149" s="103">
        <v>42681</v>
      </c>
      <c r="J149" s="103"/>
      <c r="K149" s="103">
        <f>+J149</f>
        <v>0</v>
      </c>
      <c r="L149" s="103"/>
      <c r="M149" s="84" t="s">
        <v>656</v>
      </c>
      <c r="N149" s="84"/>
      <c r="O149" s="98">
        <v>3441.5</v>
      </c>
      <c r="P149" s="98"/>
      <c r="Q149" s="84"/>
      <c r="R149" s="84"/>
      <c r="S149" s="84"/>
    </row>
    <row r="150" spans="2:19" ht="45" customHeight="1" x14ac:dyDescent="0.25">
      <c r="B150" s="10" t="s">
        <v>25</v>
      </c>
      <c r="C150" s="100" t="str">
        <f t="shared" si="3"/>
        <v>Consejo Municipal de Protección Ciudadana y Vialidades</v>
      </c>
      <c r="D150" s="100"/>
      <c r="E150" s="101">
        <f t="shared" si="2"/>
        <v>1</v>
      </c>
      <c r="F150" s="101"/>
      <c r="G150" s="102" t="s">
        <v>17</v>
      </c>
      <c r="H150" s="102"/>
      <c r="I150" s="103">
        <v>42689</v>
      </c>
      <c r="J150" s="103"/>
      <c r="K150" s="103">
        <f>+J150</f>
        <v>0</v>
      </c>
      <c r="L150" s="103"/>
      <c r="M150" s="84" t="s">
        <v>656</v>
      </c>
      <c r="N150" s="84"/>
      <c r="O150" s="98">
        <v>3441.5</v>
      </c>
      <c r="P150" s="98"/>
      <c r="Q150" s="84"/>
      <c r="R150" s="84"/>
      <c r="S150" s="84"/>
    </row>
    <row r="151" spans="2:19" ht="45" customHeight="1" x14ac:dyDescent="0.25">
      <c r="B151" s="10" t="s">
        <v>25</v>
      </c>
      <c r="C151" s="100" t="str">
        <f t="shared" si="3"/>
        <v>Consejo Municipal de Protección Ciudadana y Vialidades</v>
      </c>
      <c r="D151" s="100"/>
      <c r="E151" s="101">
        <f t="shared" si="2"/>
        <v>1</v>
      </c>
      <c r="F151" s="101"/>
      <c r="G151" s="102" t="s">
        <v>35</v>
      </c>
      <c r="H151" s="102"/>
      <c r="I151" s="103">
        <v>42718</v>
      </c>
      <c r="J151" s="103"/>
      <c r="K151" s="103">
        <v>42718</v>
      </c>
      <c r="L151" s="103"/>
      <c r="M151" s="84" t="s">
        <v>656</v>
      </c>
      <c r="N151" s="84"/>
      <c r="O151" s="98">
        <v>321</v>
      </c>
      <c r="P151" s="98"/>
      <c r="Q151" s="84"/>
      <c r="R151" s="84"/>
      <c r="S151" s="84"/>
    </row>
    <row r="152" spans="2:19" ht="45" customHeight="1" x14ac:dyDescent="0.25">
      <c r="B152" s="10" t="s">
        <v>25</v>
      </c>
      <c r="C152" s="100" t="str">
        <f t="shared" si="3"/>
        <v>Consejo Municipal de Protección Ciudadana y Vialidades</v>
      </c>
      <c r="D152" s="100"/>
      <c r="E152" s="101">
        <f t="shared" si="2"/>
        <v>1</v>
      </c>
      <c r="F152" s="101"/>
      <c r="G152" s="102" t="s">
        <v>35</v>
      </c>
      <c r="H152" s="102"/>
      <c r="I152" s="103">
        <v>42716</v>
      </c>
      <c r="J152" s="103"/>
      <c r="K152" s="103">
        <f>+J152</f>
        <v>0</v>
      </c>
      <c r="L152" s="103"/>
      <c r="M152" s="84" t="s">
        <v>656</v>
      </c>
      <c r="N152" s="84"/>
      <c r="O152" s="98">
        <v>188</v>
      </c>
      <c r="P152" s="98"/>
      <c r="Q152" s="84"/>
      <c r="R152" s="84"/>
      <c r="S152" s="84"/>
    </row>
    <row r="153" spans="2:19" ht="45" customHeight="1" x14ac:dyDescent="0.25">
      <c r="B153" s="10" t="s">
        <v>25</v>
      </c>
      <c r="C153" s="100" t="str">
        <f t="shared" si="3"/>
        <v>Consejo Municipal de Protección Ciudadana y Vialidades</v>
      </c>
      <c r="D153" s="100"/>
      <c r="E153" s="101">
        <f t="shared" si="2"/>
        <v>1</v>
      </c>
      <c r="F153" s="101"/>
      <c r="G153" s="102" t="s">
        <v>17</v>
      </c>
      <c r="H153" s="102"/>
      <c r="I153" s="103">
        <v>42719</v>
      </c>
      <c r="J153" s="103"/>
      <c r="K153" s="103">
        <v>42719</v>
      </c>
      <c r="L153" s="103"/>
      <c r="M153" s="84" t="s">
        <v>656</v>
      </c>
      <c r="N153" s="84"/>
      <c r="O153" s="98">
        <v>1543</v>
      </c>
      <c r="P153" s="98"/>
      <c r="Q153" s="84"/>
      <c r="R153" s="84"/>
      <c r="S153" s="84"/>
    </row>
    <row r="154" spans="2:19" ht="45" customHeight="1" x14ac:dyDescent="0.25">
      <c r="B154" s="10" t="s">
        <v>25</v>
      </c>
      <c r="C154" s="100" t="str">
        <f t="shared" si="3"/>
        <v>Consejo Municipal de Protección Ciudadana y Vialidades</v>
      </c>
      <c r="D154" s="100"/>
      <c r="E154" s="101">
        <f t="shared" si="2"/>
        <v>1</v>
      </c>
      <c r="F154" s="101"/>
      <c r="G154" s="102" t="s">
        <v>17</v>
      </c>
      <c r="H154" s="102"/>
      <c r="I154" s="103">
        <v>42718</v>
      </c>
      <c r="J154" s="103"/>
      <c r="K154" s="103">
        <f>+J154</f>
        <v>0</v>
      </c>
      <c r="L154" s="103"/>
      <c r="M154" s="84" t="s">
        <v>656</v>
      </c>
      <c r="N154" s="84"/>
      <c r="O154" s="98">
        <v>1618</v>
      </c>
      <c r="P154" s="98"/>
      <c r="Q154" s="84"/>
      <c r="R154" s="84"/>
      <c r="S154" s="84"/>
    </row>
    <row r="155" spans="2:19" ht="45" customHeight="1" x14ac:dyDescent="0.25">
      <c r="B155" s="10" t="s">
        <v>25</v>
      </c>
      <c r="C155" s="100" t="str">
        <f t="shared" si="3"/>
        <v>Consejo Municipal de Protección Ciudadana y Vialidades</v>
      </c>
      <c r="D155" s="100"/>
      <c r="E155" s="101">
        <f t="shared" si="2"/>
        <v>1</v>
      </c>
      <c r="F155" s="101"/>
      <c r="G155" s="102" t="s">
        <v>17</v>
      </c>
      <c r="H155" s="102"/>
      <c r="I155" s="103">
        <v>42713</v>
      </c>
      <c r="J155" s="103"/>
      <c r="K155" s="103">
        <v>42713</v>
      </c>
      <c r="L155" s="103"/>
      <c r="M155" s="84" t="s">
        <v>656</v>
      </c>
      <c r="N155" s="84"/>
      <c r="O155" s="98">
        <v>1713</v>
      </c>
      <c r="P155" s="98"/>
      <c r="Q155" s="84"/>
      <c r="R155" s="84"/>
      <c r="S155" s="84"/>
    </row>
    <row r="156" spans="2:19" ht="45" customHeight="1" x14ac:dyDescent="0.25">
      <c r="B156" s="10" t="s">
        <v>25</v>
      </c>
      <c r="C156" s="100" t="str">
        <f t="shared" si="3"/>
        <v>Consejo Municipal de Protección Ciudadana y Vialidades</v>
      </c>
      <c r="D156" s="100"/>
      <c r="E156" s="101">
        <f t="shared" si="2"/>
        <v>1</v>
      </c>
      <c r="F156" s="101"/>
      <c r="G156" s="102" t="s">
        <v>35</v>
      </c>
      <c r="H156" s="102"/>
      <c r="I156" s="103">
        <v>42718</v>
      </c>
      <c r="J156" s="103"/>
      <c r="K156" s="103">
        <v>42718</v>
      </c>
      <c r="L156" s="103"/>
      <c r="M156" s="84" t="s">
        <v>656</v>
      </c>
      <c r="N156" s="84"/>
      <c r="O156" s="98">
        <v>169.5</v>
      </c>
      <c r="P156" s="98"/>
      <c r="Q156" s="84"/>
      <c r="R156" s="84"/>
      <c r="S156" s="84"/>
    </row>
    <row r="157" spans="2:19" ht="45" customHeight="1" x14ac:dyDescent="0.25">
      <c r="B157" s="10" t="s">
        <v>25</v>
      </c>
      <c r="C157" s="100" t="str">
        <f t="shared" si="3"/>
        <v>Consejo Municipal de Protección Ciudadana y Vialidades</v>
      </c>
      <c r="D157" s="100"/>
      <c r="E157" s="101">
        <f t="shared" si="2"/>
        <v>1</v>
      </c>
      <c r="F157" s="101"/>
      <c r="G157" s="102" t="s">
        <v>35</v>
      </c>
      <c r="H157" s="102"/>
      <c r="I157" s="103">
        <v>42716</v>
      </c>
      <c r="J157" s="103"/>
      <c r="K157" s="103">
        <f>+J157</f>
        <v>0</v>
      </c>
      <c r="L157" s="103"/>
      <c r="M157" s="84" t="s">
        <v>656</v>
      </c>
      <c r="N157" s="84"/>
      <c r="O157" s="98">
        <v>81</v>
      </c>
      <c r="P157" s="98"/>
      <c r="Q157" s="84"/>
      <c r="R157" s="84"/>
      <c r="S157" s="84"/>
    </row>
    <row r="158" spans="2:19" ht="45" customHeight="1" x14ac:dyDescent="0.25">
      <c r="B158" s="10" t="s">
        <v>25</v>
      </c>
      <c r="C158" s="100" t="str">
        <f t="shared" si="3"/>
        <v>Consejo Municipal de Protección Ciudadana y Vialidades</v>
      </c>
      <c r="D158" s="100"/>
      <c r="E158" s="101">
        <f t="shared" si="2"/>
        <v>1</v>
      </c>
      <c r="F158" s="101"/>
      <c r="G158" s="102" t="s">
        <v>17</v>
      </c>
      <c r="H158" s="102"/>
      <c r="I158" s="103">
        <v>42719</v>
      </c>
      <c r="J158" s="103"/>
      <c r="K158" s="103">
        <v>42719</v>
      </c>
      <c r="L158" s="103"/>
      <c r="M158" s="84" t="s">
        <v>656</v>
      </c>
      <c r="N158" s="84"/>
      <c r="O158" s="98">
        <v>270</v>
      </c>
      <c r="P158" s="98"/>
      <c r="Q158" s="84"/>
      <c r="R158" s="84"/>
      <c r="S158" s="84"/>
    </row>
    <row r="159" spans="2:19" ht="45" customHeight="1" x14ac:dyDescent="0.25">
      <c r="B159" s="10" t="s">
        <v>25</v>
      </c>
      <c r="C159" s="100" t="str">
        <f t="shared" si="3"/>
        <v>Consejo Municipal de Protección Ciudadana y Vialidades</v>
      </c>
      <c r="D159" s="100"/>
      <c r="E159" s="101">
        <f t="shared" si="2"/>
        <v>1</v>
      </c>
      <c r="F159" s="101"/>
      <c r="G159" s="102" t="s">
        <v>17</v>
      </c>
      <c r="H159" s="102"/>
      <c r="I159" s="103">
        <v>42718</v>
      </c>
      <c r="J159" s="103"/>
      <c r="K159" s="103">
        <f>+J159</f>
        <v>0</v>
      </c>
      <c r="L159" s="103"/>
      <c r="M159" s="84" t="s">
        <v>656</v>
      </c>
      <c r="N159" s="84"/>
      <c r="O159" s="98">
        <v>175.5</v>
      </c>
      <c r="P159" s="98"/>
      <c r="Q159" s="84"/>
      <c r="R159" s="84"/>
      <c r="S159" s="84"/>
    </row>
    <row r="160" spans="2:19" ht="45" customHeight="1" x14ac:dyDescent="0.25">
      <c r="B160" s="10" t="s">
        <v>25</v>
      </c>
      <c r="C160" s="100" t="str">
        <f t="shared" si="3"/>
        <v>Consejo Municipal de Protección Ciudadana y Vialidades</v>
      </c>
      <c r="D160" s="100"/>
      <c r="E160" s="101">
        <f t="shared" si="2"/>
        <v>1</v>
      </c>
      <c r="F160" s="101"/>
      <c r="G160" s="102" t="s">
        <v>17</v>
      </c>
      <c r="H160" s="102"/>
      <c r="I160" s="103">
        <v>42713</v>
      </c>
      <c r="J160" s="103"/>
      <c r="K160" s="103">
        <v>42713</v>
      </c>
      <c r="L160" s="103"/>
      <c r="M160" s="84" t="s">
        <v>656</v>
      </c>
      <c r="N160" s="84"/>
      <c r="O160" s="98">
        <v>198</v>
      </c>
      <c r="P160" s="98"/>
      <c r="Q160" s="84"/>
      <c r="R160" s="84"/>
      <c r="S160" s="84"/>
    </row>
    <row r="161" spans="2:20" ht="45" customHeight="1" x14ac:dyDescent="0.25">
      <c r="B161" s="10" t="s">
        <v>25</v>
      </c>
      <c r="C161" s="100" t="s">
        <v>737</v>
      </c>
      <c r="D161" s="100"/>
      <c r="E161" s="101">
        <f t="shared" si="2"/>
        <v>1</v>
      </c>
      <c r="F161" s="101"/>
      <c r="G161" s="102" t="s">
        <v>35</v>
      </c>
      <c r="H161" s="102"/>
      <c r="I161" s="103">
        <v>42703</v>
      </c>
      <c r="J161" s="103"/>
      <c r="K161" s="103">
        <v>42703</v>
      </c>
      <c r="L161" s="103"/>
      <c r="M161" s="84" t="s">
        <v>656</v>
      </c>
      <c r="N161" s="84"/>
      <c r="O161" s="98">
        <v>188</v>
      </c>
      <c r="P161" s="98"/>
      <c r="Q161" s="84"/>
      <c r="R161" s="84"/>
      <c r="S161" s="84"/>
    </row>
    <row r="162" spans="2:20" ht="45" customHeight="1" x14ac:dyDescent="0.25">
      <c r="B162" s="10" t="s">
        <v>25</v>
      </c>
      <c r="C162" s="100" t="s">
        <v>738</v>
      </c>
      <c r="D162" s="100"/>
      <c r="E162" s="101">
        <f t="shared" si="2"/>
        <v>1</v>
      </c>
      <c r="F162" s="101"/>
      <c r="G162" s="102" t="s">
        <v>35</v>
      </c>
      <c r="H162" s="102"/>
      <c r="I162" s="103">
        <v>42703</v>
      </c>
      <c r="J162" s="103"/>
      <c r="K162" s="103">
        <v>42703</v>
      </c>
      <c r="L162" s="103"/>
      <c r="M162" s="84" t="s">
        <v>656</v>
      </c>
      <c r="N162" s="84"/>
      <c r="O162" s="98">
        <v>136</v>
      </c>
      <c r="P162" s="98"/>
      <c r="Q162" s="84"/>
      <c r="R162" s="84"/>
      <c r="S162" s="84"/>
    </row>
    <row r="163" spans="2:20" ht="45" customHeight="1" x14ac:dyDescent="0.25">
      <c r="B163" s="10" t="s">
        <v>25</v>
      </c>
      <c r="C163" s="100" t="s">
        <v>739</v>
      </c>
      <c r="D163" s="100"/>
      <c r="E163" s="101">
        <f t="shared" si="2"/>
        <v>1</v>
      </c>
      <c r="F163" s="101"/>
      <c r="G163" s="102" t="s">
        <v>17</v>
      </c>
      <c r="H163" s="102"/>
      <c r="I163" s="103">
        <v>42657</v>
      </c>
      <c r="J163" s="103"/>
      <c r="K163" s="103">
        <v>42657</v>
      </c>
      <c r="L163" s="103"/>
      <c r="M163" s="84" t="s">
        <v>656</v>
      </c>
      <c r="N163" s="84"/>
      <c r="O163" s="98">
        <v>860</v>
      </c>
      <c r="P163" s="98"/>
      <c r="Q163" s="84"/>
      <c r="R163" s="84"/>
      <c r="S163" s="84"/>
    </row>
    <row r="164" spans="2:20" ht="45" customHeight="1" x14ac:dyDescent="0.25">
      <c r="B164" s="10" t="s">
        <v>25</v>
      </c>
      <c r="C164" s="100" t="s">
        <v>740</v>
      </c>
      <c r="D164" s="100"/>
      <c r="E164" s="101">
        <f t="shared" si="2"/>
        <v>1</v>
      </c>
      <c r="F164" s="101"/>
      <c r="G164" s="102" t="s">
        <v>17</v>
      </c>
      <c r="H164" s="102"/>
      <c r="I164" s="103">
        <v>42689</v>
      </c>
      <c r="J164" s="103"/>
      <c r="K164" s="103">
        <v>42689</v>
      </c>
      <c r="L164" s="103"/>
      <c r="M164" s="84" t="s">
        <v>656</v>
      </c>
      <c r="N164" s="84"/>
      <c r="O164" s="98">
        <v>520</v>
      </c>
      <c r="P164" s="98"/>
      <c r="Q164" s="84"/>
      <c r="R164" s="84"/>
      <c r="S164" s="84"/>
    </row>
    <row r="165" spans="2:20" ht="45" customHeight="1" x14ac:dyDescent="0.25">
      <c r="B165" s="10" t="s">
        <v>25</v>
      </c>
      <c r="C165" s="100" t="s">
        <v>741</v>
      </c>
      <c r="D165" s="100"/>
      <c r="E165" s="101">
        <f t="shared" si="2"/>
        <v>1</v>
      </c>
      <c r="F165" s="101"/>
      <c r="G165" s="102" t="s">
        <v>17</v>
      </c>
      <c r="H165" s="102"/>
      <c r="I165" s="103">
        <v>42688</v>
      </c>
      <c r="J165" s="103"/>
      <c r="K165" s="103">
        <v>42689</v>
      </c>
      <c r="L165" s="103"/>
      <c r="M165" s="84" t="s">
        <v>656</v>
      </c>
      <c r="N165" s="84"/>
      <c r="O165" s="98">
        <v>1777</v>
      </c>
      <c r="P165" s="98"/>
      <c r="Q165" s="84"/>
      <c r="R165" s="84"/>
      <c r="S165" s="84"/>
    </row>
    <row r="166" spans="2:20" ht="45" customHeight="1" x14ac:dyDescent="0.25">
      <c r="B166" s="10" t="s">
        <v>25</v>
      </c>
      <c r="C166" s="100" t="s">
        <v>742</v>
      </c>
      <c r="D166" s="100"/>
      <c r="E166" s="101">
        <f t="shared" si="2"/>
        <v>1</v>
      </c>
      <c r="F166" s="101"/>
      <c r="G166" s="102" t="s">
        <v>17</v>
      </c>
      <c r="H166" s="102"/>
      <c r="I166" s="103">
        <v>42696</v>
      </c>
      <c r="J166" s="103"/>
      <c r="K166" s="103">
        <v>42696</v>
      </c>
      <c r="L166" s="103"/>
      <c r="M166" s="84" t="s">
        <v>656</v>
      </c>
      <c r="N166" s="84"/>
      <c r="O166" s="98">
        <v>188</v>
      </c>
      <c r="P166" s="98"/>
      <c r="Q166" s="84"/>
      <c r="R166" s="84"/>
      <c r="S166" s="84"/>
    </row>
    <row r="167" spans="2:20" ht="45" customHeight="1" x14ac:dyDescent="0.25">
      <c r="B167" s="10" t="s">
        <v>25</v>
      </c>
      <c r="C167" s="100" t="s">
        <v>741</v>
      </c>
      <c r="D167" s="100"/>
      <c r="E167" s="101">
        <f t="shared" si="2"/>
        <v>1</v>
      </c>
      <c r="F167" s="101"/>
      <c r="G167" s="102" t="s">
        <v>17</v>
      </c>
      <c r="H167" s="102"/>
      <c r="I167" s="103">
        <v>42688</v>
      </c>
      <c r="J167" s="103"/>
      <c r="K167" s="103">
        <v>42688</v>
      </c>
      <c r="L167" s="103"/>
      <c r="M167" s="84" t="s">
        <v>656</v>
      </c>
      <c r="N167" s="84"/>
      <c r="O167" s="98">
        <v>1412</v>
      </c>
      <c r="P167" s="98"/>
      <c r="Q167" s="84"/>
      <c r="R167" s="84"/>
      <c r="S167" s="84"/>
    </row>
    <row r="168" spans="2:20" ht="45" customHeight="1" x14ac:dyDescent="0.25">
      <c r="B168" s="10" t="s">
        <v>25</v>
      </c>
      <c r="C168" s="100" t="s">
        <v>741</v>
      </c>
      <c r="D168" s="100"/>
      <c r="E168" s="101">
        <f t="shared" si="2"/>
        <v>1</v>
      </c>
      <c r="F168" s="101"/>
      <c r="G168" s="102" t="s">
        <v>17</v>
      </c>
      <c r="H168" s="102"/>
      <c r="I168" s="103">
        <v>42688</v>
      </c>
      <c r="J168" s="103"/>
      <c r="K168" s="103">
        <v>42688</v>
      </c>
      <c r="L168" s="103"/>
      <c r="M168" s="84" t="s">
        <v>656</v>
      </c>
      <c r="N168" s="84"/>
      <c r="O168" s="98">
        <v>580</v>
      </c>
      <c r="P168" s="98"/>
      <c r="Q168" s="84"/>
      <c r="R168" s="84"/>
      <c r="S168" s="84"/>
    </row>
    <row r="169" spans="2:20" ht="45" customHeight="1" x14ac:dyDescent="0.25">
      <c r="B169" s="10" t="s">
        <v>25</v>
      </c>
      <c r="C169" s="100" t="s">
        <v>740</v>
      </c>
      <c r="D169" s="100"/>
      <c r="E169" s="101">
        <f t="shared" si="2"/>
        <v>1</v>
      </c>
      <c r="F169" s="101"/>
      <c r="G169" s="102" t="s">
        <v>17</v>
      </c>
      <c r="H169" s="102"/>
      <c r="I169" s="103">
        <v>42689</v>
      </c>
      <c r="J169" s="103"/>
      <c r="K169" s="103">
        <v>42689</v>
      </c>
      <c r="L169" s="103"/>
      <c r="M169" s="84" t="s">
        <v>656</v>
      </c>
      <c r="N169" s="84"/>
      <c r="O169" s="98">
        <v>287</v>
      </c>
      <c r="P169" s="98"/>
      <c r="Q169" s="84"/>
      <c r="R169" s="84"/>
      <c r="S169" s="84"/>
    </row>
    <row r="170" spans="2:20" ht="45" customHeight="1" x14ac:dyDescent="0.25">
      <c r="B170" s="10" t="s">
        <v>25</v>
      </c>
      <c r="C170" s="100" t="s">
        <v>741</v>
      </c>
      <c r="D170" s="100"/>
      <c r="E170" s="101">
        <f t="shared" si="2"/>
        <v>1</v>
      </c>
      <c r="F170" s="101"/>
      <c r="G170" s="102" t="s">
        <v>17</v>
      </c>
      <c r="H170" s="102"/>
      <c r="I170" s="103">
        <v>42688</v>
      </c>
      <c r="J170" s="103"/>
      <c r="K170" s="103">
        <v>42689</v>
      </c>
      <c r="L170" s="103"/>
      <c r="M170" s="84" t="s">
        <v>656</v>
      </c>
      <c r="N170" s="84"/>
      <c r="O170" s="98">
        <v>504.9</v>
      </c>
      <c r="P170" s="98"/>
      <c r="Q170" s="84"/>
      <c r="R170" s="84"/>
      <c r="S170" s="84"/>
    </row>
    <row r="171" spans="2:20" ht="45" customHeight="1" x14ac:dyDescent="0.25">
      <c r="B171" s="10" t="s">
        <v>25</v>
      </c>
      <c r="C171" s="100" t="s">
        <v>741</v>
      </c>
      <c r="D171" s="100"/>
      <c r="E171" s="101">
        <f t="shared" si="2"/>
        <v>1</v>
      </c>
      <c r="F171" s="101"/>
      <c r="G171" s="102" t="s">
        <v>17</v>
      </c>
      <c r="H171" s="102"/>
      <c r="I171" s="103">
        <v>42688</v>
      </c>
      <c r="J171" s="103"/>
      <c r="K171" s="103">
        <v>42688</v>
      </c>
      <c r="L171" s="103"/>
      <c r="M171" s="84" t="s">
        <v>656</v>
      </c>
      <c r="N171" s="84"/>
      <c r="O171" s="98">
        <v>385</v>
      </c>
      <c r="P171" s="98"/>
      <c r="Q171" s="84"/>
      <c r="R171" s="84"/>
      <c r="S171" s="84"/>
    </row>
    <row r="172" spans="2:20" ht="45" customHeight="1" x14ac:dyDescent="0.25">
      <c r="B172" s="10" t="s">
        <v>25</v>
      </c>
      <c r="C172" s="100" t="s">
        <v>741</v>
      </c>
      <c r="D172" s="100"/>
      <c r="E172" s="101">
        <f t="shared" si="2"/>
        <v>1</v>
      </c>
      <c r="F172" s="101"/>
      <c r="G172" s="102" t="s">
        <v>17</v>
      </c>
      <c r="H172" s="102"/>
      <c r="I172" s="103">
        <v>42688</v>
      </c>
      <c r="J172" s="103"/>
      <c r="K172" s="103">
        <v>42688</v>
      </c>
      <c r="L172" s="103"/>
      <c r="M172" s="84" t="s">
        <v>656</v>
      </c>
      <c r="N172" s="84"/>
      <c r="O172" s="98">
        <v>379</v>
      </c>
      <c r="P172" s="98"/>
      <c r="Q172" s="84"/>
      <c r="R172" s="84"/>
      <c r="S172" s="84"/>
      <c r="T172" s="5">
        <f>SUM(O28:O172)</f>
        <v>117899.48999999999</v>
      </c>
    </row>
    <row r="173" spans="2:20" ht="45" customHeight="1" x14ac:dyDescent="0.25">
      <c r="B173" s="10" t="s">
        <v>83</v>
      </c>
      <c r="C173" s="100" t="s">
        <v>19</v>
      </c>
      <c r="D173" s="100"/>
      <c r="E173" s="101">
        <f t="shared" si="2"/>
        <v>1</v>
      </c>
      <c r="F173" s="101"/>
      <c r="G173" s="102" t="s">
        <v>20</v>
      </c>
      <c r="H173" s="102"/>
      <c r="I173" s="103">
        <v>42376</v>
      </c>
      <c r="J173" s="103"/>
      <c r="K173" s="103">
        <v>42376</v>
      </c>
      <c r="L173" s="103"/>
      <c r="M173" s="84" t="s">
        <v>656</v>
      </c>
      <c r="N173" s="84"/>
      <c r="O173" s="98">
        <v>1315</v>
      </c>
      <c r="P173" s="98"/>
      <c r="Q173" s="84"/>
      <c r="R173" s="84"/>
      <c r="S173" s="84"/>
    </row>
    <row r="174" spans="2:20" ht="45" customHeight="1" x14ac:dyDescent="0.25">
      <c r="B174" s="10" t="s">
        <v>83</v>
      </c>
      <c r="C174" s="100" t="s">
        <v>743</v>
      </c>
      <c r="D174" s="100"/>
      <c r="E174" s="101">
        <f t="shared" si="2"/>
        <v>1</v>
      </c>
      <c r="F174" s="101"/>
      <c r="G174" s="102" t="s">
        <v>35</v>
      </c>
      <c r="H174" s="102"/>
      <c r="I174" s="103">
        <v>42382</v>
      </c>
      <c r="J174" s="103"/>
      <c r="K174" s="103">
        <v>42382</v>
      </c>
      <c r="L174" s="103"/>
      <c r="M174" s="84" t="s">
        <v>656</v>
      </c>
      <c r="N174" s="84"/>
      <c r="O174" s="98">
        <v>358</v>
      </c>
      <c r="P174" s="98"/>
      <c r="Q174" s="84"/>
      <c r="R174" s="84"/>
      <c r="S174" s="84"/>
    </row>
    <row r="175" spans="2:20" ht="45" customHeight="1" x14ac:dyDescent="0.25">
      <c r="B175" s="10" t="s">
        <v>83</v>
      </c>
      <c r="C175" s="100" t="s">
        <v>744</v>
      </c>
      <c r="D175" s="100"/>
      <c r="E175" s="101">
        <f t="shared" si="2"/>
        <v>1</v>
      </c>
      <c r="F175" s="101"/>
      <c r="G175" s="102" t="s">
        <v>35</v>
      </c>
      <c r="H175" s="102"/>
      <c r="I175" s="103">
        <v>42389</v>
      </c>
      <c r="J175" s="103"/>
      <c r="K175" s="103">
        <v>42389</v>
      </c>
      <c r="L175" s="103"/>
      <c r="M175" s="84" t="s">
        <v>656</v>
      </c>
      <c r="N175" s="84"/>
      <c r="O175" s="98">
        <v>949</v>
      </c>
      <c r="P175" s="98"/>
      <c r="Q175" s="84"/>
      <c r="R175" s="84"/>
      <c r="S175" s="84"/>
    </row>
    <row r="176" spans="2:20" ht="45" customHeight="1" x14ac:dyDescent="0.25">
      <c r="B176" s="10" t="s">
        <v>83</v>
      </c>
      <c r="C176" s="100" t="s">
        <v>745</v>
      </c>
      <c r="D176" s="100"/>
      <c r="E176" s="101">
        <f t="shared" si="2"/>
        <v>1</v>
      </c>
      <c r="F176" s="101"/>
      <c r="G176" s="102" t="s">
        <v>35</v>
      </c>
      <c r="H176" s="102"/>
      <c r="I176" s="103">
        <v>42384</v>
      </c>
      <c r="J176" s="103"/>
      <c r="K176" s="103">
        <v>42384</v>
      </c>
      <c r="L176" s="103"/>
      <c r="M176" s="84" t="s">
        <v>656</v>
      </c>
      <c r="N176" s="84"/>
      <c r="O176" s="98">
        <v>684</v>
      </c>
      <c r="P176" s="98"/>
      <c r="Q176" s="84"/>
      <c r="R176" s="84"/>
      <c r="S176" s="84"/>
    </row>
    <row r="177" spans="2:19" ht="45" customHeight="1" x14ac:dyDescent="0.25">
      <c r="B177" s="10" t="s">
        <v>83</v>
      </c>
      <c r="C177" s="100" t="s">
        <v>746</v>
      </c>
      <c r="D177" s="100"/>
      <c r="E177" s="101">
        <f t="shared" si="2"/>
        <v>1</v>
      </c>
      <c r="F177" s="101"/>
      <c r="G177" s="102" t="s">
        <v>17</v>
      </c>
      <c r="H177" s="102"/>
      <c r="I177" s="103">
        <v>42375</v>
      </c>
      <c r="J177" s="103"/>
      <c r="K177" s="103">
        <v>42375</v>
      </c>
      <c r="L177" s="103"/>
      <c r="M177" s="84" t="s">
        <v>656</v>
      </c>
      <c r="N177" s="84"/>
      <c r="O177" s="98">
        <v>1748</v>
      </c>
      <c r="P177" s="98"/>
      <c r="Q177" s="84"/>
      <c r="R177" s="84"/>
      <c r="S177" s="84"/>
    </row>
    <row r="178" spans="2:19" ht="45" customHeight="1" x14ac:dyDescent="0.25">
      <c r="B178" s="10" t="s">
        <v>83</v>
      </c>
      <c r="C178" s="100" t="s">
        <v>747</v>
      </c>
      <c r="D178" s="100"/>
      <c r="E178" s="101">
        <f t="shared" si="2"/>
        <v>1</v>
      </c>
      <c r="F178" s="101"/>
      <c r="G178" s="102" t="s">
        <v>17</v>
      </c>
      <c r="H178" s="102"/>
      <c r="I178" s="103">
        <v>42388</v>
      </c>
      <c r="J178" s="103"/>
      <c r="K178" s="103">
        <v>42388</v>
      </c>
      <c r="L178" s="103"/>
      <c r="M178" s="84" t="s">
        <v>656</v>
      </c>
      <c r="N178" s="84"/>
      <c r="O178" s="98">
        <v>408</v>
      </c>
      <c r="P178" s="98"/>
      <c r="Q178" s="84"/>
      <c r="R178" s="84"/>
      <c r="S178" s="84"/>
    </row>
    <row r="179" spans="2:19" ht="45" customHeight="1" x14ac:dyDescent="0.25">
      <c r="B179" s="10" t="s">
        <v>83</v>
      </c>
      <c r="C179" s="100" t="s">
        <v>746</v>
      </c>
      <c r="D179" s="100"/>
      <c r="E179" s="101">
        <f t="shared" si="2"/>
        <v>1</v>
      </c>
      <c r="F179" s="101"/>
      <c r="G179" s="102" t="s">
        <v>17</v>
      </c>
      <c r="H179" s="102"/>
      <c r="I179" s="103">
        <v>42375</v>
      </c>
      <c r="J179" s="103"/>
      <c r="K179" s="103">
        <v>42375</v>
      </c>
      <c r="L179" s="103"/>
      <c r="M179" s="84" t="s">
        <v>656</v>
      </c>
      <c r="N179" s="84"/>
      <c r="O179" s="98">
        <v>128</v>
      </c>
      <c r="P179" s="98"/>
      <c r="Q179" s="84"/>
      <c r="R179" s="84"/>
      <c r="S179" s="84"/>
    </row>
    <row r="180" spans="2:19" ht="45" customHeight="1" x14ac:dyDescent="0.25">
      <c r="B180" s="10" t="s">
        <v>83</v>
      </c>
      <c r="C180" s="100" t="s">
        <v>744</v>
      </c>
      <c r="D180" s="100"/>
      <c r="E180" s="101">
        <f t="shared" si="2"/>
        <v>1</v>
      </c>
      <c r="F180" s="101"/>
      <c r="G180" s="102" t="s">
        <v>35</v>
      </c>
      <c r="H180" s="102"/>
      <c r="I180" s="103">
        <v>42389</v>
      </c>
      <c r="J180" s="103"/>
      <c r="K180" s="103">
        <v>42389</v>
      </c>
      <c r="L180" s="103"/>
      <c r="M180" s="84" t="s">
        <v>656</v>
      </c>
      <c r="N180" s="84"/>
      <c r="O180" s="98">
        <v>161</v>
      </c>
      <c r="P180" s="98"/>
      <c r="Q180" s="84"/>
      <c r="R180" s="84"/>
      <c r="S180" s="84"/>
    </row>
    <row r="181" spans="2:19" ht="45" customHeight="1" x14ac:dyDescent="0.25">
      <c r="B181" s="10" t="s">
        <v>83</v>
      </c>
      <c r="C181" s="100" t="s">
        <v>745</v>
      </c>
      <c r="D181" s="100"/>
      <c r="E181" s="101">
        <f t="shared" si="2"/>
        <v>1</v>
      </c>
      <c r="F181" s="101"/>
      <c r="G181" s="102" t="s">
        <v>35</v>
      </c>
      <c r="H181" s="102"/>
      <c r="I181" s="103">
        <v>42384</v>
      </c>
      <c r="J181" s="103"/>
      <c r="K181" s="103">
        <v>42384</v>
      </c>
      <c r="L181" s="103"/>
      <c r="M181" s="84" t="s">
        <v>656</v>
      </c>
      <c r="N181" s="84"/>
      <c r="O181" s="98">
        <v>587</v>
      </c>
      <c r="P181" s="98"/>
      <c r="Q181" s="84"/>
      <c r="R181" s="84"/>
      <c r="S181" s="84"/>
    </row>
    <row r="182" spans="2:19" ht="45" customHeight="1" x14ac:dyDescent="0.25">
      <c r="B182" s="10" t="s">
        <v>83</v>
      </c>
      <c r="C182" s="100" t="s">
        <v>19</v>
      </c>
      <c r="D182" s="100"/>
      <c r="E182" s="101">
        <f t="shared" si="2"/>
        <v>1</v>
      </c>
      <c r="F182" s="101"/>
      <c r="G182" s="102" t="s">
        <v>20</v>
      </c>
      <c r="H182" s="102"/>
      <c r="I182" s="103">
        <v>42384</v>
      </c>
      <c r="J182" s="103"/>
      <c r="K182" s="103">
        <v>42384</v>
      </c>
      <c r="L182" s="103"/>
      <c r="M182" s="84" t="s">
        <v>656</v>
      </c>
      <c r="N182" s="84"/>
      <c r="O182" s="98">
        <v>719</v>
      </c>
      <c r="P182" s="98"/>
      <c r="Q182" s="84"/>
      <c r="R182" s="84"/>
      <c r="S182" s="84"/>
    </row>
    <row r="183" spans="2:19" ht="45" customHeight="1" x14ac:dyDescent="0.25">
      <c r="B183" s="10" t="s">
        <v>83</v>
      </c>
      <c r="C183" s="100" t="s">
        <v>748</v>
      </c>
      <c r="D183" s="100"/>
      <c r="E183" s="101">
        <f t="shared" si="2"/>
        <v>1</v>
      </c>
      <c r="F183" s="101"/>
      <c r="G183" s="102" t="s">
        <v>35</v>
      </c>
      <c r="H183" s="102"/>
      <c r="I183" s="103">
        <v>42430</v>
      </c>
      <c r="J183" s="103"/>
      <c r="K183" s="103">
        <v>42430</v>
      </c>
      <c r="L183" s="103"/>
      <c r="M183" s="84" t="s">
        <v>656</v>
      </c>
      <c r="N183" s="84"/>
      <c r="O183" s="98">
        <v>596.83000000000004</v>
      </c>
      <c r="P183" s="98"/>
      <c r="Q183" s="84"/>
      <c r="R183" s="84"/>
      <c r="S183" s="84"/>
    </row>
    <row r="184" spans="2:19" ht="45" customHeight="1" x14ac:dyDescent="0.25">
      <c r="B184" s="10" t="s">
        <v>83</v>
      </c>
      <c r="C184" s="100" t="s">
        <v>749</v>
      </c>
      <c r="D184" s="100"/>
      <c r="E184" s="101">
        <f t="shared" si="2"/>
        <v>1</v>
      </c>
      <c r="F184" s="101"/>
      <c r="G184" s="102" t="s">
        <v>35</v>
      </c>
      <c r="H184" s="102"/>
      <c r="I184" s="103">
        <v>42419</v>
      </c>
      <c r="J184" s="103"/>
      <c r="K184" s="103">
        <v>42419</v>
      </c>
      <c r="L184" s="103"/>
      <c r="M184" s="84" t="s">
        <v>656</v>
      </c>
      <c r="N184" s="84"/>
      <c r="O184" s="98">
        <v>652.12</v>
      </c>
      <c r="P184" s="98"/>
      <c r="Q184" s="84"/>
      <c r="R184" s="84"/>
      <c r="S184" s="84"/>
    </row>
    <row r="185" spans="2:19" ht="45" customHeight="1" x14ac:dyDescent="0.25">
      <c r="B185" s="10" t="s">
        <v>83</v>
      </c>
      <c r="C185" s="100" t="s">
        <v>750</v>
      </c>
      <c r="D185" s="100"/>
      <c r="E185" s="101">
        <f t="shared" si="2"/>
        <v>1</v>
      </c>
      <c r="F185" s="101"/>
      <c r="G185" s="102" t="s">
        <v>35</v>
      </c>
      <c r="H185" s="102"/>
      <c r="I185" s="103">
        <v>42412</v>
      </c>
      <c r="J185" s="103"/>
      <c r="K185" s="103">
        <v>42412</v>
      </c>
      <c r="L185" s="103"/>
      <c r="M185" s="84" t="s">
        <v>656</v>
      </c>
      <c r="N185" s="84"/>
      <c r="O185" s="98">
        <v>128</v>
      </c>
      <c r="P185" s="98"/>
      <c r="Q185" s="84"/>
      <c r="R185" s="84"/>
      <c r="S185" s="84"/>
    </row>
    <row r="186" spans="2:19" ht="45" customHeight="1" x14ac:dyDescent="0.25">
      <c r="B186" s="10" t="s">
        <v>83</v>
      </c>
      <c r="C186" s="100" t="s">
        <v>751</v>
      </c>
      <c r="D186" s="100"/>
      <c r="E186" s="101">
        <f t="shared" si="2"/>
        <v>1</v>
      </c>
      <c r="F186" s="101"/>
      <c r="G186" s="102" t="s">
        <v>35</v>
      </c>
      <c r="H186" s="102"/>
      <c r="I186" s="103">
        <v>42422</v>
      </c>
      <c r="J186" s="103"/>
      <c r="K186" s="103">
        <v>42422</v>
      </c>
      <c r="L186" s="103"/>
      <c r="M186" s="84" t="s">
        <v>656</v>
      </c>
      <c r="N186" s="84"/>
      <c r="O186" s="98">
        <v>638.12</v>
      </c>
      <c r="P186" s="98"/>
      <c r="Q186" s="84"/>
      <c r="R186" s="84"/>
      <c r="S186" s="84"/>
    </row>
    <row r="187" spans="2:19" ht="45" customHeight="1" x14ac:dyDescent="0.25">
      <c r="B187" s="10" t="s">
        <v>83</v>
      </c>
      <c r="C187" s="100" t="s">
        <v>752</v>
      </c>
      <c r="D187" s="100"/>
      <c r="E187" s="101">
        <f t="shared" si="2"/>
        <v>1</v>
      </c>
      <c r="F187" s="101"/>
      <c r="G187" s="102" t="s">
        <v>17</v>
      </c>
      <c r="H187" s="102"/>
      <c r="I187" s="103">
        <v>42418</v>
      </c>
      <c r="J187" s="103"/>
      <c r="K187" s="103">
        <v>42418</v>
      </c>
      <c r="L187" s="103"/>
      <c r="M187" s="84" t="s">
        <v>656</v>
      </c>
      <c r="N187" s="84"/>
      <c r="O187" s="98">
        <v>1593</v>
      </c>
      <c r="P187" s="98"/>
      <c r="Q187" s="84"/>
      <c r="R187" s="84"/>
      <c r="S187" s="84"/>
    </row>
    <row r="188" spans="2:19" ht="45" customHeight="1" x14ac:dyDescent="0.25">
      <c r="B188" s="10" t="s">
        <v>83</v>
      </c>
      <c r="C188" s="100" t="s">
        <v>753</v>
      </c>
      <c r="D188" s="100"/>
      <c r="E188" s="101">
        <f t="shared" si="2"/>
        <v>1</v>
      </c>
      <c r="F188" s="101"/>
      <c r="G188" s="102" t="s">
        <v>35</v>
      </c>
      <c r="H188" s="102"/>
      <c r="I188" s="103">
        <v>42423</v>
      </c>
      <c r="J188" s="103"/>
      <c r="K188" s="103">
        <v>42423</v>
      </c>
      <c r="L188" s="103"/>
      <c r="M188" s="84" t="s">
        <v>656</v>
      </c>
      <c r="N188" s="84"/>
      <c r="O188" s="98">
        <v>388</v>
      </c>
      <c r="P188" s="98"/>
      <c r="Q188" s="84"/>
      <c r="R188" s="84"/>
      <c r="S188" s="84"/>
    </row>
    <row r="189" spans="2:19" ht="45" customHeight="1" x14ac:dyDescent="0.25">
      <c r="B189" s="10" t="s">
        <v>83</v>
      </c>
      <c r="C189" s="100" t="s">
        <v>748</v>
      </c>
      <c r="D189" s="100"/>
      <c r="E189" s="101">
        <f t="shared" si="2"/>
        <v>1</v>
      </c>
      <c r="F189" s="101"/>
      <c r="G189" s="102" t="s">
        <v>35</v>
      </c>
      <c r="H189" s="102"/>
      <c r="I189" s="103">
        <v>42424</v>
      </c>
      <c r="J189" s="103"/>
      <c r="K189" s="103">
        <v>42424</v>
      </c>
      <c r="L189" s="103"/>
      <c r="M189" s="84" t="s">
        <v>656</v>
      </c>
      <c r="N189" s="84"/>
      <c r="O189" s="98">
        <v>451</v>
      </c>
      <c r="P189" s="98"/>
      <c r="Q189" s="84"/>
      <c r="R189" s="84"/>
      <c r="S189" s="84"/>
    </row>
    <row r="190" spans="2:19" ht="45" customHeight="1" x14ac:dyDescent="0.25">
      <c r="B190" s="10" t="s">
        <v>83</v>
      </c>
      <c r="C190" s="100" t="s">
        <v>748</v>
      </c>
      <c r="D190" s="100"/>
      <c r="E190" s="101">
        <f t="shared" si="2"/>
        <v>1</v>
      </c>
      <c r="F190" s="101"/>
      <c r="G190" s="102" t="s">
        <v>35</v>
      </c>
      <c r="H190" s="102"/>
      <c r="I190" s="103">
        <v>42430</v>
      </c>
      <c r="J190" s="103"/>
      <c r="K190" s="103">
        <v>42430</v>
      </c>
      <c r="L190" s="103"/>
      <c r="M190" s="84" t="s">
        <v>656</v>
      </c>
      <c r="N190" s="84"/>
      <c r="O190" s="98">
        <v>368.8</v>
      </c>
      <c r="P190" s="98"/>
      <c r="Q190" s="84"/>
      <c r="R190" s="84"/>
      <c r="S190" s="84"/>
    </row>
    <row r="191" spans="2:19" ht="45" customHeight="1" x14ac:dyDescent="0.25">
      <c r="B191" s="10" t="s">
        <v>83</v>
      </c>
      <c r="C191" s="100" t="s">
        <v>749</v>
      </c>
      <c r="D191" s="100"/>
      <c r="E191" s="101">
        <f t="shared" si="2"/>
        <v>1</v>
      </c>
      <c r="F191" s="101"/>
      <c r="G191" s="102" t="s">
        <v>35</v>
      </c>
      <c r="H191" s="102"/>
      <c r="I191" s="103">
        <v>42419</v>
      </c>
      <c r="J191" s="103"/>
      <c r="K191" s="103">
        <v>42419</v>
      </c>
      <c r="L191" s="103"/>
      <c r="M191" s="84" t="s">
        <v>656</v>
      </c>
      <c r="N191" s="84"/>
      <c r="O191" s="98">
        <v>1039.98</v>
      </c>
      <c r="P191" s="98"/>
      <c r="Q191" s="84"/>
      <c r="R191" s="84"/>
      <c r="S191" s="84"/>
    </row>
    <row r="192" spans="2:19" ht="45" customHeight="1" x14ac:dyDescent="0.25">
      <c r="B192" s="10" t="s">
        <v>83</v>
      </c>
      <c r="C192" s="100" t="s">
        <v>751</v>
      </c>
      <c r="D192" s="100"/>
      <c r="E192" s="101">
        <f t="shared" si="2"/>
        <v>1</v>
      </c>
      <c r="F192" s="101"/>
      <c r="G192" s="102" t="s">
        <v>35</v>
      </c>
      <c r="H192" s="102"/>
      <c r="I192" s="103">
        <v>42422</v>
      </c>
      <c r="J192" s="103"/>
      <c r="K192" s="103">
        <v>42422</v>
      </c>
      <c r="L192" s="103"/>
      <c r="M192" s="84" t="s">
        <v>656</v>
      </c>
      <c r="N192" s="84"/>
      <c r="O192" s="98">
        <v>253</v>
      </c>
      <c r="P192" s="98"/>
      <c r="Q192" s="84"/>
      <c r="R192" s="84"/>
      <c r="S192" s="84"/>
    </row>
    <row r="193" spans="2:19" ht="45" customHeight="1" x14ac:dyDescent="0.25">
      <c r="B193" s="10" t="s">
        <v>83</v>
      </c>
      <c r="C193" s="100" t="s">
        <v>752</v>
      </c>
      <c r="D193" s="100"/>
      <c r="E193" s="101">
        <f t="shared" si="2"/>
        <v>1</v>
      </c>
      <c r="F193" s="101"/>
      <c r="G193" s="102" t="s">
        <v>17</v>
      </c>
      <c r="H193" s="102"/>
      <c r="I193" s="103">
        <v>42418</v>
      </c>
      <c r="J193" s="103"/>
      <c r="K193" s="103">
        <v>42418</v>
      </c>
      <c r="L193" s="103"/>
      <c r="M193" s="84" t="s">
        <v>656</v>
      </c>
      <c r="N193" s="84"/>
      <c r="O193" s="98">
        <v>107</v>
      </c>
      <c r="P193" s="98"/>
      <c r="Q193" s="84"/>
      <c r="R193" s="84"/>
      <c r="S193" s="84"/>
    </row>
    <row r="194" spans="2:19" ht="45" customHeight="1" x14ac:dyDescent="0.25">
      <c r="B194" s="10" t="s">
        <v>83</v>
      </c>
      <c r="C194" s="100" t="s">
        <v>753</v>
      </c>
      <c r="D194" s="100"/>
      <c r="E194" s="101">
        <f t="shared" si="2"/>
        <v>1</v>
      </c>
      <c r="F194" s="101"/>
      <c r="G194" s="102" t="s">
        <v>35</v>
      </c>
      <c r="H194" s="102"/>
      <c r="I194" s="103">
        <v>42423</v>
      </c>
      <c r="J194" s="103"/>
      <c r="K194" s="103">
        <v>42423</v>
      </c>
      <c r="L194" s="103"/>
      <c r="M194" s="84" t="s">
        <v>656</v>
      </c>
      <c r="N194" s="84"/>
      <c r="O194" s="98">
        <v>445</v>
      </c>
      <c r="P194" s="98"/>
      <c r="Q194" s="84"/>
      <c r="R194" s="84"/>
      <c r="S194" s="84"/>
    </row>
    <row r="195" spans="2:19" ht="45" customHeight="1" x14ac:dyDescent="0.25">
      <c r="B195" s="10" t="s">
        <v>83</v>
      </c>
      <c r="C195" s="100" t="s">
        <v>19</v>
      </c>
      <c r="D195" s="100"/>
      <c r="E195" s="101">
        <f t="shared" si="2"/>
        <v>1</v>
      </c>
      <c r="F195" s="101"/>
      <c r="G195" s="102" t="s">
        <v>20</v>
      </c>
      <c r="H195" s="102"/>
      <c r="I195" s="103">
        <v>42423</v>
      </c>
      <c r="J195" s="103"/>
      <c r="K195" s="103">
        <v>42423</v>
      </c>
      <c r="L195" s="103"/>
      <c r="M195" s="84" t="s">
        <v>656</v>
      </c>
      <c r="N195" s="84"/>
      <c r="O195" s="98">
        <v>1090</v>
      </c>
      <c r="P195" s="98"/>
      <c r="Q195" s="84"/>
      <c r="R195" s="84"/>
      <c r="S195" s="84"/>
    </row>
    <row r="196" spans="2:19" ht="45" customHeight="1" x14ac:dyDescent="0.25">
      <c r="B196" s="10" t="s">
        <v>83</v>
      </c>
      <c r="C196" s="100" t="s">
        <v>754</v>
      </c>
      <c r="D196" s="100"/>
      <c r="E196" s="101">
        <f t="shared" si="2"/>
        <v>1</v>
      </c>
      <c r="F196" s="101"/>
      <c r="G196" s="102" t="s">
        <v>17</v>
      </c>
      <c r="H196" s="102"/>
      <c r="I196" s="103">
        <v>42389</v>
      </c>
      <c r="J196" s="103"/>
      <c r="K196" s="103">
        <v>42389</v>
      </c>
      <c r="L196" s="103"/>
      <c r="M196" s="84" t="s">
        <v>656</v>
      </c>
      <c r="N196" s="84"/>
      <c r="O196" s="98">
        <v>7433</v>
      </c>
      <c r="P196" s="98"/>
      <c r="Q196" s="84"/>
      <c r="R196" s="84"/>
      <c r="S196" s="84"/>
    </row>
    <row r="197" spans="2:19" ht="45" customHeight="1" x14ac:dyDescent="0.25">
      <c r="B197" s="10" t="s">
        <v>83</v>
      </c>
      <c r="C197" s="100" t="s">
        <v>755</v>
      </c>
      <c r="D197" s="100"/>
      <c r="E197" s="101">
        <f t="shared" si="2"/>
        <v>1</v>
      </c>
      <c r="F197" s="101"/>
      <c r="G197" s="102" t="s">
        <v>35</v>
      </c>
      <c r="H197" s="102"/>
      <c r="I197" s="103">
        <v>42409</v>
      </c>
      <c r="J197" s="103"/>
      <c r="K197" s="103">
        <v>42410</v>
      </c>
      <c r="L197" s="103"/>
      <c r="M197" s="84" t="s">
        <v>656</v>
      </c>
      <c r="N197" s="84"/>
      <c r="O197" s="98">
        <v>451</v>
      </c>
      <c r="P197" s="98"/>
      <c r="Q197" s="84"/>
      <c r="R197" s="84"/>
      <c r="S197" s="84"/>
    </row>
    <row r="198" spans="2:19" ht="45" customHeight="1" x14ac:dyDescent="0.25">
      <c r="B198" s="10" t="s">
        <v>83</v>
      </c>
      <c r="C198" s="100" t="s">
        <v>756</v>
      </c>
      <c r="D198" s="100"/>
      <c r="E198" s="101">
        <f t="shared" si="2"/>
        <v>1</v>
      </c>
      <c r="F198" s="101"/>
      <c r="G198" s="102" t="s">
        <v>35</v>
      </c>
      <c r="H198" s="102"/>
      <c r="I198" s="103">
        <v>42396</v>
      </c>
      <c r="J198" s="103"/>
      <c r="K198" s="103">
        <v>42397</v>
      </c>
      <c r="L198" s="103"/>
      <c r="M198" s="84" t="s">
        <v>656</v>
      </c>
      <c r="N198" s="84"/>
      <c r="O198" s="98">
        <v>521</v>
      </c>
      <c r="P198" s="98"/>
      <c r="Q198" s="84"/>
      <c r="R198" s="84"/>
      <c r="S198" s="84"/>
    </row>
    <row r="199" spans="2:19" ht="45" customHeight="1" x14ac:dyDescent="0.25">
      <c r="B199" s="10" t="s">
        <v>83</v>
      </c>
      <c r="C199" s="100" t="s">
        <v>757</v>
      </c>
      <c r="D199" s="100"/>
      <c r="E199" s="101">
        <f t="shared" si="2"/>
        <v>1</v>
      </c>
      <c r="F199" s="101"/>
      <c r="G199" s="102" t="s">
        <v>35</v>
      </c>
      <c r="H199" s="102"/>
      <c r="I199" s="103">
        <v>42411</v>
      </c>
      <c r="J199" s="103"/>
      <c r="K199" s="103">
        <v>42418</v>
      </c>
      <c r="L199" s="103"/>
      <c r="M199" s="84" t="s">
        <v>656</v>
      </c>
      <c r="N199" s="84"/>
      <c r="O199" s="98">
        <v>488</v>
      </c>
      <c r="P199" s="98"/>
      <c r="Q199" s="84"/>
      <c r="R199" s="84"/>
      <c r="S199" s="84"/>
    </row>
    <row r="200" spans="2:19" ht="45" customHeight="1" x14ac:dyDescent="0.25">
      <c r="B200" s="10" t="s">
        <v>83</v>
      </c>
      <c r="C200" s="100" t="s">
        <v>758</v>
      </c>
      <c r="D200" s="100"/>
      <c r="E200" s="101">
        <f t="shared" si="2"/>
        <v>1</v>
      </c>
      <c r="F200" s="101"/>
      <c r="G200" s="102" t="s">
        <v>35</v>
      </c>
      <c r="H200" s="102"/>
      <c r="I200" s="103">
        <v>42418</v>
      </c>
      <c r="J200" s="103"/>
      <c r="K200" s="103">
        <v>42418</v>
      </c>
      <c r="L200" s="103"/>
      <c r="M200" s="84" t="s">
        <v>656</v>
      </c>
      <c r="N200" s="84"/>
      <c r="O200" s="98">
        <v>387.99</v>
      </c>
      <c r="P200" s="98"/>
      <c r="Q200" s="84"/>
      <c r="R200" s="84"/>
      <c r="S200" s="84"/>
    </row>
    <row r="201" spans="2:19" ht="45" customHeight="1" x14ac:dyDescent="0.25">
      <c r="B201" s="10" t="s">
        <v>83</v>
      </c>
      <c r="C201" s="100" t="s">
        <v>757</v>
      </c>
      <c r="D201" s="100"/>
      <c r="E201" s="101">
        <f t="shared" si="2"/>
        <v>1</v>
      </c>
      <c r="F201" s="101"/>
      <c r="G201" s="102" t="s">
        <v>35</v>
      </c>
      <c r="H201" s="102"/>
      <c r="I201" s="103">
        <v>42411</v>
      </c>
      <c r="J201" s="103"/>
      <c r="K201" s="103">
        <v>42418</v>
      </c>
      <c r="L201" s="103"/>
      <c r="M201" s="84" t="s">
        <v>656</v>
      </c>
      <c r="N201" s="84"/>
      <c r="O201" s="98">
        <v>191</v>
      </c>
      <c r="P201" s="98"/>
      <c r="Q201" s="84"/>
      <c r="R201" s="84"/>
      <c r="S201" s="84"/>
    </row>
    <row r="202" spans="2:19" ht="45" customHeight="1" x14ac:dyDescent="0.25">
      <c r="B202" s="10" t="s">
        <v>83</v>
      </c>
      <c r="C202" s="100" t="s">
        <v>19</v>
      </c>
      <c r="D202" s="100"/>
      <c r="E202" s="101">
        <f t="shared" si="2"/>
        <v>1</v>
      </c>
      <c r="F202" s="101"/>
      <c r="G202" s="102" t="s">
        <v>20</v>
      </c>
      <c r="H202" s="102"/>
      <c r="I202" s="103">
        <v>42411</v>
      </c>
      <c r="J202" s="103"/>
      <c r="K202" s="103">
        <v>42418</v>
      </c>
      <c r="L202" s="103"/>
      <c r="M202" s="84" t="s">
        <v>656</v>
      </c>
      <c r="N202" s="84"/>
      <c r="O202" s="98">
        <v>1320</v>
      </c>
      <c r="P202" s="98"/>
      <c r="Q202" s="84"/>
      <c r="R202" s="84"/>
      <c r="S202" s="84"/>
    </row>
    <row r="203" spans="2:19" ht="45" customHeight="1" x14ac:dyDescent="0.25">
      <c r="B203" s="10" t="s">
        <v>83</v>
      </c>
      <c r="C203" s="100" t="s">
        <v>759</v>
      </c>
      <c r="D203" s="100"/>
      <c r="E203" s="101">
        <f t="shared" si="2"/>
        <v>1</v>
      </c>
      <c r="F203" s="101"/>
      <c r="G203" s="102" t="s">
        <v>35</v>
      </c>
      <c r="H203" s="102"/>
      <c r="I203" s="103">
        <v>42415</v>
      </c>
      <c r="J203" s="103"/>
      <c r="K203" s="103">
        <v>42415</v>
      </c>
      <c r="L203" s="103"/>
      <c r="M203" s="84" t="s">
        <v>656</v>
      </c>
      <c r="N203" s="84"/>
      <c r="O203" s="98">
        <v>688</v>
      </c>
      <c r="P203" s="98"/>
      <c r="Q203" s="84"/>
      <c r="R203" s="84"/>
      <c r="S203" s="84"/>
    </row>
    <row r="204" spans="2:19" ht="45" customHeight="1" x14ac:dyDescent="0.25">
      <c r="B204" s="10" t="s">
        <v>83</v>
      </c>
      <c r="C204" s="100" t="s">
        <v>759</v>
      </c>
      <c r="D204" s="100"/>
      <c r="E204" s="101">
        <f t="shared" si="2"/>
        <v>1</v>
      </c>
      <c r="F204" s="101"/>
      <c r="G204" s="102" t="s">
        <v>35</v>
      </c>
      <c r="H204" s="102"/>
      <c r="I204" s="103">
        <v>42415</v>
      </c>
      <c r="J204" s="103"/>
      <c r="K204" s="103">
        <v>42415</v>
      </c>
      <c r="L204" s="103"/>
      <c r="M204" s="84" t="s">
        <v>656</v>
      </c>
      <c r="N204" s="84"/>
      <c r="O204" s="98">
        <v>468.38</v>
      </c>
      <c r="P204" s="98"/>
      <c r="Q204" s="84"/>
      <c r="R204" s="84"/>
      <c r="S204" s="84"/>
    </row>
    <row r="205" spans="2:19" ht="45" customHeight="1" x14ac:dyDescent="0.25">
      <c r="B205" s="10" t="s">
        <v>83</v>
      </c>
      <c r="C205" s="100" t="s">
        <v>760</v>
      </c>
      <c r="D205" s="100"/>
      <c r="E205" s="101">
        <f t="shared" ref="E205:E268" si="4">D205+1</f>
        <v>1</v>
      </c>
      <c r="F205" s="101"/>
      <c r="G205" s="102" t="s">
        <v>35</v>
      </c>
      <c r="H205" s="102"/>
      <c r="I205" s="103">
        <v>42398</v>
      </c>
      <c r="J205" s="103"/>
      <c r="K205" s="103">
        <v>42398</v>
      </c>
      <c r="L205" s="103"/>
      <c r="M205" s="84" t="s">
        <v>656</v>
      </c>
      <c r="N205" s="84"/>
      <c r="O205" s="98">
        <v>638.04</v>
      </c>
      <c r="P205" s="98"/>
      <c r="Q205" s="84"/>
      <c r="R205" s="84"/>
      <c r="S205" s="84"/>
    </row>
    <row r="206" spans="2:19" ht="45" customHeight="1" x14ac:dyDescent="0.25">
      <c r="B206" s="10" t="s">
        <v>83</v>
      </c>
      <c r="C206" s="100" t="s">
        <v>760</v>
      </c>
      <c r="D206" s="100"/>
      <c r="E206" s="101">
        <f t="shared" si="4"/>
        <v>1</v>
      </c>
      <c r="F206" s="101"/>
      <c r="G206" s="102" t="s">
        <v>35</v>
      </c>
      <c r="H206" s="102"/>
      <c r="I206" s="103">
        <v>42468</v>
      </c>
      <c r="J206" s="103"/>
      <c r="K206" s="103">
        <v>42468</v>
      </c>
      <c r="L206" s="103"/>
      <c r="M206" s="84" t="s">
        <v>656</v>
      </c>
      <c r="N206" s="84"/>
      <c r="O206" s="98">
        <v>658.65</v>
      </c>
      <c r="P206" s="98"/>
      <c r="Q206" s="84"/>
      <c r="R206" s="84"/>
      <c r="S206" s="84"/>
    </row>
    <row r="207" spans="2:19" ht="45" customHeight="1" x14ac:dyDescent="0.25">
      <c r="B207" s="10" t="s">
        <v>83</v>
      </c>
      <c r="C207" s="100" t="s">
        <v>760</v>
      </c>
      <c r="D207" s="100"/>
      <c r="E207" s="101">
        <f t="shared" si="4"/>
        <v>1</v>
      </c>
      <c r="F207" s="101"/>
      <c r="G207" s="102" t="s">
        <v>35</v>
      </c>
      <c r="H207" s="102"/>
      <c r="I207" s="103">
        <v>42468</v>
      </c>
      <c r="J207" s="103"/>
      <c r="K207" s="103">
        <v>42468</v>
      </c>
      <c r="L207" s="103"/>
      <c r="M207" s="84" t="s">
        <v>656</v>
      </c>
      <c r="N207" s="84"/>
      <c r="O207" s="98">
        <v>604</v>
      </c>
      <c r="P207" s="98"/>
      <c r="Q207" s="84"/>
      <c r="R207" s="84"/>
      <c r="S207" s="84"/>
    </row>
    <row r="208" spans="2:19" ht="45" customHeight="1" x14ac:dyDescent="0.25">
      <c r="B208" s="10" t="s">
        <v>83</v>
      </c>
      <c r="C208" s="100" t="s">
        <v>761</v>
      </c>
      <c r="D208" s="100"/>
      <c r="E208" s="101">
        <f t="shared" si="4"/>
        <v>1</v>
      </c>
      <c r="F208" s="101"/>
      <c r="G208" s="102" t="s">
        <v>35</v>
      </c>
      <c r="H208" s="102"/>
      <c r="I208" s="103">
        <v>42415</v>
      </c>
      <c r="J208" s="103"/>
      <c r="K208" s="103">
        <v>42417</v>
      </c>
      <c r="L208" s="103"/>
      <c r="M208" s="84" t="s">
        <v>656</v>
      </c>
      <c r="N208" s="84"/>
      <c r="O208" s="98">
        <v>298</v>
      </c>
      <c r="P208" s="98"/>
      <c r="Q208" s="84"/>
      <c r="R208" s="84"/>
      <c r="S208" s="84"/>
    </row>
    <row r="209" spans="2:19" ht="45" customHeight="1" x14ac:dyDescent="0.25">
      <c r="B209" s="10" t="s">
        <v>83</v>
      </c>
      <c r="C209" s="100" t="s">
        <v>19</v>
      </c>
      <c r="D209" s="100"/>
      <c r="E209" s="101">
        <f t="shared" si="4"/>
        <v>1</v>
      </c>
      <c r="F209" s="101"/>
      <c r="G209" s="102" t="s">
        <v>20</v>
      </c>
      <c r="H209" s="102"/>
      <c r="I209" s="103">
        <v>42415</v>
      </c>
      <c r="J209" s="103"/>
      <c r="K209" s="103">
        <v>42415</v>
      </c>
      <c r="L209" s="103"/>
      <c r="M209" s="84" t="s">
        <v>656</v>
      </c>
      <c r="N209" s="84"/>
      <c r="O209" s="98">
        <v>3350</v>
      </c>
      <c r="P209" s="98"/>
      <c r="Q209" s="84"/>
      <c r="R209" s="84"/>
      <c r="S209" s="84"/>
    </row>
    <row r="210" spans="2:19" ht="45" customHeight="1" x14ac:dyDescent="0.25">
      <c r="B210" s="10" t="s">
        <v>83</v>
      </c>
      <c r="C210" s="100" t="s">
        <v>747</v>
      </c>
      <c r="D210" s="100"/>
      <c r="E210" s="101">
        <f t="shared" si="4"/>
        <v>1</v>
      </c>
      <c r="F210" s="101"/>
      <c r="G210" s="102" t="s">
        <v>35</v>
      </c>
      <c r="H210" s="102"/>
      <c r="I210" s="103">
        <v>42440</v>
      </c>
      <c r="J210" s="103"/>
      <c r="K210" s="103">
        <v>42444</v>
      </c>
      <c r="L210" s="103"/>
      <c r="M210" s="84" t="s">
        <v>656</v>
      </c>
      <c r="N210" s="84"/>
      <c r="O210" s="98">
        <v>600.22</v>
      </c>
      <c r="P210" s="98"/>
      <c r="Q210" s="84"/>
      <c r="R210" s="84"/>
      <c r="S210" s="84"/>
    </row>
    <row r="211" spans="2:19" ht="45" customHeight="1" x14ac:dyDescent="0.25">
      <c r="B211" s="10" t="s">
        <v>83</v>
      </c>
      <c r="C211" s="100" t="s">
        <v>747</v>
      </c>
      <c r="D211" s="100"/>
      <c r="E211" s="101">
        <f t="shared" si="4"/>
        <v>1</v>
      </c>
      <c r="F211" s="101"/>
      <c r="G211" s="102" t="s">
        <v>35</v>
      </c>
      <c r="H211" s="102"/>
      <c r="I211" s="103">
        <v>42440</v>
      </c>
      <c r="J211" s="103"/>
      <c r="K211" s="103">
        <v>42444</v>
      </c>
      <c r="L211" s="103"/>
      <c r="M211" s="84" t="s">
        <v>656</v>
      </c>
      <c r="N211" s="84"/>
      <c r="O211" s="98">
        <v>398</v>
      </c>
      <c r="P211" s="98"/>
      <c r="Q211" s="84"/>
      <c r="R211" s="84"/>
      <c r="S211" s="84"/>
    </row>
    <row r="212" spans="2:19" ht="45" customHeight="1" x14ac:dyDescent="0.25">
      <c r="B212" s="10" t="s">
        <v>83</v>
      </c>
      <c r="C212" s="100" t="s">
        <v>762</v>
      </c>
      <c r="D212" s="100"/>
      <c r="E212" s="101">
        <f t="shared" si="4"/>
        <v>1</v>
      </c>
      <c r="F212" s="101"/>
      <c r="G212" s="102" t="s">
        <v>35</v>
      </c>
      <c r="H212" s="102"/>
      <c r="I212" s="103">
        <v>42432</v>
      </c>
      <c r="J212" s="103"/>
      <c r="K212" s="103">
        <v>42433</v>
      </c>
      <c r="L212" s="103"/>
      <c r="M212" s="84" t="s">
        <v>656</v>
      </c>
      <c r="N212" s="84"/>
      <c r="O212" s="98">
        <v>561</v>
      </c>
      <c r="P212" s="98"/>
      <c r="Q212" s="84"/>
      <c r="R212" s="84"/>
      <c r="S212" s="84"/>
    </row>
    <row r="213" spans="2:19" ht="45" customHeight="1" x14ac:dyDescent="0.25">
      <c r="B213" s="10" t="s">
        <v>83</v>
      </c>
      <c r="C213" s="100" t="s">
        <v>416</v>
      </c>
      <c r="D213" s="100"/>
      <c r="E213" s="101">
        <f t="shared" si="4"/>
        <v>1</v>
      </c>
      <c r="F213" s="101"/>
      <c r="G213" s="102" t="s">
        <v>35</v>
      </c>
      <c r="H213" s="102"/>
      <c r="I213" s="103">
        <v>42425</v>
      </c>
      <c r="J213" s="103"/>
      <c r="K213" s="103">
        <v>42425</v>
      </c>
      <c r="L213" s="103"/>
      <c r="M213" s="84" t="s">
        <v>656</v>
      </c>
      <c r="N213" s="84"/>
      <c r="O213" s="98">
        <v>538.16999999999996</v>
      </c>
      <c r="P213" s="98"/>
      <c r="Q213" s="84"/>
      <c r="R213" s="84"/>
      <c r="S213" s="84"/>
    </row>
    <row r="214" spans="2:19" ht="45" customHeight="1" x14ac:dyDescent="0.25">
      <c r="B214" s="10" t="s">
        <v>83</v>
      </c>
      <c r="C214" s="100" t="s">
        <v>762</v>
      </c>
      <c r="D214" s="100"/>
      <c r="E214" s="101">
        <f t="shared" si="4"/>
        <v>1</v>
      </c>
      <c r="F214" s="101"/>
      <c r="G214" s="102" t="s">
        <v>35</v>
      </c>
      <c r="H214" s="102"/>
      <c r="I214" s="103">
        <v>42432</v>
      </c>
      <c r="J214" s="103"/>
      <c r="K214" s="103">
        <v>42432</v>
      </c>
      <c r="L214" s="103"/>
      <c r="M214" s="84" t="s">
        <v>656</v>
      </c>
      <c r="N214" s="84"/>
      <c r="O214" s="98">
        <v>361</v>
      </c>
      <c r="P214" s="98"/>
      <c r="Q214" s="84"/>
      <c r="R214" s="84"/>
      <c r="S214" s="84"/>
    </row>
    <row r="215" spans="2:19" ht="45" customHeight="1" x14ac:dyDescent="0.25">
      <c r="B215" s="10" t="s">
        <v>83</v>
      </c>
      <c r="C215" s="100" t="s">
        <v>763</v>
      </c>
      <c r="D215" s="100"/>
      <c r="E215" s="101">
        <f t="shared" si="4"/>
        <v>1</v>
      </c>
      <c r="F215" s="101"/>
      <c r="G215" s="102" t="s">
        <v>35</v>
      </c>
      <c r="H215" s="102"/>
      <c r="I215" s="103">
        <v>42452</v>
      </c>
      <c r="J215" s="103"/>
      <c r="K215" s="103">
        <v>42452</v>
      </c>
      <c r="L215" s="103"/>
      <c r="M215" s="84" t="s">
        <v>656</v>
      </c>
      <c r="N215" s="84"/>
      <c r="O215" s="98">
        <v>321</v>
      </c>
      <c r="P215" s="98"/>
      <c r="Q215" s="84"/>
      <c r="R215" s="84"/>
      <c r="S215" s="84"/>
    </row>
    <row r="216" spans="2:19" ht="45" customHeight="1" x14ac:dyDescent="0.25">
      <c r="B216" s="10" t="s">
        <v>83</v>
      </c>
      <c r="C216" s="100" t="s">
        <v>416</v>
      </c>
      <c r="D216" s="100"/>
      <c r="E216" s="101">
        <f t="shared" si="4"/>
        <v>1</v>
      </c>
      <c r="F216" s="101"/>
      <c r="G216" s="102" t="s">
        <v>35</v>
      </c>
      <c r="H216" s="102"/>
      <c r="I216" s="103">
        <v>42425</v>
      </c>
      <c r="J216" s="103"/>
      <c r="K216" s="103">
        <v>42425</v>
      </c>
      <c r="L216" s="103"/>
      <c r="M216" s="84" t="s">
        <v>656</v>
      </c>
      <c r="N216" s="84"/>
      <c r="O216" s="98">
        <v>655.01</v>
      </c>
      <c r="P216" s="98"/>
      <c r="Q216" s="84"/>
      <c r="R216" s="84"/>
      <c r="S216" s="84"/>
    </row>
    <row r="217" spans="2:19" ht="45" customHeight="1" x14ac:dyDescent="0.25">
      <c r="B217" s="10" t="s">
        <v>83</v>
      </c>
      <c r="C217" s="100" t="s">
        <v>764</v>
      </c>
      <c r="D217" s="100"/>
      <c r="E217" s="101">
        <f t="shared" si="4"/>
        <v>1</v>
      </c>
      <c r="F217" s="101"/>
      <c r="G217" s="102" t="s">
        <v>17</v>
      </c>
      <c r="H217" s="102"/>
      <c r="I217" s="103">
        <v>42474</v>
      </c>
      <c r="J217" s="103"/>
      <c r="K217" s="103">
        <v>42475</v>
      </c>
      <c r="L217" s="103"/>
      <c r="M217" s="84" t="s">
        <v>656</v>
      </c>
      <c r="N217" s="84"/>
      <c r="O217" s="98">
        <v>2922</v>
      </c>
      <c r="P217" s="98"/>
      <c r="Q217" s="84"/>
      <c r="R217" s="84"/>
      <c r="S217" s="84"/>
    </row>
    <row r="218" spans="2:19" ht="45" customHeight="1" x14ac:dyDescent="0.25">
      <c r="B218" s="10" t="s">
        <v>83</v>
      </c>
      <c r="C218" s="100" t="s">
        <v>764</v>
      </c>
      <c r="D218" s="100"/>
      <c r="E218" s="101">
        <f t="shared" si="4"/>
        <v>1</v>
      </c>
      <c r="F218" s="101"/>
      <c r="G218" s="102" t="s">
        <v>17</v>
      </c>
      <c r="H218" s="102"/>
      <c r="I218" s="103">
        <v>42474</v>
      </c>
      <c r="J218" s="103"/>
      <c r="K218" s="103">
        <v>42475</v>
      </c>
      <c r="L218" s="103"/>
      <c r="M218" s="84" t="s">
        <v>656</v>
      </c>
      <c r="N218" s="84"/>
      <c r="O218" s="98">
        <v>3236</v>
      </c>
      <c r="P218" s="98"/>
      <c r="Q218" s="84"/>
      <c r="R218" s="84"/>
      <c r="S218" s="84"/>
    </row>
    <row r="219" spans="2:19" ht="45" customHeight="1" x14ac:dyDescent="0.25">
      <c r="B219" s="10" t="s">
        <v>83</v>
      </c>
      <c r="C219" s="100" t="s">
        <v>19</v>
      </c>
      <c r="D219" s="100"/>
      <c r="E219" s="101">
        <f t="shared" si="4"/>
        <v>1</v>
      </c>
      <c r="F219" s="101"/>
      <c r="G219" s="102" t="s">
        <v>20</v>
      </c>
      <c r="H219" s="102"/>
      <c r="I219" s="103">
        <v>42474</v>
      </c>
      <c r="J219" s="103"/>
      <c r="K219" s="103">
        <v>42474</v>
      </c>
      <c r="L219" s="103"/>
      <c r="M219" s="84" t="s">
        <v>656</v>
      </c>
      <c r="N219" s="84"/>
      <c r="O219" s="98">
        <v>60</v>
      </c>
      <c r="P219" s="98"/>
      <c r="Q219" s="84"/>
      <c r="R219" s="84"/>
      <c r="S219" s="84"/>
    </row>
    <row r="220" spans="2:19" ht="45" customHeight="1" x14ac:dyDescent="0.25">
      <c r="B220" s="10" t="s">
        <v>83</v>
      </c>
      <c r="C220" s="100" t="s">
        <v>765</v>
      </c>
      <c r="D220" s="100"/>
      <c r="E220" s="101">
        <f t="shared" si="4"/>
        <v>1</v>
      </c>
      <c r="F220" s="101"/>
      <c r="G220" s="102" t="s">
        <v>17</v>
      </c>
      <c r="H220" s="102"/>
      <c r="I220" s="103">
        <v>42388</v>
      </c>
      <c r="J220" s="103"/>
      <c r="K220" s="103">
        <v>42389</v>
      </c>
      <c r="L220" s="103"/>
      <c r="M220" s="84" t="s">
        <v>656</v>
      </c>
      <c r="N220" s="84"/>
      <c r="O220" s="98">
        <v>850</v>
      </c>
      <c r="P220" s="98"/>
      <c r="Q220" s="84"/>
      <c r="R220" s="84"/>
      <c r="S220" s="84"/>
    </row>
    <row r="221" spans="2:19" ht="45" customHeight="1" x14ac:dyDescent="0.25">
      <c r="B221" s="10" t="s">
        <v>83</v>
      </c>
      <c r="C221" s="100" t="s">
        <v>765</v>
      </c>
      <c r="D221" s="100"/>
      <c r="E221" s="101">
        <f t="shared" si="4"/>
        <v>1</v>
      </c>
      <c r="F221" s="101"/>
      <c r="G221" s="102" t="s">
        <v>17</v>
      </c>
      <c r="H221" s="102"/>
      <c r="I221" s="103">
        <v>42388</v>
      </c>
      <c r="J221" s="103"/>
      <c r="K221" s="103">
        <v>42389</v>
      </c>
      <c r="L221" s="103"/>
      <c r="M221" s="84" t="s">
        <v>656</v>
      </c>
      <c r="N221" s="84"/>
      <c r="O221" s="98">
        <v>1933</v>
      </c>
      <c r="P221" s="98"/>
      <c r="Q221" s="84"/>
      <c r="R221" s="84"/>
      <c r="S221" s="84"/>
    </row>
    <row r="222" spans="2:19" ht="45" customHeight="1" x14ac:dyDescent="0.25">
      <c r="B222" s="10" t="s">
        <v>83</v>
      </c>
      <c r="C222" s="100" t="s">
        <v>766</v>
      </c>
      <c r="D222" s="100"/>
      <c r="E222" s="101">
        <f t="shared" si="4"/>
        <v>1</v>
      </c>
      <c r="F222" s="101"/>
      <c r="G222" s="102" t="s">
        <v>17</v>
      </c>
      <c r="H222" s="102"/>
      <c r="I222" s="103">
        <v>42488</v>
      </c>
      <c r="J222" s="103"/>
      <c r="K222" s="103">
        <v>42489</v>
      </c>
      <c r="L222" s="103"/>
      <c r="M222" s="84" t="s">
        <v>656</v>
      </c>
      <c r="N222" s="84"/>
      <c r="O222" s="98">
        <v>2206.3200000000002</v>
      </c>
      <c r="P222" s="98"/>
      <c r="Q222" s="84"/>
      <c r="R222" s="84"/>
      <c r="S222" s="84"/>
    </row>
    <row r="223" spans="2:19" ht="45" customHeight="1" x14ac:dyDescent="0.25">
      <c r="B223" s="10" t="s">
        <v>83</v>
      </c>
      <c r="C223" s="100" t="s">
        <v>766</v>
      </c>
      <c r="D223" s="100"/>
      <c r="E223" s="101">
        <f t="shared" si="4"/>
        <v>1</v>
      </c>
      <c r="F223" s="101"/>
      <c r="G223" s="102" t="s">
        <v>17</v>
      </c>
      <c r="H223" s="102"/>
      <c r="I223" s="103">
        <v>42488</v>
      </c>
      <c r="J223" s="103"/>
      <c r="K223" s="103">
        <v>42489</v>
      </c>
      <c r="L223" s="103"/>
      <c r="M223" s="84" t="s">
        <v>656</v>
      </c>
      <c r="N223" s="84"/>
      <c r="O223" s="98">
        <v>5057.58</v>
      </c>
      <c r="P223" s="98"/>
      <c r="Q223" s="84"/>
      <c r="R223" s="84"/>
      <c r="S223" s="84"/>
    </row>
    <row r="224" spans="2:19" ht="45" customHeight="1" x14ac:dyDescent="0.25">
      <c r="B224" s="10" t="s">
        <v>83</v>
      </c>
      <c r="C224" s="100" t="s">
        <v>19</v>
      </c>
      <c r="D224" s="100"/>
      <c r="E224" s="101">
        <f t="shared" si="4"/>
        <v>1</v>
      </c>
      <c r="F224" s="101"/>
      <c r="G224" s="102" t="s">
        <v>20</v>
      </c>
      <c r="H224" s="102"/>
      <c r="I224" s="103">
        <v>42488</v>
      </c>
      <c r="J224" s="103"/>
      <c r="K224" s="103">
        <v>42488</v>
      </c>
      <c r="L224" s="103"/>
      <c r="M224" s="84" t="s">
        <v>656</v>
      </c>
      <c r="N224" s="84"/>
      <c r="O224" s="98">
        <v>130</v>
      </c>
      <c r="P224" s="98"/>
      <c r="Q224" s="84"/>
      <c r="R224" s="84"/>
      <c r="S224" s="84"/>
    </row>
    <row r="225" spans="2:19" ht="45" customHeight="1" x14ac:dyDescent="0.25">
      <c r="B225" s="10" t="s">
        <v>83</v>
      </c>
      <c r="C225" s="100" t="s">
        <v>748</v>
      </c>
      <c r="D225" s="100"/>
      <c r="E225" s="101">
        <f t="shared" si="4"/>
        <v>1</v>
      </c>
      <c r="F225" s="101"/>
      <c r="G225" s="102" t="s">
        <v>35</v>
      </c>
      <c r="H225" s="102"/>
      <c r="I225" s="103">
        <v>42489</v>
      </c>
      <c r="J225" s="103"/>
      <c r="K225" s="103">
        <v>42489</v>
      </c>
      <c r="L225" s="103"/>
      <c r="M225" s="84" t="s">
        <v>656</v>
      </c>
      <c r="N225" s="84"/>
      <c r="O225" s="98">
        <v>94</v>
      </c>
      <c r="P225" s="98"/>
      <c r="Q225" s="84"/>
      <c r="R225" s="84"/>
      <c r="S225" s="84"/>
    </row>
    <row r="226" spans="2:19" ht="45" customHeight="1" x14ac:dyDescent="0.25">
      <c r="B226" s="10" t="s">
        <v>83</v>
      </c>
      <c r="C226" s="100" t="s">
        <v>748</v>
      </c>
      <c r="D226" s="100"/>
      <c r="E226" s="101">
        <f t="shared" si="4"/>
        <v>1</v>
      </c>
      <c r="F226" s="101"/>
      <c r="G226" s="102" t="s">
        <v>35</v>
      </c>
      <c r="H226" s="102"/>
      <c r="I226" s="103">
        <v>42489</v>
      </c>
      <c r="J226" s="103"/>
      <c r="K226" s="103">
        <v>42489</v>
      </c>
      <c r="L226" s="103"/>
      <c r="M226" s="84" t="s">
        <v>656</v>
      </c>
      <c r="N226" s="84"/>
      <c r="O226" s="98">
        <v>500</v>
      </c>
      <c r="P226" s="98"/>
      <c r="Q226" s="84"/>
      <c r="R226" s="84"/>
      <c r="S226" s="84"/>
    </row>
    <row r="227" spans="2:19" ht="45" customHeight="1" x14ac:dyDescent="0.25">
      <c r="B227" s="10" t="s">
        <v>83</v>
      </c>
      <c r="C227" s="100" t="s">
        <v>767</v>
      </c>
      <c r="D227" s="100"/>
      <c r="E227" s="101">
        <f t="shared" si="4"/>
        <v>1</v>
      </c>
      <c r="F227" s="101"/>
      <c r="G227" s="102" t="s">
        <v>35</v>
      </c>
      <c r="H227" s="102"/>
      <c r="I227" s="103">
        <v>42467</v>
      </c>
      <c r="J227" s="103"/>
      <c r="K227" s="103">
        <v>42467</v>
      </c>
      <c r="L227" s="103"/>
      <c r="M227" s="84" t="s">
        <v>656</v>
      </c>
      <c r="N227" s="84"/>
      <c r="O227" s="98">
        <v>430</v>
      </c>
      <c r="P227" s="98"/>
      <c r="Q227" s="84"/>
      <c r="R227" s="84"/>
      <c r="S227" s="84"/>
    </row>
    <row r="228" spans="2:19" ht="45" customHeight="1" x14ac:dyDescent="0.25">
      <c r="B228" s="10" t="s">
        <v>83</v>
      </c>
      <c r="C228" s="100" t="s">
        <v>768</v>
      </c>
      <c r="D228" s="100"/>
      <c r="E228" s="101">
        <f t="shared" si="4"/>
        <v>1</v>
      </c>
      <c r="F228" s="101"/>
      <c r="G228" s="102" t="s">
        <v>17</v>
      </c>
      <c r="H228" s="102"/>
      <c r="I228" s="103">
        <v>42471</v>
      </c>
      <c r="J228" s="103"/>
      <c r="K228" s="103">
        <v>42471</v>
      </c>
      <c r="L228" s="103"/>
      <c r="M228" s="84" t="s">
        <v>656</v>
      </c>
      <c r="N228" s="84"/>
      <c r="O228" s="98">
        <v>1548</v>
      </c>
      <c r="P228" s="98"/>
      <c r="Q228" s="84"/>
      <c r="R228" s="84"/>
      <c r="S228" s="84"/>
    </row>
    <row r="229" spans="2:19" ht="45" customHeight="1" x14ac:dyDescent="0.25">
      <c r="B229" s="10" t="s">
        <v>83</v>
      </c>
      <c r="C229" s="100" t="s">
        <v>768</v>
      </c>
      <c r="D229" s="100"/>
      <c r="E229" s="101">
        <f t="shared" si="4"/>
        <v>1</v>
      </c>
      <c r="F229" s="101"/>
      <c r="G229" s="102" t="s">
        <v>17</v>
      </c>
      <c r="H229" s="102"/>
      <c r="I229" s="103">
        <v>42471</v>
      </c>
      <c r="J229" s="103"/>
      <c r="K229" s="103">
        <v>42471</v>
      </c>
      <c r="L229" s="103"/>
      <c r="M229" s="84" t="s">
        <v>656</v>
      </c>
      <c r="N229" s="84"/>
      <c r="O229" s="98">
        <v>150</v>
      </c>
      <c r="P229" s="98"/>
      <c r="Q229" s="84"/>
      <c r="R229" s="84"/>
      <c r="S229" s="84"/>
    </row>
    <row r="230" spans="2:19" ht="45" customHeight="1" x14ac:dyDescent="0.25">
      <c r="B230" s="10" t="s">
        <v>83</v>
      </c>
      <c r="C230" s="100" t="s">
        <v>19</v>
      </c>
      <c r="D230" s="100"/>
      <c r="E230" s="101">
        <f t="shared" si="4"/>
        <v>1</v>
      </c>
      <c r="F230" s="101"/>
      <c r="G230" s="102" t="s">
        <v>20</v>
      </c>
      <c r="H230" s="102"/>
      <c r="I230" s="103">
        <v>42471</v>
      </c>
      <c r="J230" s="103"/>
      <c r="K230" s="103">
        <v>42471</v>
      </c>
      <c r="L230" s="103"/>
      <c r="M230" s="84" t="s">
        <v>656</v>
      </c>
      <c r="N230" s="84"/>
      <c r="O230" s="98">
        <v>400</v>
      </c>
      <c r="P230" s="98"/>
      <c r="Q230" s="84"/>
      <c r="R230" s="84"/>
      <c r="S230" s="84"/>
    </row>
    <row r="231" spans="2:19" ht="45" customHeight="1" x14ac:dyDescent="0.25">
      <c r="B231" s="10" t="s">
        <v>83</v>
      </c>
      <c r="C231" s="100" t="s">
        <v>769</v>
      </c>
      <c r="D231" s="100"/>
      <c r="E231" s="101">
        <f t="shared" si="4"/>
        <v>1</v>
      </c>
      <c r="F231" s="101"/>
      <c r="G231" s="102" t="s">
        <v>17</v>
      </c>
      <c r="H231" s="102"/>
      <c r="I231" s="103">
        <v>42464</v>
      </c>
      <c r="J231" s="103"/>
      <c r="K231" s="103">
        <v>42464</v>
      </c>
      <c r="L231" s="103"/>
      <c r="M231" s="84" t="s">
        <v>656</v>
      </c>
      <c r="N231" s="84"/>
      <c r="O231" s="98">
        <v>1748</v>
      </c>
      <c r="P231" s="98"/>
      <c r="Q231" s="84"/>
      <c r="R231" s="84"/>
      <c r="S231" s="84"/>
    </row>
    <row r="232" spans="2:19" ht="45" customHeight="1" x14ac:dyDescent="0.25">
      <c r="B232" s="10" t="s">
        <v>83</v>
      </c>
      <c r="C232" s="100" t="s">
        <v>753</v>
      </c>
      <c r="D232" s="100"/>
      <c r="E232" s="101">
        <f t="shared" si="4"/>
        <v>1</v>
      </c>
      <c r="F232" s="101"/>
      <c r="G232" s="102" t="s">
        <v>35</v>
      </c>
      <c r="H232" s="102"/>
      <c r="I232" s="103">
        <v>42461</v>
      </c>
      <c r="J232" s="103"/>
      <c r="K232" s="103">
        <v>42461</v>
      </c>
      <c r="L232" s="103"/>
      <c r="M232" s="84" t="s">
        <v>656</v>
      </c>
      <c r="N232" s="84"/>
      <c r="O232" s="98">
        <v>688</v>
      </c>
      <c r="P232" s="98"/>
      <c r="Q232" s="84"/>
      <c r="R232" s="84"/>
      <c r="S232" s="84"/>
    </row>
    <row r="233" spans="2:19" ht="45" customHeight="1" x14ac:dyDescent="0.25">
      <c r="B233" s="10" t="s">
        <v>83</v>
      </c>
      <c r="C233" s="100" t="s">
        <v>753</v>
      </c>
      <c r="D233" s="100"/>
      <c r="E233" s="101">
        <f t="shared" si="4"/>
        <v>1</v>
      </c>
      <c r="F233" s="101"/>
      <c r="G233" s="102" t="s">
        <v>35</v>
      </c>
      <c r="H233" s="102"/>
      <c r="I233" s="103">
        <v>42461</v>
      </c>
      <c r="J233" s="103"/>
      <c r="K233" s="103">
        <v>42461</v>
      </c>
      <c r="L233" s="103"/>
      <c r="M233" s="84" t="s">
        <v>656</v>
      </c>
      <c r="N233" s="84"/>
      <c r="O233" s="98">
        <v>132</v>
      </c>
      <c r="P233" s="98"/>
      <c r="Q233" s="84"/>
      <c r="R233" s="84"/>
      <c r="S233" s="84"/>
    </row>
    <row r="234" spans="2:19" ht="45" customHeight="1" x14ac:dyDescent="0.25">
      <c r="B234" s="10" t="s">
        <v>83</v>
      </c>
      <c r="C234" s="100" t="s">
        <v>769</v>
      </c>
      <c r="D234" s="100"/>
      <c r="E234" s="101">
        <f t="shared" si="4"/>
        <v>1</v>
      </c>
      <c r="F234" s="101"/>
      <c r="G234" s="102" t="s">
        <v>17</v>
      </c>
      <c r="H234" s="102"/>
      <c r="I234" s="103">
        <v>42464</v>
      </c>
      <c r="J234" s="103"/>
      <c r="K234" s="103">
        <v>42464</v>
      </c>
      <c r="L234" s="103"/>
      <c r="M234" s="84" t="s">
        <v>656</v>
      </c>
      <c r="N234" s="84"/>
      <c r="O234" s="98">
        <v>278</v>
      </c>
      <c r="P234" s="98"/>
      <c r="Q234" s="84"/>
      <c r="R234" s="84"/>
      <c r="S234" s="84"/>
    </row>
    <row r="235" spans="2:19" ht="45" customHeight="1" x14ac:dyDescent="0.25">
      <c r="B235" s="10" t="s">
        <v>83</v>
      </c>
      <c r="C235" s="100" t="s">
        <v>19</v>
      </c>
      <c r="D235" s="100"/>
      <c r="E235" s="101">
        <f t="shared" si="4"/>
        <v>1</v>
      </c>
      <c r="F235" s="101"/>
      <c r="G235" s="102" t="s">
        <v>20</v>
      </c>
      <c r="H235" s="102"/>
      <c r="I235" s="103">
        <v>42464</v>
      </c>
      <c r="J235" s="103"/>
      <c r="K235" s="103">
        <v>42464</v>
      </c>
      <c r="L235" s="103"/>
      <c r="M235" s="84" t="s">
        <v>656</v>
      </c>
      <c r="N235" s="84"/>
      <c r="O235" s="98">
        <v>19</v>
      </c>
      <c r="P235" s="98"/>
      <c r="Q235" s="84"/>
      <c r="R235" s="84"/>
      <c r="S235" s="84"/>
    </row>
    <row r="236" spans="2:19" ht="45" customHeight="1" x14ac:dyDescent="0.25">
      <c r="B236" s="10" t="s">
        <v>83</v>
      </c>
      <c r="C236" s="100" t="s">
        <v>770</v>
      </c>
      <c r="D236" s="100"/>
      <c r="E236" s="101">
        <f t="shared" si="4"/>
        <v>1</v>
      </c>
      <c r="F236" s="101"/>
      <c r="G236" s="102" t="s">
        <v>17</v>
      </c>
      <c r="H236" s="102"/>
      <c r="I236" s="103">
        <v>42502</v>
      </c>
      <c r="J236" s="103"/>
      <c r="K236" s="103">
        <v>42503</v>
      </c>
      <c r="L236" s="103"/>
      <c r="M236" s="84" t="s">
        <v>656</v>
      </c>
      <c r="N236" s="84"/>
      <c r="O236" s="98">
        <v>587</v>
      </c>
      <c r="P236" s="98"/>
      <c r="Q236" s="84"/>
      <c r="R236" s="84"/>
      <c r="S236" s="84"/>
    </row>
    <row r="237" spans="2:19" ht="45" customHeight="1" x14ac:dyDescent="0.25">
      <c r="B237" s="10" t="s">
        <v>83</v>
      </c>
      <c r="C237" s="100" t="s">
        <v>770</v>
      </c>
      <c r="D237" s="100"/>
      <c r="E237" s="101">
        <f t="shared" si="4"/>
        <v>1</v>
      </c>
      <c r="F237" s="101"/>
      <c r="G237" s="102" t="s">
        <v>17</v>
      </c>
      <c r="H237" s="102"/>
      <c r="I237" s="103">
        <v>42502</v>
      </c>
      <c r="J237" s="103"/>
      <c r="K237" s="103">
        <v>42503</v>
      </c>
      <c r="L237" s="103"/>
      <c r="M237" s="84" t="s">
        <v>656</v>
      </c>
      <c r="N237" s="84"/>
      <c r="O237" s="98">
        <v>1769.59</v>
      </c>
      <c r="P237" s="98"/>
      <c r="Q237" s="84"/>
      <c r="R237" s="84"/>
      <c r="S237" s="84"/>
    </row>
    <row r="238" spans="2:19" ht="45" customHeight="1" x14ac:dyDescent="0.25">
      <c r="B238" s="10" t="s">
        <v>83</v>
      </c>
      <c r="C238" s="100" t="s">
        <v>771</v>
      </c>
      <c r="D238" s="100"/>
      <c r="E238" s="101">
        <f t="shared" si="4"/>
        <v>1</v>
      </c>
      <c r="F238" s="101"/>
      <c r="G238" s="102" t="s">
        <v>35</v>
      </c>
      <c r="H238" s="102"/>
      <c r="I238" s="103">
        <v>42502</v>
      </c>
      <c r="J238" s="103"/>
      <c r="K238" s="103">
        <v>42502</v>
      </c>
      <c r="L238" s="103"/>
      <c r="M238" s="84" t="s">
        <v>656</v>
      </c>
      <c r="N238" s="84"/>
      <c r="O238" s="98">
        <v>688</v>
      </c>
      <c r="P238" s="98"/>
      <c r="Q238" s="84"/>
      <c r="R238" s="84"/>
      <c r="S238" s="84"/>
    </row>
    <row r="239" spans="2:19" ht="45" customHeight="1" x14ac:dyDescent="0.25">
      <c r="B239" s="10" t="s">
        <v>83</v>
      </c>
      <c r="C239" s="100" t="s">
        <v>772</v>
      </c>
      <c r="D239" s="100"/>
      <c r="E239" s="101">
        <f t="shared" si="4"/>
        <v>1</v>
      </c>
      <c r="F239" s="101"/>
      <c r="G239" s="102" t="s">
        <v>35</v>
      </c>
      <c r="H239" s="102"/>
      <c r="I239" s="103">
        <v>42507</v>
      </c>
      <c r="J239" s="103"/>
      <c r="K239" s="103">
        <v>42507</v>
      </c>
      <c r="L239" s="103"/>
      <c r="M239" s="84" t="s">
        <v>656</v>
      </c>
      <c r="N239" s="84"/>
      <c r="O239" s="98">
        <v>588</v>
      </c>
      <c r="P239" s="98"/>
      <c r="Q239" s="84"/>
      <c r="R239" s="84"/>
      <c r="S239" s="84"/>
    </row>
    <row r="240" spans="2:19" ht="45" customHeight="1" x14ac:dyDescent="0.25">
      <c r="B240" s="10" t="s">
        <v>83</v>
      </c>
      <c r="C240" s="100" t="s">
        <v>771</v>
      </c>
      <c r="D240" s="100"/>
      <c r="E240" s="101">
        <f t="shared" si="4"/>
        <v>1</v>
      </c>
      <c r="F240" s="101"/>
      <c r="G240" s="102" t="s">
        <v>35</v>
      </c>
      <c r="H240" s="102"/>
      <c r="I240" s="103">
        <v>42502</v>
      </c>
      <c r="J240" s="103"/>
      <c r="K240" s="103">
        <v>42502</v>
      </c>
      <c r="L240" s="103"/>
      <c r="M240" s="84" t="s">
        <v>656</v>
      </c>
      <c r="N240" s="84"/>
      <c r="O240" s="98">
        <v>387</v>
      </c>
      <c r="P240" s="98"/>
      <c r="Q240" s="84"/>
      <c r="R240" s="84"/>
      <c r="S240" s="84"/>
    </row>
    <row r="241" spans="2:19" ht="45" customHeight="1" x14ac:dyDescent="0.25">
      <c r="B241" s="10" t="s">
        <v>83</v>
      </c>
      <c r="C241" s="100" t="s">
        <v>772</v>
      </c>
      <c r="D241" s="100"/>
      <c r="E241" s="101">
        <f t="shared" si="4"/>
        <v>1</v>
      </c>
      <c r="F241" s="101"/>
      <c r="G241" s="102" t="s">
        <v>35</v>
      </c>
      <c r="H241" s="102"/>
      <c r="I241" s="103">
        <v>42507</v>
      </c>
      <c r="J241" s="103"/>
      <c r="K241" s="103">
        <v>42507</v>
      </c>
      <c r="L241" s="103"/>
      <c r="M241" s="84" t="s">
        <v>656</v>
      </c>
      <c r="N241" s="84"/>
      <c r="O241" s="98">
        <v>365</v>
      </c>
      <c r="P241" s="98"/>
      <c r="Q241" s="84"/>
      <c r="R241" s="84"/>
      <c r="S241" s="84"/>
    </row>
    <row r="242" spans="2:19" ht="45" customHeight="1" x14ac:dyDescent="0.25">
      <c r="B242" s="10" t="s">
        <v>83</v>
      </c>
      <c r="C242" s="100" t="s">
        <v>773</v>
      </c>
      <c r="D242" s="100"/>
      <c r="E242" s="101">
        <f t="shared" si="4"/>
        <v>1</v>
      </c>
      <c r="F242" s="101"/>
      <c r="G242" s="102" t="s">
        <v>17</v>
      </c>
      <c r="H242" s="102"/>
      <c r="I242" s="103">
        <v>42503</v>
      </c>
      <c r="J242" s="103"/>
      <c r="K242" s="103">
        <v>42503</v>
      </c>
      <c r="L242" s="103"/>
      <c r="M242" s="84" t="s">
        <v>656</v>
      </c>
      <c r="N242" s="84"/>
      <c r="O242" s="98">
        <v>527</v>
      </c>
      <c r="P242" s="98"/>
      <c r="Q242" s="84"/>
      <c r="R242" s="84"/>
      <c r="S242" s="84"/>
    </row>
    <row r="243" spans="2:19" ht="45" customHeight="1" x14ac:dyDescent="0.25">
      <c r="B243" s="10" t="s">
        <v>83</v>
      </c>
      <c r="C243" s="100" t="s">
        <v>19</v>
      </c>
      <c r="D243" s="100"/>
      <c r="E243" s="101">
        <f t="shared" si="4"/>
        <v>1</v>
      </c>
      <c r="F243" s="101"/>
      <c r="G243" s="102" t="s">
        <v>20</v>
      </c>
      <c r="H243" s="102"/>
      <c r="I243" s="103">
        <v>42503</v>
      </c>
      <c r="J243" s="103"/>
      <c r="K243" s="103">
        <v>42503</v>
      </c>
      <c r="L243" s="103"/>
      <c r="M243" s="84" t="s">
        <v>656</v>
      </c>
      <c r="N243" s="84"/>
      <c r="O243" s="98">
        <v>869</v>
      </c>
      <c r="P243" s="98"/>
      <c r="Q243" s="84"/>
      <c r="R243" s="84"/>
      <c r="S243" s="84"/>
    </row>
    <row r="244" spans="2:19" ht="45" customHeight="1" x14ac:dyDescent="0.25">
      <c r="B244" s="10" t="s">
        <v>83</v>
      </c>
      <c r="C244" s="100" t="s">
        <v>774</v>
      </c>
      <c r="D244" s="100"/>
      <c r="E244" s="101">
        <f t="shared" si="4"/>
        <v>1</v>
      </c>
      <c r="F244" s="101"/>
      <c r="G244" s="102" t="s">
        <v>35</v>
      </c>
      <c r="H244" s="102"/>
      <c r="I244" s="103">
        <v>42506</v>
      </c>
      <c r="J244" s="103"/>
      <c r="K244" s="103">
        <v>42506</v>
      </c>
      <c r="L244" s="103"/>
      <c r="M244" s="84" t="s">
        <v>656</v>
      </c>
      <c r="N244" s="84"/>
      <c r="O244" s="98">
        <v>638.12</v>
      </c>
      <c r="P244" s="98"/>
      <c r="Q244" s="84"/>
      <c r="R244" s="84"/>
      <c r="S244" s="84"/>
    </row>
    <row r="245" spans="2:19" ht="45" customHeight="1" x14ac:dyDescent="0.25">
      <c r="B245" s="10" t="s">
        <v>83</v>
      </c>
      <c r="C245" s="100" t="s">
        <v>775</v>
      </c>
      <c r="D245" s="100"/>
      <c r="E245" s="101">
        <f t="shared" si="4"/>
        <v>1</v>
      </c>
      <c r="F245" s="101"/>
      <c r="G245" s="102" t="s">
        <v>35</v>
      </c>
      <c r="H245" s="102"/>
      <c r="I245" s="103">
        <v>42506</v>
      </c>
      <c r="J245" s="103"/>
      <c r="K245" s="103">
        <v>42506</v>
      </c>
      <c r="L245" s="103"/>
      <c r="M245" s="84" t="s">
        <v>656</v>
      </c>
      <c r="N245" s="84"/>
      <c r="O245" s="98">
        <v>294</v>
      </c>
      <c r="P245" s="98"/>
      <c r="Q245" s="84"/>
      <c r="R245" s="84"/>
      <c r="S245" s="84"/>
    </row>
    <row r="246" spans="2:19" ht="45" customHeight="1" x14ac:dyDescent="0.25">
      <c r="B246" s="10" t="s">
        <v>83</v>
      </c>
      <c r="C246" s="100" t="s">
        <v>776</v>
      </c>
      <c r="D246" s="100"/>
      <c r="E246" s="101">
        <f t="shared" si="4"/>
        <v>1</v>
      </c>
      <c r="F246" s="101"/>
      <c r="G246" s="102" t="s">
        <v>35</v>
      </c>
      <c r="H246" s="102"/>
      <c r="I246" s="103">
        <v>42494</v>
      </c>
      <c r="J246" s="103"/>
      <c r="K246" s="103">
        <v>42494</v>
      </c>
      <c r="L246" s="103"/>
      <c r="M246" s="84" t="s">
        <v>656</v>
      </c>
      <c r="N246" s="84"/>
      <c r="O246" s="98">
        <v>243</v>
      </c>
      <c r="P246" s="98"/>
      <c r="Q246" s="84"/>
      <c r="R246" s="84"/>
      <c r="S246" s="84"/>
    </row>
    <row r="247" spans="2:19" ht="45" customHeight="1" x14ac:dyDescent="0.25">
      <c r="B247" s="10" t="s">
        <v>83</v>
      </c>
      <c r="C247" s="100" t="s">
        <v>777</v>
      </c>
      <c r="D247" s="100"/>
      <c r="E247" s="101">
        <f t="shared" si="4"/>
        <v>1</v>
      </c>
      <c r="F247" s="101"/>
      <c r="G247" s="102" t="s">
        <v>20</v>
      </c>
      <c r="H247" s="102"/>
      <c r="I247" s="103">
        <v>42496</v>
      </c>
      <c r="J247" s="103"/>
      <c r="K247" s="103">
        <v>42496</v>
      </c>
      <c r="L247" s="103"/>
      <c r="M247" s="84" t="s">
        <v>656</v>
      </c>
      <c r="N247" s="84"/>
      <c r="O247" s="98">
        <v>140</v>
      </c>
      <c r="P247" s="98"/>
      <c r="Q247" s="84"/>
      <c r="R247" s="84"/>
      <c r="S247" s="84"/>
    </row>
    <row r="248" spans="2:19" ht="45" customHeight="1" x14ac:dyDescent="0.25">
      <c r="B248" s="10" t="s">
        <v>83</v>
      </c>
      <c r="C248" s="100" t="s">
        <v>778</v>
      </c>
      <c r="D248" s="100"/>
      <c r="E248" s="101">
        <f t="shared" si="4"/>
        <v>1</v>
      </c>
      <c r="F248" s="101"/>
      <c r="G248" s="102" t="s">
        <v>20</v>
      </c>
      <c r="H248" s="102"/>
      <c r="I248" s="103">
        <v>42486</v>
      </c>
      <c r="J248" s="103"/>
      <c r="K248" s="103">
        <v>42486</v>
      </c>
      <c r="L248" s="103"/>
      <c r="M248" s="84" t="s">
        <v>656</v>
      </c>
      <c r="N248" s="84"/>
      <c r="O248" s="98">
        <v>255</v>
      </c>
      <c r="P248" s="98"/>
      <c r="Q248" s="84"/>
      <c r="R248" s="84"/>
      <c r="S248" s="84"/>
    </row>
    <row r="249" spans="2:19" ht="45" customHeight="1" x14ac:dyDescent="0.25">
      <c r="B249" s="10" t="s">
        <v>83</v>
      </c>
      <c r="C249" s="100" t="s">
        <v>778</v>
      </c>
      <c r="D249" s="100"/>
      <c r="E249" s="101">
        <f t="shared" si="4"/>
        <v>1</v>
      </c>
      <c r="F249" s="101"/>
      <c r="G249" s="102" t="s">
        <v>20</v>
      </c>
      <c r="H249" s="102"/>
      <c r="I249" s="103">
        <v>42488</v>
      </c>
      <c r="J249" s="103"/>
      <c r="K249" s="103">
        <v>42494</v>
      </c>
      <c r="L249" s="103"/>
      <c r="M249" s="84" t="s">
        <v>656</v>
      </c>
      <c r="N249" s="84"/>
      <c r="O249" s="98">
        <v>695</v>
      </c>
      <c r="P249" s="98"/>
      <c r="Q249" s="84"/>
      <c r="R249" s="84"/>
      <c r="S249" s="84"/>
    </row>
    <row r="250" spans="2:19" ht="45" customHeight="1" x14ac:dyDescent="0.25">
      <c r="B250" s="10" t="s">
        <v>83</v>
      </c>
      <c r="C250" s="100" t="s">
        <v>779</v>
      </c>
      <c r="D250" s="100"/>
      <c r="E250" s="101">
        <f t="shared" si="4"/>
        <v>1</v>
      </c>
      <c r="F250" s="101"/>
      <c r="G250" s="102" t="s">
        <v>35</v>
      </c>
      <c r="H250" s="102"/>
      <c r="I250" s="103">
        <v>42501</v>
      </c>
      <c r="J250" s="103"/>
      <c r="K250" s="103">
        <v>42502</v>
      </c>
      <c r="L250" s="103"/>
      <c r="M250" s="84" t="s">
        <v>656</v>
      </c>
      <c r="N250" s="84"/>
      <c r="O250" s="98">
        <v>298</v>
      </c>
      <c r="P250" s="98"/>
      <c r="Q250" s="84"/>
      <c r="R250" s="84"/>
      <c r="S250" s="84"/>
    </row>
    <row r="251" spans="2:19" ht="45" customHeight="1" x14ac:dyDescent="0.25">
      <c r="B251" s="10" t="s">
        <v>83</v>
      </c>
      <c r="C251" s="100" t="s">
        <v>780</v>
      </c>
      <c r="D251" s="100"/>
      <c r="E251" s="101">
        <f t="shared" si="4"/>
        <v>1</v>
      </c>
      <c r="F251" s="101"/>
      <c r="G251" s="102" t="s">
        <v>20</v>
      </c>
      <c r="H251" s="102"/>
      <c r="I251" s="103">
        <v>42492</v>
      </c>
      <c r="J251" s="103"/>
      <c r="K251" s="103">
        <v>42492</v>
      </c>
      <c r="L251" s="103"/>
      <c r="M251" s="84" t="s">
        <v>656</v>
      </c>
      <c r="N251" s="84"/>
      <c r="O251" s="98">
        <v>165</v>
      </c>
      <c r="P251" s="98"/>
      <c r="Q251" s="84"/>
      <c r="R251" s="84"/>
      <c r="S251" s="84"/>
    </row>
    <row r="252" spans="2:19" ht="45" customHeight="1" x14ac:dyDescent="0.25">
      <c r="B252" s="10" t="s">
        <v>83</v>
      </c>
      <c r="C252" s="100" t="s">
        <v>780</v>
      </c>
      <c r="D252" s="100"/>
      <c r="E252" s="101">
        <f t="shared" si="4"/>
        <v>1</v>
      </c>
      <c r="F252" s="101"/>
      <c r="G252" s="102" t="s">
        <v>20</v>
      </c>
      <c r="H252" s="102"/>
      <c r="I252" s="103">
        <v>42488</v>
      </c>
      <c r="J252" s="103"/>
      <c r="K252" s="103">
        <v>42488</v>
      </c>
      <c r="L252" s="103"/>
      <c r="M252" s="84" t="s">
        <v>656</v>
      </c>
      <c r="N252" s="84"/>
      <c r="O252" s="98">
        <v>245</v>
      </c>
      <c r="P252" s="98"/>
      <c r="Q252" s="84"/>
      <c r="R252" s="84"/>
      <c r="S252" s="84"/>
    </row>
    <row r="253" spans="2:19" ht="45" customHeight="1" x14ac:dyDescent="0.25">
      <c r="B253" s="10" t="s">
        <v>83</v>
      </c>
      <c r="C253" s="100" t="s">
        <v>781</v>
      </c>
      <c r="D253" s="100"/>
      <c r="E253" s="101">
        <f t="shared" si="4"/>
        <v>1</v>
      </c>
      <c r="F253" s="101"/>
      <c r="G253" s="102" t="s">
        <v>35</v>
      </c>
      <c r="H253" s="102"/>
      <c r="I253" s="103">
        <v>42514</v>
      </c>
      <c r="J253" s="103"/>
      <c r="K253" s="103">
        <v>42514</v>
      </c>
      <c r="L253" s="103"/>
      <c r="M253" s="84" t="s">
        <v>656</v>
      </c>
      <c r="N253" s="84"/>
      <c r="O253" s="98">
        <v>668</v>
      </c>
      <c r="P253" s="98"/>
      <c r="Q253" s="84"/>
      <c r="R253" s="84"/>
      <c r="S253" s="84"/>
    </row>
    <row r="254" spans="2:19" ht="45" customHeight="1" x14ac:dyDescent="0.25">
      <c r="B254" s="10" t="s">
        <v>83</v>
      </c>
      <c r="C254" s="100" t="s">
        <v>775</v>
      </c>
      <c r="D254" s="100"/>
      <c r="E254" s="101">
        <f t="shared" si="4"/>
        <v>1</v>
      </c>
      <c r="F254" s="101"/>
      <c r="G254" s="102" t="s">
        <v>35</v>
      </c>
      <c r="H254" s="102"/>
      <c r="I254" s="103">
        <v>42506</v>
      </c>
      <c r="J254" s="103"/>
      <c r="K254" s="103">
        <v>42506</v>
      </c>
      <c r="L254" s="103"/>
      <c r="M254" s="84" t="s">
        <v>656</v>
      </c>
      <c r="N254" s="84"/>
      <c r="O254" s="98">
        <v>603</v>
      </c>
      <c r="P254" s="98"/>
      <c r="Q254" s="84"/>
      <c r="R254" s="84"/>
      <c r="S254" s="84"/>
    </row>
    <row r="255" spans="2:19" ht="45" customHeight="1" x14ac:dyDescent="0.25">
      <c r="B255" s="10" t="s">
        <v>83</v>
      </c>
      <c r="C255" s="100" t="s">
        <v>774</v>
      </c>
      <c r="D255" s="100"/>
      <c r="E255" s="101">
        <f t="shared" si="4"/>
        <v>1</v>
      </c>
      <c r="F255" s="101"/>
      <c r="G255" s="102" t="s">
        <v>35</v>
      </c>
      <c r="H255" s="102"/>
      <c r="I255" s="103">
        <v>42506</v>
      </c>
      <c r="J255" s="103"/>
      <c r="K255" s="103">
        <v>42506</v>
      </c>
      <c r="L255" s="103"/>
      <c r="M255" s="84" t="s">
        <v>656</v>
      </c>
      <c r="N255" s="84"/>
      <c r="O255" s="98">
        <v>67</v>
      </c>
      <c r="P255" s="98"/>
      <c r="Q255" s="84"/>
      <c r="R255" s="84"/>
      <c r="S255" s="84"/>
    </row>
    <row r="256" spans="2:19" ht="45" customHeight="1" x14ac:dyDescent="0.25">
      <c r="B256" s="10" t="s">
        <v>83</v>
      </c>
      <c r="C256" s="100" t="s">
        <v>19</v>
      </c>
      <c r="D256" s="100"/>
      <c r="E256" s="101">
        <f t="shared" si="4"/>
        <v>1</v>
      </c>
      <c r="F256" s="101"/>
      <c r="G256" s="102" t="s">
        <v>20</v>
      </c>
      <c r="H256" s="102"/>
      <c r="I256" s="103">
        <v>42506</v>
      </c>
      <c r="J256" s="103"/>
      <c r="K256" s="103">
        <v>42506</v>
      </c>
      <c r="L256" s="103"/>
      <c r="M256" s="84" t="s">
        <v>656</v>
      </c>
      <c r="N256" s="84"/>
      <c r="O256" s="98">
        <v>81</v>
      </c>
      <c r="P256" s="98"/>
      <c r="Q256" s="84"/>
      <c r="R256" s="84"/>
      <c r="S256" s="84"/>
    </row>
    <row r="257" spans="2:19" ht="45" customHeight="1" x14ac:dyDescent="0.25">
      <c r="B257" s="10" t="s">
        <v>83</v>
      </c>
      <c r="C257" s="100" t="s">
        <v>19</v>
      </c>
      <c r="D257" s="100"/>
      <c r="E257" s="101">
        <f t="shared" si="4"/>
        <v>1</v>
      </c>
      <c r="F257" s="101"/>
      <c r="G257" s="102" t="s">
        <v>20</v>
      </c>
      <c r="H257" s="102"/>
      <c r="I257" s="103">
        <v>42506</v>
      </c>
      <c r="J257" s="103"/>
      <c r="K257" s="103">
        <v>42506</v>
      </c>
      <c r="L257" s="103"/>
      <c r="M257" s="84" t="s">
        <v>656</v>
      </c>
      <c r="N257" s="84"/>
      <c r="O257" s="98">
        <v>2640</v>
      </c>
      <c r="P257" s="98"/>
      <c r="Q257" s="84"/>
      <c r="R257" s="84"/>
      <c r="S257" s="84"/>
    </row>
    <row r="258" spans="2:19" ht="45" customHeight="1" x14ac:dyDescent="0.25">
      <c r="B258" s="10" t="s">
        <v>83</v>
      </c>
      <c r="C258" s="100" t="s">
        <v>782</v>
      </c>
      <c r="D258" s="100"/>
      <c r="E258" s="101">
        <f t="shared" si="4"/>
        <v>1</v>
      </c>
      <c r="F258" s="101"/>
      <c r="G258" s="102" t="s">
        <v>35</v>
      </c>
      <c r="H258" s="102"/>
      <c r="I258" s="103">
        <v>42514</v>
      </c>
      <c r="J258" s="103"/>
      <c r="K258" s="103">
        <v>42514</v>
      </c>
      <c r="L258" s="103"/>
      <c r="M258" s="84" t="s">
        <v>656</v>
      </c>
      <c r="N258" s="84"/>
      <c r="O258" s="98">
        <v>488</v>
      </c>
      <c r="P258" s="98"/>
      <c r="Q258" s="84"/>
      <c r="R258" s="84"/>
      <c r="S258" s="84"/>
    </row>
    <row r="259" spans="2:19" ht="45" customHeight="1" x14ac:dyDescent="0.25">
      <c r="B259" s="10" t="s">
        <v>83</v>
      </c>
      <c r="C259" s="100" t="s">
        <v>783</v>
      </c>
      <c r="D259" s="100"/>
      <c r="E259" s="101">
        <f t="shared" si="4"/>
        <v>1</v>
      </c>
      <c r="F259" s="101"/>
      <c r="G259" s="102" t="s">
        <v>35</v>
      </c>
      <c r="H259" s="102"/>
      <c r="I259" s="103">
        <v>42503</v>
      </c>
      <c r="J259" s="103"/>
      <c r="K259" s="103">
        <v>42503</v>
      </c>
      <c r="L259" s="103"/>
      <c r="M259" s="84" t="s">
        <v>656</v>
      </c>
      <c r="N259" s="84"/>
      <c r="O259" s="98">
        <v>94</v>
      </c>
      <c r="P259" s="98"/>
      <c r="Q259" s="84"/>
      <c r="R259" s="84"/>
      <c r="S259" s="84"/>
    </row>
    <row r="260" spans="2:19" ht="45" customHeight="1" x14ac:dyDescent="0.25">
      <c r="B260" s="10" t="s">
        <v>83</v>
      </c>
      <c r="C260" s="100" t="s">
        <v>784</v>
      </c>
      <c r="D260" s="100"/>
      <c r="E260" s="101">
        <f t="shared" si="4"/>
        <v>1</v>
      </c>
      <c r="F260" s="101"/>
      <c r="G260" s="102" t="s">
        <v>35</v>
      </c>
      <c r="H260" s="102"/>
      <c r="I260" s="103">
        <v>42503</v>
      </c>
      <c r="J260" s="103"/>
      <c r="K260" s="103">
        <v>42503</v>
      </c>
      <c r="L260" s="103"/>
      <c r="M260" s="84" t="s">
        <v>656</v>
      </c>
      <c r="N260" s="84"/>
      <c r="O260" s="98">
        <v>188</v>
      </c>
      <c r="P260" s="98"/>
      <c r="Q260" s="84"/>
      <c r="R260" s="84"/>
      <c r="S260" s="84"/>
    </row>
    <row r="261" spans="2:19" ht="45" customHeight="1" x14ac:dyDescent="0.25">
      <c r="B261" s="10" t="s">
        <v>83</v>
      </c>
      <c r="C261" s="100" t="s">
        <v>785</v>
      </c>
      <c r="D261" s="100"/>
      <c r="E261" s="101">
        <f t="shared" si="4"/>
        <v>1</v>
      </c>
      <c r="F261" s="101"/>
      <c r="G261" s="102" t="s">
        <v>17</v>
      </c>
      <c r="H261" s="102"/>
      <c r="I261" s="103">
        <v>42515</v>
      </c>
      <c r="J261" s="103"/>
      <c r="K261" s="103">
        <v>42515</v>
      </c>
      <c r="L261" s="103"/>
      <c r="M261" s="84" t="s">
        <v>656</v>
      </c>
      <c r="N261" s="84"/>
      <c r="O261" s="98">
        <v>1040</v>
      </c>
      <c r="P261" s="98"/>
      <c r="Q261" s="84"/>
      <c r="R261" s="84"/>
      <c r="S261" s="84"/>
    </row>
    <row r="262" spans="2:19" ht="45" customHeight="1" x14ac:dyDescent="0.25">
      <c r="B262" s="10" t="s">
        <v>83</v>
      </c>
      <c r="C262" s="100" t="s">
        <v>786</v>
      </c>
      <c r="D262" s="100"/>
      <c r="E262" s="101">
        <f t="shared" si="4"/>
        <v>1</v>
      </c>
      <c r="F262" s="101"/>
      <c r="G262" s="102" t="s">
        <v>35</v>
      </c>
      <c r="H262" s="102"/>
      <c r="I262" s="103">
        <v>42521</v>
      </c>
      <c r="J262" s="103"/>
      <c r="K262" s="103">
        <v>42521</v>
      </c>
      <c r="L262" s="103"/>
      <c r="M262" s="84" t="s">
        <v>656</v>
      </c>
      <c r="N262" s="84"/>
      <c r="O262" s="98">
        <v>188</v>
      </c>
      <c r="P262" s="98"/>
      <c r="Q262" s="84"/>
      <c r="R262" s="84"/>
      <c r="S262" s="84"/>
    </row>
    <row r="263" spans="2:19" ht="45" customHeight="1" x14ac:dyDescent="0.25">
      <c r="B263" s="10" t="s">
        <v>83</v>
      </c>
      <c r="C263" s="100" t="s">
        <v>787</v>
      </c>
      <c r="D263" s="100"/>
      <c r="E263" s="101">
        <f t="shared" si="4"/>
        <v>1</v>
      </c>
      <c r="F263" s="101"/>
      <c r="G263" s="102" t="s">
        <v>35</v>
      </c>
      <c r="H263" s="102"/>
      <c r="I263" s="103">
        <v>42517</v>
      </c>
      <c r="J263" s="103"/>
      <c r="K263" s="103">
        <v>42517</v>
      </c>
      <c r="L263" s="103"/>
      <c r="M263" s="84" t="s">
        <v>656</v>
      </c>
      <c r="N263" s="84"/>
      <c r="O263" s="98">
        <v>594</v>
      </c>
      <c r="P263" s="98"/>
      <c r="Q263" s="84"/>
      <c r="R263" s="84"/>
      <c r="S263" s="84"/>
    </row>
    <row r="264" spans="2:19" ht="45" customHeight="1" x14ac:dyDescent="0.25">
      <c r="B264" s="10" t="s">
        <v>83</v>
      </c>
      <c r="C264" s="100" t="s">
        <v>782</v>
      </c>
      <c r="D264" s="100"/>
      <c r="E264" s="101">
        <f t="shared" si="4"/>
        <v>1</v>
      </c>
      <c r="F264" s="101"/>
      <c r="G264" s="102" t="s">
        <v>35</v>
      </c>
      <c r="H264" s="102"/>
      <c r="I264" s="103">
        <v>42514</v>
      </c>
      <c r="J264" s="103"/>
      <c r="K264" s="103">
        <v>42514</v>
      </c>
      <c r="L264" s="103"/>
      <c r="M264" s="84" t="s">
        <v>656</v>
      </c>
      <c r="N264" s="84"/>
      <c r="O264" s="98">
        <v>280</v>
      </c>
      <c r="P264" s="98"/>
      <c r="Q264" s="84"/>
      <c r="R264" s="84"/>
      <c r="S264" s="84"/>
    </row>
    <row r="265" spans="2:19" ht="45" customHeight="1" x14ac:dyDescent="0.25">
      <c r="B265" s="10" t="s">
        <v>83</v>
      </c>
      <c r="C265" s="100" t="s">
        <v>784</v>
      </c>
      <c r="D265" s="100"/>
      <c r="E265" s="101">
        <f t="shared" si="4"/>
        <v>1</v>
      </c>
      <c r="F265" s="101"/>
      <c r="G265" s="102" t="s">
        <v>35</v>
      </c>
      <c r="H265" s="102"/>
      <c r="I265" s="103">
        <v>42503</v>
      </c>
      <c r="J265" s="103"/>
      <c r="K265" s="103">
        <v>42503</v>
      </c>
      <c r="L265" s="103"/>
      <c r="M265" s="84" t="s">
        <v>656</v>
      </c>
      <c r="N265" s="84"/>
      <c r="O265" s="98">
        <v>300.02</v>
      </c>
      <c r="P265" s="98"/>
      <c r="Q265" s="84"/>
      <c r="R265" s="84"/>
      <c r="S265" s="84"/>
    </row>
    <row r="266" spans="2:19" ht="45" customHeight="1" x14ac:dyDescent="0.25">
      <c r="B266" s="10" t="s">
        <v>83</v>
      </c>
      <c r="C266" s="100" t="s">
        <v>783</v>
      </c>
      <c r="D266" s="100"/>
      <c r="E266" s="101">
        <f t="shared" si="4"/>
        <v>1</v>
      </c>
      <c r="F266" s="101"/>
      <c r="G266" s="102" t="s">
        <v>35</v>
      </c>
      <c r="H266" s="102"/>
      <c r="I266" s="103">
        <v>42503</v>
      </c>
      <c r="J266" s="103"/>
      <c r="K266" s="103">
        <v>42503</v>
      </c>
      <c r="L266" s="103"/>
      <c r="M266" s="84" t="s">
        <v>656</v>
      </c>
      <c r="N266" s="84"/>
      <c r="O266" s="98">
        <v>300</v>
      </c>
      <c r="P266" s="98"/>
      <c r="Q266" s="84"/>
      <c r="R266" s="84"/>
      <c r="S266" s="84"/>
    </row>
    <row r="267" spans="2:19" ht="45" customHeight="1" x14ac:dyDescent="0.25">
      <c r="B267" s="10" t="s">
        <v>83</v>
      </c>
      <c r="C267" s="100" t="s">
        <v>787</v>
      </c>
      <c r="D267" s="100"/>
      <c r="E267" s="101">
        <f t="shared" si="4"/>
        <v>1</v>
      </c>
      <c r="F267" s="101"/>
      <c r="G267" s="102" t="s">
        <v>35</v>
      </c>
      <c r="H267" s="102"/>
      <c r="I267" s="103">
        <v>42517</v>
      </c>
      <c r="J267" s="103"/>
      <c r="K267" s="103">
        <v>42517</v>
      </c>
      <c r="L267" s="103"/>
      <c r="M267" s="84" t="s">
        <v>656</v>
      </c>
      <c r="N267" s="84"/>
      <c r="O267" s="98">
        <v>369</v>
      </c>
      <c r="P267" s="98"/>
      <c r="Q267" s="84"/>
      <c r="R267" s="84"/>
      <c r="S267" s="84"/>
    </row>
    <row r="268" spans="2:19" ht="45" customHeight="1" x14ac:dyDescent="0.25">
      <c r="B268" s="10" t="s">
        <v>83</v>
      </c>
      <c r="C268" s="100" t="s">
        <v>786</v>
      </c>
      <c r="D268" s="100"/>
      <c r="E268" s="101">
        <f t="shared" si="4"/>
        <v>1</v>
      </c>
      <c r="F268" s="101"/>
      <c r="G268" s="102" t="s">
        <v>35</v>
      </c>
      <c r="H268" s="102"/>
      <c r="I268" s="103">
        <v>42521</v>
      </c>
      <c r="J268" s="103"/>
      <c r="K268" s="103">
        <v>42521</v>
      </c>
      <c r="L268" s="103"/>
      <c r="M268" s="84" t="s">
        <v>656</v>
      </c>
      <c r="N268" s="84"/>
      <c r="O268" s="98">
        <v>304</v>
      </c>
      <c r="P268" s="98"/>
      <c r="Q268" s="84"/>
      <c r="R268" s="84"/>
      <c r="S268" s="84"/>
    </row>
    <row r="269" spans="2:19" ht="45" customHeight="1" x14ac:dyDescent="0.25">
      <c r="B269" s="10" t="s">
        <v>83</v>
      </c>
      <c r="C269" s="100" t="s">
        <v>785</v>
      </c>
      <c r="D269" s="100"/>
      <c r="E269" s="101">
        <f t="shared" ref="E269:E332" si="5">D269+1</f>
        <v>1</v>
      </c>
      <c r="F269" s="101"/>
      <c r="G269" s="102" t="s">
        <v>17</v>
      </c>
      <c r="H269" s="102"/>
      <c r="I269" s="103">
        <v>42515</v>
      </c>
      <c r="J269" s="103"/>
      <c r="K269" s="103">
        <v>42515</v>
      </c>
      <c r="L269" s="103"/>
      <c r="M269" s="84" t="s">
        <v>656</v>
      </c>
      <c r="N269" s="84"/>
      <c r="O269" s="98">
        <v>78</v>
      </c>
      <c r="P269" s="98"/>
      <c r="Q269" s="84"/>
      <c r="R269" s="84"/>
      <c r="S269" s="84"/>
    </row>
    <row r="270" spans="2:19" ht="45" customHeight="1" x14ac:dyDescent="0.25">
      <c r="B270" s="10" t="s">
        <v>83</v>
      </c>
      <c r="C270" s="100" t="s">
        <v>19</v>
      </c>
      <c r="D270" s="100"/>
      <c r="E270" s="101">
        <f t="shared" si="5"/>
        <v>1</v>
      </c>
      <c r="F270" s="101"/>
      <c r="G270" s="102" t="s">
        <v>20</v>
      </c>
      <c r="H270" s="102"/>
      <c r="I270" s="103">
        <v>42515</v>
      </c>
      <c r="J270" s="103"/>
      <c r="K270" s="103">
        <v>42515</v>
      </c>
      <c r="L270" s="103"/>
      <c r="M270" s="84" t="s">
        <v>656</v>
      </c>
      <c r="N270" s="84"/>
      <c r="O270" s="98">
        <v>772</v>
      </c>
      <c r="P270" s="98"/>
      <c r="Q270" s="84"/>
      <c r="R270" s="84"/>
      <c r="S270" s="84"/>
    </row>
    <row r="271" spans="2:19" ht="45" customHeight="1" x14ac:dyDescent="0.25">
      <c r="B271" s="10" t="s">
        <v>83</v>
      </c>
      <c r="C271" s="100" t="s">
        <v>788</v>
      </c>
      <c r="D271" s="100"/>
      <c r="E271" s="101">
        <f t="shared" si="5"/>
        <v>1</v>
      </c>
      <c r="F271" s="101"/>
      <c r="G271" s="102" t="s">
        <v>17</v>
      </c>
      <c r="H271" s="102"/>
      <c r="I271" s="103">
        <v>42503</v>
      </c>
      <c r="J271" s="103"/>
      <c r="K271" s="103">
        <v>42503</v>
      </c>
      <c r="L271" s="103"/>
      <c r="M271" s="84" t="s">
        <v>656</v>
      </c>
      <c r="N271" s="84"/>
      <c r="O271" s="98">
        <v>14260</v>
      </c>
      <c r="P271" s="98"/>
      <c r="Q271" s="84"/>
      <c r="R271" s="84"/>
      <c r="S271" s="84"/>
    </row>
    <row r="272" spans="2:19" ht="45" customHeight="1" x14ac:dyDescent="0.25">
      <c r="B272" s="10" t="s">
        <v>83</v>
      </c>
      <c r="C272" s="100" t="s">
        <v>789</v>
      </c>
      <c r="D272" s="100"/>
      <c r="E272" s="101">
        <f t="shared" si="5"/>
        <v>1</v>
      </c>
      <c r="F272" s="101"/>
      <c r="G272" s="102" t="s">
        <v>35</v>
      </c>
      <c r="H272" s="102"/>
      <c r="I272" s="103">
        <v>42530</v>
      </c>
      <c r="J272" s="103"/>
      <c r="K272" s="103">
        <v>42530</v>
      </c>
      <c r="L272" s="103"/>
      <c r="M272" s="84" t="s">
        <v>656</v>
      </c>
      <c r="N272" s="84"/>
      <c r="O272" s="98">
        <v>688.03</v>
      </c>
      <c r="P272" s="98"/>
      <c r="Q272" s="84"/>
      <c r="R272" s="84"/>
      <c r="S272" s="84"/>
    </row>
    <row r="273" spans="2:19" ht="45" customHeight="1" x14ac:dyDescent="0.25">
      <c r="B273" s="10" t="s">
        <v>83</v>
      </c>
      <c r="C273" s="100" t="s">
        <v>790</v>
      </c>
      <c r="D273" s="100"/>
      <c r="E273" s="101">
        <f t="shared" si="5"/>
        <v>1</v>
      </c>
      <c r="F273" s="101"/>
      <c r="G273" s="102" t="s">
        <v>35</v>
      </c>
      <c r="H273" s="102"/>
      <c r="I273" s="103">
        <v>42523</v>
      </c>
      <c r="J273" s="103"/>
      <c r="K273" s="103">
        <v>42523</v>
      </c>
      <c r="L273" s="103"/>
      <c r="M273" s="84" t="s">
        <v>656</v>
      </c>
      <c r="N273" s="84"/>
      <c r="O273" s="98">
        <v>688</v>
      </c>
      <c r="P273" s="98"/>
      <c r="Q273" s="84"/>
      <c r="R273" s="84"/>
      <c r="S273" s="84"/>
    </row>
    <row r="274" spans="2:19" ht="45" customHeight="1" x14ac:dyDescent="0.25">
      <c r="B274" s="10" t="s">
        <v>83</v>
      </c>
      <c r="C274" s="100" t="s">
        <v>791</v>
      </c>
      <c r="D274" s="100"/>
      <c r="E274" s="101">
        <f t="shared" si="5"/>
        <v>1</v>
      </c>
      <c r="F274" s="101"/>
      <c r="G274" s="102" t="s">
        <v>35</v>
      </c>
      <c r="H274" s="102"/>
      <c r="I274" s="103">
        <v>42516</v>
      </c>
      <c r="J274" s="103"/>
      <c r="K274" s="103">
        <v>42516</v>
      </c>
      <c r="L274" s="103"/>
      <c r="M274" s="84" t="s">
        <v>656</v>
      </c>
      <c r="N274" s="84"/>
      <c r="O274" s="98">
        <v>435.02</v>
      </c>
      <c r="P274" s="98"/>
      <c r="Q274" s="84"/>
      <c r="R274" s="84"/>
      <c r="S274" s="84"/>
    </row>
    <row r="275" spans="2:19" ht="45" customHeight="1" x14ac:dyDescent="0.25">
      <c r="B275" s="10" t="s">
        <v>83</v>
      </c>
      <c r="C275" s="100" t="s">
        <v>790</v>
      </c>
      <c r="D275" s="100"/>
      <c r="E275" s="101">
        <f t="shared" si="5"/>
        <v>1</v>
      </c>
      <c r="F275" s="101"/>
      <c r="G275" s="102" t="s">
        <v>35</v>
      </c>
      <c r="H275" s="102"/>
      <c r="I275" s="103">
        <v>42523</v>
      </c>
      <c r="J275" s="103"/>
      <c r="K275" s="103">
        <v>42523</v>
      </c>
      <c r="L275" s="103"/>
      <c r="M275" s="84" t="s">
        <v>656</v>
      </c>
      <c r="N275" s="84"/>
      <c r="O275" s="98">
        <v>492.8</v>
      </c>
      <c r="P275" s="98"/>
      <c r="Q275" s="84"/>
      <c r="R275" s="84"/>
      <c r="S275" s="84"/>
    </row>
    <row r="276" spans="2:19" ht="45" customHeight="1" x14ac:dyDescent="0.25">
      <c r="B276" s="10" t="s">
        <v>83</v>
      </c>
      <c r="C276" s="100" t="s">
        <v>789</v>
      </c>
      <c r="D276" s="100"/>
      <c r="E276" s="101">
        <f t="shared" si="5"/>
        <v>1</v>
      </c>
      <c r="F276" s="101"/>
      <c r="G276" s="102" t="s">
        <v>35</v>
      </c>
      <c r="H276" s="102"/>
      <c r="I276" s="103">
        <v>42530</v>
      </c>
      <c r="J276" s="103"/>
      <c r="K276" s="103">
        <v>42530</v>
      </c>
      <c r="L276" s="103"/>
      <c r="M276" s="84" t="s">
        <v>656</v>
      </c>
      <c r="N276" s="84"/>
      <c r="O276" s="98">
        <v>486</v>
      </c>
      <c r="P276" s="98"/>
      <c r="Q276" s="84"/>
      <c r="R276" s="84"/>
      <c r="S276" s="84"/>
    </row>
    <row r="277" spans="2:19" ht="45" customHeight="1" x14ac:dyDescent="0.25">
      <c r="B277" s="10" t="s">
        <v>83</v>
      </c>
      <c r="C277" s="100" t="s">
        <v>19</v>
      </c>
      <c r="D277" s="100"/>
      <c r="E277" s="101">
        <f t="shared" si="5"/>
        <v>1</v>
      </c>
      <c r="F277" s="101"/>
      <c r="G277" s="102" t="s">
        <v>20</v>
      </c>
      <c r="H277" s="102"/>
      <c r="I277" s="103">
        <v>42530</v>
      </c>
      <c r="J277" s="103"/>
      <c r="K277" s="103">
        <v>42530</v>
      </c>
      <c r="L277" s="103"/>
      <c r="M277" s="84" t="s">
        <v>656</v>
      </c>
      <c r="N277" s="84"/>
      <c r="O277" s="98">
        <v>1120</v>
      </c>
      <c r="P277" s="98"/>
      <c r="Q277" s="84"/>
      <c r="R277" s="84"/>
      <c r="S277" s="84"/>
    </row>
    <row r="278" spans="2:19" ht="45" customHeight="1" x14ac:dyDescent="0.25">
      <c r="B278" s="10" t="s">
        <v>83</v>
      </c>
      <c r="C278" s="100" t="s">
        <v>19</v>
      </c>
      <c r="D278" s="100"/>
      <c r="E278" s="101">
        <f t="shared" si="5"/>
        <v>1</v>
      </c>
      <c r="F278" s="101"/>
      <c r="G278" s="102" t="s">
        <v>20</v>
      </c>
      <c r="H278" s="102"/>
      <c r="I278" s="103">
        <v>42509</v>
      </c>
      <c r="J278" s="103"/>
      <c r="K278" s="103">
        <v>42509</v>
      </c>
      <c r="L278" s="103"/>
      <c r="M278" s="84" t="s">
        <v>656</v>
      </c>
      <c r="N278" s="84"/>
      <c r="O278" s="98">
        <v>2420</v>
      </c>
      <c r="P278" s="98"/>
      <c r="Q278" s="84"/>
      <c r="R278" s="84"/>
      <c r="S278" s="84"/>
    </row>
    <row r="279" spans="2:19" ht="45" customHeight="1" x14ac:dyDescent="0.25">
      <c r="B279" s="10" t="s">
        <v>83</v>
      </c>
      <c r="C279" s="100" t="s">
        <v>792</v>
      </c>
      <c r="D279" s="100"/>
      <c r="E279" s="101">
        <f t="shared" si="5"/>
        <v>1</v>
      </c>
      <c r="F279" s="101"/>
      <c r="G279" s="102" t="s">
        <v>35</v>
      </c>
      <c r="H279" s="102"/>
      <c r="I279" s="103">
        <v>42531</v>
      </c>
      <c r="J279" s="103"/>
      <c r="K279" s="103">
        <v>42531</v>
      </c>
      <c r="L279" s="103"/>
      <c r="M279" s="84" t="s">
        <v>656</v>
      </c>
      <c r="N279" s="84"/>
      <c r="O279" s="98">
        <v>394</v>
      </c>
      <c r="P279" s="98"/>
      <c r="Q279" s="84"/>
      <c r="R279" s="84"/>
      <c r="S279" s="84"/>
    </row>
    <row r="280" spans="2:19" ht="45" customHeight="1" x14ac:dyDescent="0.25">
      <c r="B280" s="10" t="s">
        <v>83</v>
      </c>
      <c r="C280" s="100" t="s">
        <v>19</v>
      </c>
      <c r="D280" s="100"/>
      <c r="E280" s="101">
        <f t="shared" si="5"/>
        <v>1</v>
      </c>
      <c r="F280" s="101"/>
      <c r="G280" s="102" t="s">
        <v>20</v>
      </c>
      <c r="H280" s="102"/>
      <c r="I280" s="103">
        <v>42531</v>
      </c>
      <c r="J280" s="103"/>
      <c r="K280" s="103">
        <v>42531</v>
      </c>
      <c r="L280" s="103"/>
      <c r="M280" s="84" t="s">
        <v>656</v>
      </c>
      <c r="N280" s="84"/>
      <c r="O280" s="98">
        <v>2700</v>
      </c>
      <c r="P280" s="98"/>
      <c r="Q280" s="84"/>
      <c r="R280" s="84"/>
      <c r="S280" s="84"/>
    </row>
    <row r="281" spans="2:19" ht="45" customHeight="1" x14ac:dyDescent="0.25">
      <c r="B281" s="10" t="s">
        <v>83</v>
      </c>
      <c r="C281" s="100" t="s">
        <v>793</v>
      </c>
      <c r="D281" s="100"/>
      <c r="E281" s="101">
        <f t="shared" si="5"/>
        <v>1</v>
      </c>
      <c r="F281" s="101"/>
      <c r="G281" s="102" t="s">
        <v>35</v>
      </c>
      <c r="H281" s="102"/>
      <c r="I281" s="103">
        <v>42524</v>
      </c>
      <c r="J281" s="103"/>
      <c r="K281" s="103">
        <v>42524</v>
      </c>
      <c r="L281" s="103"/>
      <c r="M281" s="84" t="s">
        <v>656</v>
      </c>
      <c r="N281" s="84"/>
      <c r="O281" s="98">
        <v>688.03</v>
      </c>
      <c r="P281" s="98"/>
      <c r="Q281" s="84"/>
      <c r="R281" s="84"/>
      <c r="S281" s="84"/>
    </row>
    <row r="282" spans="2:19" ht="45" customHeight="1" x14ac:dyDescent="0.25">
      <c r="B282" s="10" t="s">
        <v>83</v>
      </c>
      <c r="C282" s="100" t="s">
        <v>794</v>
      </c>
      <c r="D282" s="100"/>
      <c r="E282" s="101">
        <f t="shared" si="5"/>
        <v>1</v>
      </c>
      <c r="F282" s="101"/>
      <c r="G282" s="102" t="s">
        <v>35</v>
      </c>
      <c r="H282" s="102"/>
      <c r="I282" s="103">
        <v>42516</v>
      </c>
      <c r="J282" s="103"/>
      <c r="K282" s="103">
        <v>42516</v>
      </c>
      <c r="L282" s="103"/>
      <c r="M282" s="84" t="s">
        <v>656</v>
      </c>
      <c r="N282" s="84"/>
      <c r="O282" s="98">
        <v>476</v>
      </c>
      <c r="P282" s="98"/>
      <c r="Q282" s="84"/>
      <c r="R282" s="84"/>
      <c r="S282" s="84"/>
    </row>
    <row r="283" spans="2:19" ht="45" customHeight="1" x14ac:dyDescent="0.25">
      <c r="B283" s="10" t="s">
        <v>83</v>
      </c>
      <c r="C283" s="100" t="s">
        <v>795</v>
      </c>
      <c r="D283" s="100"/>
      <c r="E283" s="101">
        <f t="shared" si="5"/>
        <v>1</v>
      </c>
      <c r="F283" s="101"/>
      <c r="G283" s="102" t="s">
        <v>35</v>
      </c>
      <c r="H283" s="102"/>
      <c r="I283" s="103">
        <v>42508</v>
      </c>
      <c r="J283" s="103"/>
      <c r="K283" s="103">
        <v>42509</v>
      </c>
      <c r="L283" s="103"/>
      <c r="M283" s="84" t="s">
        <v>656</v>
      </c>
      <c r="N283" s="84"/>
      <c r="O283" s="98">
        <v>456</v>
      </c>
      <c r="P283" s="98"/>
      <c r="Q283" s="84"/>
      <c r="R283" s="84"/>
      <c r="S283" s="84"/>
    </row>
    <row r="284" spans="2:19" ht="45" customHeight="1" x14ac:dyDescent="0.25">
      <c r="B284" s="10" t="s">
        <v>83</v>
      </c>
      <c r="C284" s="100" t="s">
        <v>796</v>
      </c>
      <c r="D284" s="100"/>
      <c r="E284" s="101">
        <f t="shared" si="5"/>
        <v>1</v>
      </c>
      <c r="F284" s="101"/>
      <c r="G284" s="102" t="s">
        <v>35</v>
      </c>
      <c r="H284" s="102"/>
      <c r="I284" s="103">
        <v>42495</v>
      </c>
      <c r="J284" s="103"/>
      <c r="K284" s="103">
        <v>42495</v>
      </c>
      <c r="L284" s="103"/>
      <c r="M284" s="84" t="s">
        <v>656</v>
      </c>
      <c r="N284" s="84"/>
      <c r="O284" s="98">
        <v>446</v>
      </c>
      <c r="P284" s="98"/>
      <c r="Q284" s="84"/>
      <c r="R284" s="84"/>
      <c r="S284" s="84"/>
    </row>
    <row r="285" spans="2:19" ht="45" customHeight="1" x14ac:dyDescent="0.25">
      <c r="B285" s="10" t="s">
        <v>83</v>
      </c>
      <c r="C285" s="100" t="s">
        <v>797</v>
      </c>
      <c r="D285" s="100"/>
      <c r="E285" s="101">
        <f t="shared" si="5"/>
        <v>1</v>
      </c>
      <c r="F285" s="101"/>
      <c r="G285" s="102" t="s">
        <v>17</v>
      </c>
      <c r="H285" s="102"/>
      <c r="I285" s="103">
        <v>42536</v>
      </c>
      <c r="J285" s="103"/>
      <c r="K285" s="103">
        <v>42536</v>
      </c>
      <c r="L285" s="103"/>
      <c r="M285" s="84" t="s">
        <v>656</v>
      </c>
      <c r="N285" s="84"/>
      <c r="O285" s="98">
        <v>1780</v>
      </c>
      <c r="P285" s="98"/>
      <c r="Q285" s="84"/>
      <c r="R285" s="84"/>
      <c r="S285" s="84"/>
    </row>
    <row r="286" spans="2:19" ht="45" customHeight="1" x14ac:dyDescent="0.25">
      <c r="B286" s="10" t="s">
        <v>83</v>
      </c>
      <c r="C286" s="100" t="s">
        <v>798</v>
      </c>
      <c r="D286" s="100"/>
      <c r="E286" s="101">
        <f t="shared" si="5"/>
        <v>1</v>
      </c>
      <c r="F286" s="101"/>
      <c r="G286" s="102" t="s">
        <v>35</v>
      </c>
      <c r="H286" s="102"/>
      <c r="I286" s="103">
        <v>42520</v>
      </c>
      <c r="J286" s="103"/>
      <c r="K286" s="103">
        <v>42521</v>
      </c>
      <c r="L286" s="103"/>
      <c r="M286" s="84" t="s">
        <v>656</v>
      </c>
      <c r="N286" s="84"/>
      <c r="O286" s="98">
        <v>233</v>
      </c>
      <c r="P286" s="98"/>
      <c r="Q286" s="84"/>
      <c r="R286" s="84"/>
      <c r="S286" s="84"/>
    </row>
    <row r="287" spans="2:19" ht="45" customHeight="1" x14ac:dyDescent="0.25">
      <c r="B287" s="10" t="s">
        <v>83</v>
      </c>
      <c r="C287" s="100" t="s">
        <v>799</v>
      </c>
      <c r="D287" s="100"/>
      <c r="E287" s="101">
        <f t="shared" si="5"/>
        <v>1</v>
      </c>
      <c r="F287" s="101"/>
      <c r="G287" s="102" t="s">
        <v>35</v>
      </c>
      <c r="H287" s="102"/>
      <c r="I287" s="103">
        <v>42534</v>
      </c>
      <c r="J287" s="103"/>
      <c r="K287" s="103">
        <v>42534</v>
      </c>
      <c r="L287" s="103"/>
      <c r="M287" s="84" t="s">
        <v>656</v>
      </c>
      <c r="N287" s="84"/>
      <c r="O287" s="98">
        <v>578.05999999999995</v>
      </c>
      <c r="P287" s="98"/>
      <c r="Q287" s="84"/>
      <c r="R287" s="84"/>
      <c r="S287" s="84"/>
    </row>
    <row r="288" spans="2:19" ht="45" customHeight="1" x14ac:dyDescent="0.25">
      <c r="B288" s="10" t="s">
        <v>83</v>
      </c>
      <c r="C288" s="100" t="s">
        <v>794</v>
      </c>
      <c r="D288" s="100"/>
      <c r="E288" s="101">
        <f t="shared" si="5"/>
        <v>1</v>
      </c>
      <c r="F288" s="101"/>
      <c r="G288" s="102" t="s">
        <v>35</v>
      </c>
      <c r="H288" s="102"/>
      <c r="I288" s="103">
        <v>42516</v>
      </c>
      <c r="J288" s="103"/>
      <c r="K288" s="103">
        <v>42516</v>
      </c>
      <c r="L288" s="103"/>
      <c r="M288" s="84" t="s">
        <v>656</v>
      </c>
      <c r="N288" s="84"/>
      <c r="O288" s="98">
        <v>292</v>
      </c>
      <c r="P288" s="98"/>
      <c r="Q288" s="84"/>
      <c r="R288" s="84"/>
      <c r="S288" s="84"/>
    </row>
    <row r="289" spans="2:19" ht="45" customHeight="1" x14ac:dyDescent="0.25">
      <c r="B289" s="10" t="s">
        <v>83</v>
      </c>
      <c r="C289" s="100" t="s">
        <v>795</v>
      </c>
      <c r="D289" s="100"/>
      <c r="E289" s="101">
        <f t="shared" si="5"/>
        <v>1</v>
      </c>
      <c r="F289" s="101"/>
      <c r="G289" s="102" t="s">
        <v>35</v>
      </c>
      <c r="H289" s="102"/>
      <c r="I289" s="103">
        <v>42508</v>
      </c>
      <c r="J289" s="103"/>
      <c r="K289" s="103">
        <v>42509</v>
      </c>
      <c r="L289" s="103"/>
      <c r="M289" s="84" t="s">
        <v>656</v>
      </c>
      <c r="N289" s="84"/>
      <c r="O289" s="98">
        <v>292</v>
      </c>
      <c r="P289" s="98"/>
      <c r="Q289" s="84"/>
      <c r="R289" s="84"/>
      <c r="S289" s="84"/>
    </row>
    <row r="290" spans="2:19" ht="45" customHeight="1" x14ac:dyDescent="0.25">
      <c r="B290" s="10" t="s">
        <v>83</v>
      </c>
      <c r="C290" s="100" t="s">
        <v>798</v>
      </c>
      <c r="D290" s="100"/>
      <c r="E290" s="101">
        <f t="shared" si="5"/>
        <v>1</v>
      </c>
      <c r="F290" s="101"/>
      <c r="G290" s="102" t="s">
        <v>35</v>
      </c>
      <c r="H290" s="102"/>
      <c r="I290" s="103">
        <v>42520</v>
      </c>
      <c r="J290" s="103"/>
      <c r="K290" s="103">
        <v>42521</v>
      </c>
      <c r="L290" s="103"/>
      <c r="M290" s="84" t="s">
        <v>656</v>
      </c>
      <c r="N290" s="84"/>
      <c r="O290" s="98">
        <v>200.68</v>
      </c>
      <c r="P290" s="98"/>
      <c r="Q290" s="84"/>
      <c r="R290" s="84"/>
      <c r="S290" s="84"/>
    </row>
    <row r="291" spans="2:19" ht="45" customHeight="1" x14ac:dyDescent="0.25">
      <c r="B291" s="10" t="s">
        <v>83</v>
      </c>
      <c r="C291" s="100" t="s">
        <v>799</v>
      </c>
      <c r="D291" s="100"/>
      <c r="E291" s="101">
        <f t="shared" si="5"/>
        <v>1</v>
      </c>
      <c r="F291" s="101"/>
      <c r="G291" s="102" t="s">
        <v>35</v>
      </c>
      <c r="H291" s="102"/>
      <c r="I291" s="103">
        <v>42534</v>
      </c>
      <c r="J291" s="103"/>
      <c r="K291" s="103">
        <v>42534</v>
      </c>
      <c r="L291" s="103"/>
      <c r="M291" s="84" t="s">
        <v>656</v>
      </c>
      <c r="N291" s="84"/>
      <c r="O291" s="98">
        <v>596.70000000000005</v>
      </c>
      <c r="P291" s="98"/>
      <c r="Q291" s="84"/>
      <c r="R291" s="84"/>
      <c r="S291" s="84"/>
    </row>
    <row r="292" spans="2:19" ht="45" customHeight="1" x14ac:dyDescent="0.25">
      <c r="B292" s="10" t="s">
        <v>83</v>
      </c>
      <c r="C292" s="100" t="s">
        <v>796</v>
      </c>
      <c r="D292" s="100"/>
      <c r="E292" s="101">
        <f t="shared" si="5"/>
        <v>1</v>
      </c>
      <c r="F292" s="101"/>
      <c r="G292" s="102" t="s">
        <v>35</v>
      </c>
      <c r="H292" s="102"/>
      <c r="I292" s="103">
        <v>42495</v>
      </c>
      <c r="J292" s="103"/>
      <c r="K292" s="103">
        <v>42495</v>
      </c>
      <c r="L292" s="103"/>
      <c r="M292" s="84" t="s">
        <v>656</v>
      </c>
      <c r="N292" s="84"/>
      <c r="O292" s="98">
        <v>292</v>
      </c>
      <c r="P292" s="98"/>
      <c r="Q292" s="84"/>
      <c r="R292" s="84"/>
      <c r="S292" s="84"/>
    </row>
    <row r="293" spans="2:19" ht="45" customHeight="1" x14ac:dyDescent="0.25">
      <c r="B293" s="10" t="s">
        <v>83</v>
      </c>
      <c r="C293" s="100" t="s">
        <v>797</v>
      </c>
      <c r="D293" s="100"/>
      <c r="E293" s="101">
        <f t="shared" si="5"/>
        <v>1</v>
      </c>
      <c r="F293" s="101"/>
      <c r="G293" s="102" t="s">
        <v>17</v>
      </c>
      <c r="H293" s="102"/>
      <c r="I293" s="103">
        <v>42536</v>
      </c>
      <c r="J293" s="103"/>
      <c r="K293" s="103">
        <v>42536</v>
      </c>
      <c r="L293" s="103"/>
      <c r="M293" s="84" t="s">
        <v>656</v>
      </c>
      <c r="N293" s="84"/>
      <c r="O293" s="98">
        <v>113</v>
      </c>
      <c r="P293" s="98"/>
      <c r="Q293" s="84"/>
      <c r="R293" s="84"/>
      <c r="S293" s="84"/>
    </row>
    <row r="294" spans="2:19" ht="45" customHeight="1" x14ac:dyDescent="0.25">
      <c r="B294" s="10" t="s">
        <v>83</v>
      </c>
      <c r="C294" s="100" t="s">
        <v>19</v>
      </c>
      <c r="D294" s="100"/>
      <c r="E294" s="101">
        <f t="shared" si="5"/>
        <v>1</v>
      </c>
      <c r="F294" s="101"/>
      <c r="G294" s="102" t="s">
        <v>20</v>
      </c>
      <c r="H294" s="102"/>
      <c r="I294" s="103">
        <v>42536</v>
      </c>
      <c r="J294" s="103"/>
      <c r="K294" s="103">
        <v>42536</v>
      </c>
      <c r="L294" s="103"/>
      <c r="M294" s="84" t="s">
        <v>656</v>
      </c>
      <c r="N294" s="84"/>
      <c r="O294" s="98">
        <v>1505</v>
      </c>
      <c r="P294" s="98"/>
      <c r="Q294" s="84"/>
      <c r="R294" s="84"/>
      <c r="S294" s="84"/>
    </row>
    <row r="295" spans="2:19" ht="45" customHeight="1" x14ac:dyDescent="0.25">
      <c r="B295" s="10" t="s">
        <v>83</v>
      </c>
      <c r="C295" s="100" t="s">
        <v>800</v>
      </c>
      <c r="D295" s="100"/>
      <c r="E295" s="101">
        <f t="shared" si="5"/>
        <v>1</v>
      </c>
      <c r="F295" s="101"/>
      <c r="G295" s="102" t="s">
        <v>35</v>
      </c>
      <c r="H295" s="102"/>
      <c r="I295" s="103">
        <v>42543</v>
      </c>
      <c r="J295" s="103"/>
      <c r="K295" s="103">
        <v>42543</v>
      </c>
      <c r="L295" s="103"/>
      <c r="M295" s="84" t="s">
        <v>656</v>
      </c>
      <c r="N295" s="84"/>
      <c r="O295" s="98">
        <v>188</v>
      </c>
      <c r="P295" s="98"/>
      <c r="Q295" s="84"/>
      <c r="R295" s="84"/>
      <c r="S295" s="84"/>
    </row>
    <row r="296" spans="2:19" ht="45" customHeight="1" x14ac:dyDescent="0.25">
      <c r="B296" s="10" t="s">
        <v>83</v>
      </c>
      <c r="C296" s="100" t="s">
        <v>801</v>
      </c>
      <c r="D296" s="100"/>
      <c r="E296" s="101">
        <f t="shared" si="5"/>
        <v>1</v>
      </c>
      <c r="F296" s="101"/>
      <c r="G296" s="102" t="s">
        <v>35</v>
      </c>
      <c r="H296" s="102"/>
      <c r="I296" s="103">
        <v>42545</v>
      </c>
      <c r="J296" s="103"/>
      <c r="K296" s="103">
        <v>42545</v>
      </c>
      <c r="L296" s="103"/>
      <c r="M296" s="84" t="s">
        <v>656</v>
      </c>
      <c r="N296" s="84"/>
      <c r="O296" s="98">
        <v>188</v>
      </c>
      <c r="P296" s="98"/>
      <c r="Q296" s="84"/>
      <c r="R296" s="84"/>
      <c r="S296" s="84"/>
    </row>
    <row r="297" spans="2:19" ht="45" customHeight="1" x14ac:dyDescent="0.25">
      <c r="B297" s="10" t="s">
        <v>83</v>
      </c>
      <c r="C297" s="100" t="s">
        <v>802</v>
      </c>
      <c r="D297" s="100"/>
      <c r="E297" s="101">
        <f t="shared" si="5"/>
        <v>1</v>
      </c>
      <c r="F297" s="101"/>
      <c r="G297" s="102" t="s">
        <v>35</v>
      </c>
      <c r="H297" s="102"/>
      <c r="I297" s="103">
        <v>42544</v>
      </c>
      <c r="J297" s="103"/>
      <c r="K297" s="103">
        <v>42544</v>
      </c>
      <c r="L297" s="103"/>
      <c r="M297" s="84" t="s">
        <v>656</v>
      </c>
      <c r="N297" s="84"/>
      <c r="O297" s="98">
        <v>188</v>
      </c>
      <c r="P297" s="98"/>
      <c r="Q297" s="84"/>
      <c r="R297" s="84"/>
      <c r="S297" s="84"/>
    </row>
    <row r="298" spans="2:19" ht="45" customHeight="1" x14ac:dyDescent="0.25">
      <c r="B298" s="10" t="s">
        <v>83</v>
      </c>
      <c r="C298" s="100" t="s">
        <v>803</v>
      </c>
      <c r="D298" s="100"/>
      <c r="E298" s="101">
        <f t="shared" si="5"/>
        <v>1</v>
      </c>
      <c r="F298" s="101"/>
      <c r="G298" s="102" t="s">
        <v>17</v>
      </c>
      <c r="H298" s="102"/>
      <c r="I298" s="103">
        <v>42542</v>
      </c>
      <c r="J298" s="103"/>
      <c r="K298" s="103">
        <v>42542</v>
      </c>
      <c r="L298" s="103"/>
      <c r="M298" s="84" t="s">
        <v>656</v>
      </c>
      <c r="N298" s="84"/>
      <c r="O298" s="98">
        <v>1080</v>
      </c>
      <c r="P298" s="98"/>
      <c r="Q298" s="84"/>
      <c r="R298" s="84"/>
      <c r="S298" s="84"/>
    </row>
    <row r="299" spans="2:19" ht="45" customHeight="1" x14ac:dyDescent="0.25">
      <c r="B299" s="10" t="s">
        <v>83</v>
      </c>
      <c r="C299" s="100" t="s">
        <v>804</v>
      </c>
      <c r="D299" s="100"/>
      <c r="E299" s="101">
        <f t="shared" si="5"/>
        <v>1</v>
      </c>
      <c r="F299" s="101"/>
      <c r="G299" s="102" t="s">
        <v>35</v>
      </c>
      <c r="H299" s="102"/>
      <c r="I299" s="103">
        <v>42537</v>
      </c>
      <c r="J299" s="103"/>
      <c r="K299" s="103">
        <v>42537</v>
      </c>
      <c r="L299" s="103"/>
      <c r="M299" s="84" t="s">
        <v>656</v>
      </c>
      <c r="N299" s="84"/>
      <c r="O299" s="98">
        <v>188</v>
      </c>
      <c r="P299" s="98"/>
      <c r="Q299" s="84"/>
      <c r="R299" s="84"/>
      <c r="S299" s="84"/>
    </row>
    <row r="300" spans="2:19" ht="45" customHeight="1" x14ac:dyDescent="0.25">
      <c r="B300" s="10" t="s">
        <v>83</v>
      </c>
      <c r="C300" s="100" t="s">
        <v>800</v>
      </c>
      <c r="D300" s="100"/>
      <c r="E300" s="101">
        <f t="shared" si="5"/>
        <v>1</v>
      </c>
      <c r="F300" s="101"/>
      <c r="G300" s="102" t="s">
        <v>35</v>
      </c>
      <c r="H300" s="102"/>
      <c r="I300" s="103">
        <v>42543</v>
      </c>
      <c r="J300" s="103"/>
      <c r="K300" s="103">
        <v>42543</v>
      </c>
      <c r="L300" s="103"/>
      <c r="M300" s="84" t="s">
        <v>656</v>
      </c>
      <c r="N300" s="84"/>
      <c r="O300" s="98">
        <v>1194.4000000000001</v>
      </c>
      <c r="P300" s="98"/>
      <c r="Q300" s="84"/>
      <c r="R300" s="84"/>
      <c r="S300" s="84"/>
    </row>
    <row r="301" spans="2:19" ht="45" customHeight="1" x14ac:dyDescent="0.25">
      <c r="B301" s="10" t="s">
        <v>83</v>
      </c>
      <c r="C301" s="100" t="s">
        <v>801</v>
      </c>
      <c r="D301" s="100"/>
      <c r="E301" s="101">
        <f t="shared" si="5"/>
        <v>1</v>
      </c>
      <c r="F301" s="101"/>
      <c r="G301" s="102" t="s">
        <v>35</v>
      </c>
      <c r="H301" s="102"/>
      <c r="I301" s="103">
        <v>42545</v>
      </c>
      <c r="J301" s="103"/>
      <c r="K301" s="103">
        <v>42545</v>
      </c>
      <c r="L301" s="103"/>
      <c r="M301" s="84" t="s">
        <v>656</v>
      </c>
      <c r="N301" s="84"/>
      <c r="O301" s="98">
        <v>1093.03</v>
      </c>
      <c r="P301" s="98"/>
      <c r="Q301" s="84"/>
      <c r="R301" s="84"/>
      <c r="S301" s="84"/>
    </row>
    <row r="302" spans="2:19" ht="45" customHeight="1" x14ac:dyDescent="0.25">
      <c r="B302" s="10" t="s">
        <v>83</v>
      </c>
      <c r="C302" s="100" t="s">
        <v>802</v>
      </c>
      <c r="D302" s="100"/>
      <c r="E302" s="101">
        <f t="shared" si="5"/>
        <v>1</v>
      </c>
      <c r="F302" s="101"/>
      <c r="G302" s="102" t="s">
        <v>35</v>
      </c>
      <c r="H302" s="102"/>
      <c r="I302" s="103">
        <v>42544</v>
      </c>
      <c r="J302" s="103"/>
      <c r="K302" s="103">
        <v>42544</v>
      </c>
      <c r="L302" s="103"/>
      <c r="M302" s="84" t="s">
        <v>656</v>
      </c>
      <c r="N302" s="84"/>
      <c r="O302" s="98">
        <v>1002</v>
      </c>
      <c r="P302" s="98"/>
      <c r="Q302" s="84"/>
      <c r="R302" s="84"/>
      <c r="S302" s="84"/>
    </row>
    <row r="303" spans="2:19" ht="45" customHeight="1" x14ac:dyDescent="0.25">
      <c r="B303" s="10" t="s">
        <v>83</v>
      </c>
      <c r="C303" s="100" t="s">
        <v>803</v>
      </c>
      <c r="D303" s="100"/>
      <c r="E303" s="101">
        <f t="shared" si="5"/>
        <v>1</v>
      </c>
      <c r="F303" s="101"/>
      <c r="G303" s="102" t="s">
        <v>17</v>
      </c>
      <c r="H303" s="102"/>
      <c r="I303" s="103">
        <v>42542</v>
      </c>
      <c r="J303" s="103"/>
      <c r="K303" s="103">
        <v>42542</v>
      </c>
      <c r="L303" s="103"/>
      <c r="M303" s="84" t="s">
        <v>656</v>
      </c>
      <c r="N303" s="84"/>
      <c r="O303" s="98">
        <v>148</v>
      </c>
      <c r="P303" s="98"/>
      <c r="Q303" s="84"/>
      <c r="R303" s="84"/>
      <c r="S303" s="84"/>
    </row>
    <row r="304" spans="2:19" ht="45" customHeight="1" x14ac:dyDescent="0.25">
      <c r="B304" s="10" t="s">
        <v>83</v>
      </c>
      <c r="C304" s="100" t="s">
        <v>804</v>
      </c>
      <c r="D304" s="100"/>
      <c r="E304" s="101">
        <f t="shared" si="5"/>
        <v>1</v>
      </c>
      <c r="F304" s="101"/>
      <c r="G304" s="102" t="s">
        <v>35</v>
      </c>
      <c r="H304" s="102"/>
      <c r="I304" s="103">
        <v>42537</v>
      </c>
      <c r="J304" s="103"/>
      <c r="K304" s="103">
        <v>42537</v>
      </c>
      <c r="L304" s="103"/>
      <c r="M304" s="84" t="s">
        <v>656</v>
      </c>
      <c r="N304" s="84"/>
      <c r="O304" s="98">
        <v>771</v>
      </c>
      <c r="P304" s="98"/>
      <c r="Q304" s="84"/>
      <c r="R304" s="84"/>
      <c r="S304" s="84"/>
    </row>
    <row r="305" spans="2:19" ht="45" customHeight="1" x14ac:dyDescent="0.25">
      <c r="B305" s="10" t="s">
        <v>83</v>
      </c>
      <c r="C305" s="100" t="s">
        <v>19</v>
      </c>
      <c r="D305" s="100"/>
      <c r="E305" s="101">
        <f t="shared" si="5"/>
        <v>1</v>
      </c>
      <c r="F305" s="101"/>
      <c r="G305" s="102" t="s">
        <v>20</v>
      </c>
      <c r="H305" s="102"/>
      <c r="I305" s="103">
        <v>42537</v>
      </c>
      <c r="J305" s="103"/>
      <c r="K305" s="103">
        <v>42537</v>
      </c>
      <c r="L305" s="103"/>
      <c r="M305" s="84" t="s">
        <v>656</v>
      </c>
      <c r="N305" s="84"/>
      <c r="O305" s="98">
        <v>581</v>
      </c>
      <c r="P305" s="98"/>
      <c r="Q305" s="84"/>
      <c r="R305" s="84"/>
      <c r="S305" s="84"/>
    </row>
    <row r="306" spans="2:19" ht="45" customHeight="1" x14ac:dyDescent="0.25">
      <c r="B306" s="10" t="s">
        <v>83</v>
      </c>
      <c r="C306" s="100" t="s">
        <v>805</v>
      </c>
      <c r="D306" s="100"/>
      <c r="E306" s="101">
        <f t="shared" si="5"/>
        <v>1</v>
      </c>
      <c r="F306" s="101"/>
      <c r="G306" s="102" t="s">
        <v>17</v>
      </c>
      <c r="H306" s="102"/>
      <c r="I306" s="103">
        <v>42471</v>
      </c>
      <c r="J306" s="103"/>
      <c r="K306" s="103">
        <v>42471</v>
      </c>
      <c r="L306" s="103"/>
      <c r="M306" s="84" t="s">
        <v>656</v>
      </c>
      <c r="N306" s="84"/>
      <c r="O306" s="98">
        <v>2577</v>
      </c>
      <c r="P306" s="98"/>
      <c r="Q306" s="84"/>
      <c r="R306" s="84"/>
      <c r="S306" s="84"/>
    </row>
    <row r="307" spans="2:19" ht="45" customHeight="1" x14ac:dyDescent="0.25">
      <c r="B307" s="10" t="s">
        <v>83</v>
      </c>
      <c r="C307" s="100" t="s">
        <v>806</v>
      </c>
      <c r="D307" s="100"/>
      <c r="E307" s="101">
        <f t="shared" si="5"/>
        <v>1</v>
      </c>
      <c r="F307" s="101"/>
      <c r="G307" s="102" t="s">
        <v>20</v>
      </c>
      <c r="H307" s="102"/>
      <c r="I307" s="103">
        <v>42572</v>
      </c>
      <c r="J307" s="103"/>
      <c r="K307" s="103">
        <v>42573</v>
      </c>
      <c r="L307" s="103"/>
      <c r="M307" s="84" t="s">
        <v>656</v>
      </c>
      <c r="N307" s="84"/>
      <c r="O307" s="98">
        <v>595</v>
      </c>
      <c r="P307" s="98"/>
      <c r="Q307" s="84"/>
      <c r="R307" s="84"/>
      <c r="S307" s="84"/>
    </row>
    <row r="308" spans="2:19" ht="45" customHeight="1" x14ac:dyDescent="0.25">
      <c r="B308" s="10" t="s">
        <v>83</v>
      </c>
      <c r="C308" s="100" t="s">
        <v>807</v>
      </c>
      <c r="D308" s="100"/>
      <c r="E308" s="101">
        <f t="shared" si="5"/>
        <v>1</v>
      </c>
      <c r="F308" s="101"/>
      <c r="G308" s="102" t="s">
        <v>20</v>
      </c>
      <c r="H308" s="102"/>
      <c r="I308" s="103">
        <v>42569</v>
      </c>
      <c r="J308" s="103"/>
      <c r="K308" s="103">
        <v>42571</v>
      </c>
      <c r="L308" s="103"/>
      <c r="M308" s="84" t="s">
        <v>656</v>
      </c>
      <c r="N308" s="84"/>
      <c r="O308" s="98">
        <v>545</v>
      </c>
      <c r="P308" s="98"/>
      <c r="Q308" s="84"/>
      <c r="R308" s="84"/>
      <c r="S308" s="84"/>
    </row>
    <row r="309" spans="2:19" ht="45" customHeight="1" x14ac:dyDescent="0.25">
      <c r="B309" s="10" t="s">
        <v>83</v>
      </c>
      <c r="C309" s="100" t="s">
        <v>808</v>
      </c>
      <c r="D309" s="100"/>
      <c r="E309" s="101">
        <f t="shared" si="5"/>
        <v>1</v>
      </c>
      <c r="F309" s="101"/>
      <c r="G309" s="102" t="s">
        <v>20</v>
      </c>
      <c r="H309" s="102"/>
      <c r="I309" s="103">
        <v>42562</v>
      </c>
      <c r="J309" s="103"/>
      <c r="K309" s="103">
        <v>42563</v>
      </c>
      <c r="L309" s="103"/>
      <c r="M309" s="84" t="s">
        <v>656</v>
      </c>
      <c r="N309" s="84"/>
      <c r="O309" s="98">
        <v>580</v>
      </c>
      <c r="P309" s="98"/>
      <c r="Q309" s="84"/>
      <c r="R309" s="84"/>
      <c r="S309" s="84"/>
    </row>
    <row r="310" spans="2:19" ht="45" customHeight="1" x14ac:dyDescent="0.25">
      <c r="B310" s="10" t="s">
        <v>83</v>
      </c>
      <c r="C310" s="100" t="s">
        <v>808</v>
      </c>
      <c r="D310" s="100"/>
      <c r="E310" s="101">
        <f t="shared" si="5"/>
        <v>1</v>
      </c>
      <c r="F310" s="101"/>
      <c r="G310" s="102" t="s">
        <v>20</v>
      </c>
      <c r="H310" s="102"/>
      <c r="I310" s="103">
        <v>42558</v>
      </c>
      <c r="J310" s="103"/>
      <c r="K310" s="103">
        <v>42559</v>
      </c>
      <c r="L310" s="103"/>
      <c r="M310" s="84" t="s">
        <v>656</v>
      </c>
      <c r="N310" s="84"/>
      <c r="O310" s="98">
        <v>320</v>
      </c>
      <c r="P310" s="98"/>
      <c r="Q310" s="84"/>
      <c r="R310" s="84"/>
      <c r="S310" s="84"/>
    </row>
    <row r="311" spans="2:19" ht="45" customHeight="1" x14ac:dyDescent="0.25">
      <c r="B311" s="10" t="s">
        <v>83</v>
      </c>
      <c r="C311" s="100" t="s">
        <v>809</v>
      </c>
      <c r="D311" s="100"/>
      <c r="E311" s="101">
        <f t="shared" si="5"/>
        <v>1</v>
      </c>
      <c r="F311" s="101"/>
      <c r="G311" s="102" t="s">
        <v>20</v>
      </c>
      <c r="H311" s="102"/>
      <c r="I311" s="103">
        <v>42555</v>
      </c>
      <c r="J311" s="103"/>
      <c r="K311" s="103">
        <v>42557</v>
      </c>
      <c r="L311" s="103"/>
      <c r="M311" s="84" t="s">
        <v>656</v>
      </c>
      <c r="N311" s="84"/>
      <c r="O311" s="98">
        <v>615</v>
      </c>
      <c r="P311" s="98"/>
      <c r="Q311" s="84"/>
      <c r="R311" s="84"/>
      <c r="S311" s="84"/>
    </row>
    <row r="312" spans="2:19" ht="45" customHeight="1" x14ac:dyDescent="0.25">
      <c r="B312" s="10" t="s">
        <v>83</v>
      </c>
      <c r="C312" s="100" t="s">
        <v>19</v>
      </c>
      <c r="D312" s="100"/>
      <c r="E312" s="101">
        <f t="shared" si="5"/>
        <v>1</v>
      </c>
      <c r="F312" s="101"/>
      <c r="G312" s="102" t="s">
        <v>20</v>
      </c>
      <c r="H312" s="102"/>
      <c r="I312" s="103">
        <v>42555</v>
      </c>
      <c r="J312" s="103"/>
      <c r="K312" s="103">
        <v>42555</v>
      </c>
      <c r="L312" s="103"/>
      <c r="M312" s="84" t="s">
        <v>656</v>
      </c>
      <c r="N312" s="84"/>
      <c r="O312" s="98">
        <v>1490</v>
      </c>
      <c r="P312" s="98"/>
      <c r="Q312" s="84"/>
      <c r="R312" s="84"/>
      <c r="S312" s="84"/>
    </row>
    <row r="313" spans="2:19" ht="45" customHeight="1" x14ac:dyDescent="0.25">
      <c r="B313" s="10" t="s">
        <v>83</v>
      </c>
      <c r="C313" s="100" t="s">
        <v>810</v>
      </c>
      <c r="D313" s="100"/>
      <c r="E313" s="101">
        <f t="shared" si="5"/>
        <v>1</v>
      </c>
      <c r="F313" s="101"/>
      <c r="G313" s="102" t="s">
        <v>35</v>
      </c>
      <c r="H313" s="102"/>
      <c r="I313" s="103">
        <v>42583</v>
      </c>
      <c r="J313" s="103"/>
      <c r="K313" s="103">
        <v>42583</v>
      </c>
      <c r="L313" s="103"/>
      <c r="M313" s="84" t="s">
        <v>656</v>
      </c>
      <c r="N313" s="84"/>
      <c r="O313" s="98">
        <v>448</v>
      </c>
      <c r="P313" s="98"/>
      <c r="Q313" s="84"/>
      <c r="R313" s="84"/>
      <c r="S313" s="84"/>
    </row>
    <row r="314" spans="2:19" ht="45" customHeight="1" x14ac:dyDescent="0.25">
      <c r="B314" s="10" t="s">
        <v>83</v>
      </c>
      <c r="C314" s="100" t="s">
        <v>810</v>
      </c>
      <c r="D314" s="100"/>
      <c r="E314" s="101">
        <f t="shared" si="5"/>
        <v>1</v>
      </c>
      <c r="F314" s="101"/>
      <c r="G314" s="102" t="s">
        <v>35</v>
      </c>
      <c r="H314" s="102"/>
      <c r="I314" s="103">
        <v>42583</v>
      </c>
      <c r="J314" s="103"/>
      <c r="K314" s="103">
        <v>42583</v>
      </c>
      <c r="L314" s="103"/>
      <c r="M314" s="84" t="s">
        <v>656</v>
      </c>
      <c r="N314" s="84"/>
      <c r="O314" s="98">
        <v>520</v>
      </c>
      <c r="P314" s="98"/>
      <c r="Q314" s="84"/>
      <c r="R314" s="84"/>
      <c r="S314" s="84"/>
    </row>
    <row r="315" spans="2:19" ht="45" customHeight="1" x14ac:dyDescent="0.25">
      <c r="B315" s="10" t="s">
        <v>83</v>
      </c>
      <c r="C315" s="100" t="s">
        <v>19</v>
      </c>
      <c r="D315" s="100"/>
      <c r="E315" s="101">
        <f t="shared" si="5"/>
        <v>1</v>
      </c>
      <c r="F315" s="101"/>
      <c r="G315" s="102" t="s">
        <v>20</v>
      </c>
      <c r="H315" s="102"/>
      <c r="I315" s="103">
        <v>42583</v>
      </c>
      <c r="J315" s="103"/>
      <c r="K315" s="103">
        <v>42583</v>
      </c>
      <c r="L315" s="103"/>
      <c r="M315" s="84" t="s">
        <v>656</v>
      </c>
      <c r="N315" s="84"/>
      <c r="O315" s="98">
        <v>2225</v>
      </c>
      <c r="P315" s="98"/>
      <c r="Q315" s="84"/>
      <c r="R315" s="84"/>
      <c r="S315" s="84"/>
    </row>
    <row r="316" spans="2:19" ht="45" customHeight="1" x14ac:dyDescent="0.25">
      <c r="B316" s="10" t="s">
        <v>83</v>
      </c>
      <c r="C316" s="100" t="s">
        <v>811</v>
      </c>
      <c r="D316" s="100"/>
      <c r="E316" s="101">
        <f t="shared" si="5"/>
        <v>1</v>
      </c>
      <c r="F316" s="101"/>
      <c r="G316" s="102" t="s">
        <v>35</v>
      </c>
      <c r="H316" s="102"/>
      <c r="I316" s="103">
        <v>42558</v>
      </c>
      <c r="J316" s="103"/>
      <c r="K316" s="103">
        <v>42558</v>
      </c>
      <c r="L316" s="103"/>
      <c r="M316" s="84" t="s">
        <v>656</v>
      </c>
      <c r="N316" s="84"/>
      <c r="O316" s="98">
        <v>688</v>
      </c>
      <c r="P316" s="98"/>
      <c r="Q316" s="84"/>
      <c r="R316" s="84"/>
      <c r="S316" s="84"/>
    </row>
    <row r="317" spans="2:19" ht="45" customHeight="1" x14ac:dyDescent="0.25">
      <c r="B317" s="10" t="s">
        <v>83</v>
      </c>
      <c r="C317" s="100" t="s">
        <v>811</v>
      </c>
      <c r="D317" s="100"/>
      <c r="E317" s="101">
        <f t="shared" si="5"/>
        <v>1</v>
      </c>
      <c r="F317" s="101"/>
      <c r="G317" s="102" t="s">
        <v>35</v>
      </c>
      <c r="H317" s="102"/>
      <c r="I317" s="103">
        <v>42558</v>
      </c>
      <c r="J317" s="103"/>
      <c r="K317" s="103">
        <v>42558</v>
      </c>
      <c r="L317" s="103"/>
      <c r="M317" s="84" t="s">
        <v>656</v>
      </c>
      <c r="N317" s="84"/>
      <c r="O317" s="98">
        <v>733</v>
      </c>
      <c r="P317" s="98"/>
      <c r="Q317" s="84"/>
      <c r="R317" s="84"/>
      <c r="S317" s="84"/>
    </row>
    <row r="318" spans="2:19" ht="45" customHeight="1" x14ac:dyDescent="0.25">
      <c r="B318" s="10" t="s">
        <v>83</v>
      </c>
      <c r="C318" s="100" t="s">
        <v>19</v>
      </c>
      <c r="D318" s="100"/>
      <c r="E318" s="101">
        <f t="shared" si="5"/>
        <v>1</v>
      </c>
      <c r="F318" s="101"/>
      <c r="G318" s="102" t="s">
        <v>20</v>
      </c>
      <c r="H318" s="102"/>
      <c r="I318" s="103">
        <v>42558</v>
      </c>
      <c r="J318" s="103"/>
      <c r="K318" s="103">
        <v>42558</v>
      </c>
      <c r="L318" s="103"/>
      <c r="M318" s="84" t="s">
        <v>656</v>
      </c>
      <c r="N318" s="84"/>
      <c r="O318" s="98">
        <v>19</v>
      </c>
      <c r="P318" s="98"/>
      <c r="Q318" s="84"/>
      <c r="R318" s="84"/>
      <c r="S318" s="84"/>
    </row>
    <row r="319" spans="2:19" ht="45" customHeight="1" x14ac:dyDescent="0.25">
      <c r="B319" s="10" t="s">
        <v>83</v>
      </c>
      <c r="C319" s="100" t="s">
        <v>19</v>
      </c>
      <c r="D319" s="100"/>
      <c r="E319" s="101">
        <f t="shared" si="5"/>
        <v>1</v>
      </c>
      <c r="F319" s="101"/>
      <c r="G319" s="102" t="s">
        <v>20</v>
      </c>
      <c r="H319" s="102"/>
      <c r="I319" s="103">
        <v>42509</v>
      </c>
      <c r="J319" s="103"/>
      <c r="K319" s="103">
        <v>42509</v>
      </c>
      <c r="L319" s="103"/>
      <c r="M319" s="84" t="s">
        <v>656</v>
      </c>
      <c r="N319" s="84"/>
      <c r="O319" s="98">
        <v>480</v>
      </c>
      <c r="P319" s="98"/>
      <c r="Q319" s="84"/>
      <c r="R319" s="84"/>
      <c r="S319" s="84"/>
    </row>
    <row r="320" spans="2:19" ht="45" customHeight="1" x14ac:dyDescent="0.25">
      <c r="B320" s="10" t="s">
        <v>83</v>
      </c>
      <c r="C320" s="100" t="s">
        <v>812</v>
      </c>
      <c r="D320" s="100"/>
      <c r="E320" s="101">
        <f t="shared" si="5"/>
        <v>1</v>
      </c>
      <c r="F320" s="101"/>
      <c r="G320" s="102" t="s">
        <v>35</v>
      </c>
      <c r="H320" s="102"/>
      <c r="I320" s="103">
        <v>42564</v>
      </c>
      <c r="J320" s="103"/>
      <c r="K320" s="103">
        <v>42564</v>
      </c>
      <c r="L320" s="103"/>
      <c r="M320" s="84" t="s">
        <v>656</v>
      </c>
      <c r="N320" s="84"/>
      <c r="O320" s="98">
        <v>538</v>
      </c>
      <c r="P320" s="98"/>
      <c r="Q320" s="84"/>
      <c r="R320" s="84"/>
      <c r="S320" s="84"/>
    </row>
    <row r="321" spans="2:19" ht="45" customHeight="1" x14ac:dyDescent="0.25">
      <c r="B321" s="10" t="s">
        <v>83</v>
      </c>
      <c r="C321" s="100" t="s">
        <v>813</v>
      </c>
      <c r="D321" s="100"/>
      <c r="E321" s="101">
        <f t="shared" si="5"/>
        <v>1</v>
      </c>
      <c r="F321" s="101"/>
      <c r="G321" s="102" t="s">
        <v>35</v>
      </c>
      <c r="H321" s="102"/>
      <c r="I321" s="103">
        <v>42569</v>
      </c>
      <c r="J321" s="103"/>
      <c r="K321" s="103">
        <v>42569</v>
      </c>
      <c r="L321" s="103"/>
      <c r="M321" s="84" t="s">
        <v>656</v>
      </c>
      <c r="N321" s="84"/>
      <c r="O321" s="98">
        <v>688</v>
      </c>
      <c r="P321" s="98"/>
      <c r="Q321" s="84"/>
      <c r="R321" s="84"/>
      <c r="S321" s="84"/>
    </row>
    <row r="322" spans="2:19" ht="45" customHeight="1" x14ac:dyDescent="0.25">
      <c r="B322" s="10" t="s">
        <v>83</v>
      </c>
      <c r="C322" s="100" t="s">
        <v>814</v>
      </c>
      <c r="D322" s="100"/>
      <c r="E322" s="101">
        <f t="shared" si="5"/>
        <v>1</v>
      </c>
      <c r="F322" s="101"/>
      <c r="G322" s="102" t="s">
        <v>35</v>
      </c>
      <c r="H322" s="102"/>
      <c r="I322" s="103">
        <v>42545</v>
      </c>
      <c r="J322" s="103"/>
      <c r="K322" s="103">
        <v>42545</v>
      </c>
      <c r="L322" s="103"/>
      <c r="M322" s="84" t="s">
        <v>656</v>
      </c>
      <c r="N322" s="84"/>
      <c r="O322" s="98">
        <v>353</v>
      </c>
      <c r="P322" s="98"/>
      <c r="Q322" s="84"/>
      <c r="R322" s="84"/>
      <c r="S322" s="84"/>
    </row>
    <row r="323" spans="2:19" ht="45" customHeight="1" x14ac:dyDescent="0.25">
      <c r="B323" s="10" t="s">
        <v>83</v>
      </c>
      <c r="C323" s="100" t="s">
        <v>815</v>
      </c>
      <c r="D323" s="100"/>
      <c r="E323" s="101">
        <f t="shared" si="5"/>
        <v>1</v>
      </c>
      <c r="F323" s="101"/>
      <c r="G323" s="102" t="s">
        <v>17</v>
      </c>
      <c r="H323" s="102"/>
      <c r="I323" s="103">
        <v>42572</v>
      </c>
      <c r="J323" s="103"/>
      <c r="K323" s="103">
        <v>42572</v>
      </c>
      <c r="L323" s="103"/>
      <c r="M323" s="84" t="s">
        <v>656</v>
      </c>
      <c r="N323" s="84"/>
      <c r="O323" s="98">
        <v>510</v>
      </c>
      <c r="P323" s="98"/>
      <c r="Q323" s="84"/>
      <c r="R323" s="84"/>
      <c r="S323" s="84"/>
    </row>
    <row r="324" spans="2:19" ht="45" customHeight="1" x14ac:dyDescent="0.25">
      <c r="B324" s="10" t="s">
        <v>83</v>
      </c>
      <c r="C324" s="100" t="s">
        <v>816</v>
      </c>
      <c r="D324" s="100"/>
      <c r="E324" s="101">
        <f t="shared" si="5"/>
        <v>1</v>
      </c>
      <c r="F324" s="101"/>
      <c r="G324" s="102" t="s">
        <v>35</v>
      </c>
      <c r="H324" s="102"/>
      <c r="I324" s="103">
        <v>42565</v>
      </c>
      <c r="J324" s="103"/>
      <c r="K324" s="103">
        <v>42565</v>
      </c>
      <c r="L324" s="103"/>
      <c r="M324" s="84" t="s">
        <v>656</v>
      </c>
      <c r="N324" s="84"/>
      <c r="O324" s="98">
        <v>188</v>
      </c>
      <c r="P324" s="98"/>
      <c r="Q324" s="84"/>
      <c r="R324" s="84"/>
      <c r="S324" s="84"/>
    </row>
    <row r="325" spans="2:19" ht="45" customHeight="1" x14ac:dyDescent="0.25">
      <c r="B325" s="10" t="s">
        <v>83</v>
      </c>
      <c r="C325" s="100" t="s">
        <v>816</v>
      </c>
      <c r="D325" s="100"/>
      <c r="E325" s="101">
        <f t="shared" si="5"/>
        <v>1</v>
      </c>
      <c r="F325" s="101"/>
      <c r="G325" s="102" t="s">
        <v>35</v>
      </c>
      <c r="H325" s="102"/>
      <c r="I325" s="103">
        <v>42565</v>
      </c>
      <c r="J325" s="103"/>
      <c r="K325" s="103">
        <v>42565</v>
      </c>
      <c r="L325" s="103"/>
      <c r="M325" s="84" t="s">
        <v>656</v>
      </c>
      <c r="N325" s="84"/>
      <c r="O325" s="98">
        <v>500</v>
      </c>
      <c r="P325" s="98"/>
      <c r="Q325" s="84"/>
      <c r="R325" s="84"/>
      <c r="S325" s="84"/>
    </row>
    <row r="326" spans="2:19" ht="45" customHeight="1" x14ac:dyDescent="0.25">
      <c r="B326" s="10" t="s">
        <v>83</v>
      </c>
      <c r="C326" s="100" t="s">
        <v>817</v>
      </c>
      <c r="D326" s="100"/>
      <c r="E326" s="101">
        <f t="shared" si="5"/>
        <v>1</v>
      </c>
      <c r="F326" s="101"/>
      <c r="G326" s="102" t="s">
        <v>17</v>
      </c>
      <c r="H326" s="102"/>
      <c r="I326" s="103">
        <v>42566</v>
      </c>
      <c r="J326" s="103"/>
      <c r="K326" s="103">
        <v>42566</v>
      </c>
      <c r="L326" s="103"/>
      <c r="M326" s="84" t="s">
        <v>656</v>
      </c>
      <c r="N326" s="84"/>
      <c r="O326" s="98">
        <v>210</v>
      </c>
      <c r="P326" s="98"/>
      <c r="Q326" s="84"/>
      <c r="R326" s="84"/>
      <c r="S326" s="84"/>
    </row>
    <row r="327" spans="2:19" ht="45" customHeight="1" x14ac:dyDescent="0.25">
      <c r="B327" s="10" t="s">
        <v>83</v>
      </c>
      <c r="C327" s="100" t="s">
        <v>812</v>
      </c>
      <c r="D327" s="100"/>
      <c r="E327" s="101">
        <f t="shared" si="5"/>
        <v>1</v>
      </c>
      <c r="F327" s="101"/>
      <c r="G327" s="102" t="s">
        <v>35</v>
      </c>
      <c r="H327" s="102"/>
      <c r="I327" s="103">
        <v>42564</v>
      </c>
      <c r="J327" s="103"/>
      <c r="K327" s="103">
        <v>42564</v>
      </c>
      <c r="L327" s="103"/>
      <c r="M327" s="84" t="s">
        <v>656</v>
      </c>
      <c r="N327" s="84"/>
      <c r="O327" s="98">
        <v>292</v>
      </c>
      <c r="P327" s="98"/>
      <c r="Q327" s="84"/>
      <c r="R327" s="84"/>
      <c r="S327" s="84"/>
    </row>
    <row r="328" spans="2:19" ht="45" customHeight="1" x14ac:dyDescent="0.25">
      <c r="B328" s="10" t="s">
        <v>83</v>
      </c>
      <c r="C328" s="100" t="s">
        <v>815</v>
      </c>
      <c r="D328" s="100"/>
      <c r="E328" s="101">
        <f t="shared" si="5"/>
        <v>1</v>
      </c>
      <c r="F328" s="101"/>
      <c r="G328" s="102" t="s">
        <v>17</v>
      </c>
      <c r="H328" s="102"/>
      <c r="I328" s="103">
        <v>42572</v>
      </c>
      <c r="J328" s="103"/>
      <c r="K328" s="103">
        <v>42572</v>
      </c>
      <c r="L328" s="103"/>
      <c r="M328" s="84" t="s">
        <v>656</v>
      </c>
      <c r="N328" s="84"/>
      <c r="O328" s="98">
        <v>1254</v>
      </c>
      <c r="P328" s="98"/>
      <c r="Q328" s="84"/>
      <c r="R328" s="84"/>
      <c r="S328" s="84"/>
    </row>
    <row r="329" spans="2:19" ht="45" customHeight="1" x14ac:dyDescent="0.25">
      <c r="B329" s="10" t="s">
        <v>83</v>
      </c>
      <c r="C329" s="100" t="s">
        <v>816</v>
      </c>
      <c r="D329" s="100"/>
      <c r="E329" s="101">
        <f t="shared" si="5"/>
        <v>1</v>
      </c>
      <c r="F329" s="101"/>
      <c r="G329" s="102" t="s">
        <v>35</v>
      </c>
      <c r="H329" s="102"/>
      <c r="I329" s="103">
        <v>42565</v>
      </c>
      <c r="J329" s="103"/>
      <c r="K329" s="103">
        <v>42565</v>
      </c>
      <c r="L329" s="103"/>
      <c r="M329" s="84" t="s">
        <v>656</v>
      </c>
      <c r="N329" s="84"/>
      <c r="O329" s="98">
        <v>535</v>
      </c>
      <c r="P329" s="98"/>
      <c r="Q329" s="84"/>
      <c r="R329" s="84"/>
      <c r="S329" s="84"/>
    </row>
    <row r="330" spans="2:19" ht="45" customHeight="1" x14ac:dyDescent="0.25">
      <c r="B330" s="10" t="s">
        <v>83</v>
      </c>
      <c r="C330" s="100" t="s">
        <v>19</v>
      </c>
      <c r="D330" s="100"/>
      <c r="E330" s="101">
        <f t="shared" si="5"/>
        <v>1</v>
      </c>
      <c r="F330" s="101"/>
      <c r="G330" s="102" t="s">
        <v>20</v>
      </c>
      <c r="H330" s="102"/>
      <c r="I330" s="103">
        <v>42565</v>
      </c>
      <c r="J330" s="103"/>
      <c r="K330" s="103">
        <v>42565</v>
      </c>
      <c r="L330" s="103"/>
      <c r="M330" s="84" t="s">
        <v>656</v>
      </c>
      <c r="N330" s="84"/>
      <c r="O330" s="98">
        <v>1110</v>
      </c>
      <c r="P330" s="98"/>
      <c r="Q330" s="84"/>
      <c r="R330" s="84"/>
      <c r="S330" s="84"/>
    </row>
    <row r="331" spans="2:19" ht="45" customHeight="1" x14ac:dyDescent="0.25">
      <c r="B331" s="10" t="s">
        <v>83</v>
      </c>
      <c r="C331" s="100" t="s">
        <v>818</v>
      </c>
      <c r="D331" s="100"/>
      <c r="E331" s="101">
        <f t="shared" si="5"/>
        <v>1</v>
      </c>
      <c r="F331" s="101"/>
      <c r="G331" s="102" t="s">
        <v>35</v>
      </c>
      <c r="H331" s="102"/>
      <c r="I331" s="103">
        <v>42563</v>
      </c>
      <c r="J331" s="103"/>
      <c r="K331" s="103">
        <v>42563</v>
      </c>
      <c r="L331" s="103"/>
      <c r="M331" s="84" t="s">
        <v>656</v>
      </c>
      <c r="N331" s="84"/>
      <c r="O331" s="98">
        <v>590</v>
      </c>
      <c r="P331" s="98"/>
      <c r="Q331" s="84"/>
      <c r="R331" s="84"/>
      <c r="S331" s="84"/>
    </row>
    <row r="332" spans="2:19" ht="45" customHeight="1" x14ac:dyDescent="0.25">
      <c r="B332" s="10" t="s">
        <v>83</v>
      </c>
      <c r="C332" s="100" t="s">
        <v>819</v>
      </c>
      <c r="D332" s="100"/>
      <c r="E332" s="101">
        <f t="shared" si="5"/>
        <v>1</v>
      </c>
      <c r="F332" s="101"/>
      <c r="G332" s="102" t="s">
        <v>35</v>
      </c>
      <c r="H332" s="102"/>
      <c r="I332" s="103">
        <v>42561</v>
      </c>
      <c r="J332" s="103"/>
      <c r="K332" s="103">
        <v>42562</v>
      </c>
      <c r="L332" s="103"/>
      <c r="M332" s="84" t="s">
        <v>656</v>
      </c>
      <c r="N332" s="84"/>
      <c r="O332" s="98">
        <v>264</v>
      </c>
      <c r="P332" s="98"/>
      <c r="Q332" s="84"/>
      <c r="R332" s="84"/>
      <c r="S332" s="84"/>
    </row>
    <row r="333" spans="2:19" ht="45" customHeight="1" x14ac:dyDescent="0.25">
      <c r="B333" s="10" t="s">
        <v>83</v>
      </c>
      <c r="C333" s="100" t="s">
        <v>819</v>
      </c>
      <c r="D333" s="100"/>
      <c r="E333" s="101">
        <f t="shared" ref="E333:E396" si="6">D333+1</f>
        <v>1</v>
      </c>
      <c r="F333" s="101"/>
      <c r="G333" s="102" t="s">
        <v>35</v>
      </c>
      <c r="H333" s="102"/>
      <c r="I333" s="103">
        <v>42561</v>
      </c>
      <c r="J333" s="103"/>
      <c r="K333" s="103">
        <v>42562</v>
      </c>
      <c r="L333" s="103"/>
      <c r="M333" s="84" t="s">
        <v>656</v>
      </c>
      <c r="N333" s="84"/>
      <c r="O333" s="98">
        <v>217</v>
      </c>
      <c r="P333" s="98"/>
      <c r="Q333" s="84"/>
      <c r="R333" s="84"/>
      <c r="S333" s="84"/>
    </row>
    <row r="334" spans="2:19" ht="45" customHeight="1" x14ac:dyDescent="0.25">
      <c r="B334" s="10" t="s">
        <v>83</v>
      </c>
      <c r="C334" s="100" t="s">
        <v>19</v>
      </c>
      <c r="D334" s="100"/>
      <c r="E334" s="101">
        <f t="shared" si="6"/>
        <v>1</v>
      </c>
      <c r="F334" s="101"/>
      <c r="G334" s="102" t="s">
        <v>20</v>
      </c>
      <c r="H334" s="102"/>
      <c r="I334" s="103">
        <v>42561</v>
      </c>
      <c r="J334" s="103"/>
      <c r="K334" s="103">
        <v>42562</v>
      </c>
      <c r="L334" s="103"/>
      <c r="M334" s="84" t="s">
        <v>656</v>
      </c>
      <c r="N334" s="84"/>
      <c r="O334" s="98">
        <v>705</v>
      </c>
      <c r="P334" s="98"/>
      <c r="Q334" s="84"/>
      <c r="R334" s="84"/>
      <c r="S334" s="84"/>
    </row>
    <row r="335" spans="2:19" ht="45" customHeight="1" x14ac:dyDescent="0.25">
      <c r="B335" s="10" t="s">
        <v>83</v>
      </c>
      <c r="C335" s="100" t="s">
        <v>820</v>
      </c>
      <c r="D335" s="100"/>
      <c r="E335" s="101">
        <f t="shared" si="6"/>
        <v>1</v>
      </c>
      <c r="F335" s="101"/>
      <c r="G335" s="102" t="s">
        <v>35</v>
      </c>
      <c r="H335" s="102"/>
      <c r="I335" s="103">
        <v>42548</v>
      </c>
      <c r="J335" s="103"/>
      <c r="K335" s="103">
        <v>42548</v>
      </c>
      <c r="L335" s="103"/>
      <c r="M335" s="84" t="s">
        <v>656</v>
      </c>
      <c r="N335" s="84"/>
      <c r="O335" s="98">
        <v>555</v>
      </c>
      <c r="P335" s="98"/>
      <c r="Q335" s="84"/>
      <c r="R335" s="84"/>
      <c r="S335" s="84"/>
    </row>
    <row r="336" spans="2:19" ht="45" customHeight="1" x14ac:dyDescent="0.25">
      <c r="B336" s="10" t="s">
        <v>83</v>
      </c>
      <c r="C336" s="100" t="s">
        <v>820</v>
      </c>
      <c r="D336" s="100"/>
      <c r="E336" s="101">
        <f t="shared" si="6"/>
        <v>1</v>
      </c>
      <c r="F336" s="101"/>
      <c r="G336" s="102" t="s">
        <v>35</v>
      </c>
      <c r="H336" s="102"/>
      <c r="I336" s="103">
        <v>42548</v>
      </c>
      <c r="J336" s="103"/>
      <c r="K336" s="103">
        <v>42548</v>
      </c>
      <c r="L336" s="103"/>
      <c r="M336" s="84" t="s">
        <v>656</v>
      </c>
      <c r="N336" s="84"/>
      <c r="O336" s="98">
        <v>519.03</v>
      </c>
      <c r="P336" s="98"/>
      <c r="Q336" s="84"/>
      <c r="R336" s="84"/>
      <c r="S336" s="84"/>
    </row>
    <row r="337" spans="2:19" ht="45" customHeight="1" x14ac:dyDescent="0.25">
      <c r="B337" s="10" t="s">
        <v>83</v>
      </c>
      <c r="C337" s="100" t="s">
        <v>341</v>
      </c>
      <c r="D337" s="100"/>
      <c r="E337" s="101">
        <f t="shared" si="6"/>
        <v>1</v>
      </c>
      <c r="F337" s="101"/>
      <c r="G337" s="102" t="s">
        <v>17</v>
      </c>
      <c r="H337" s="102"/>
      <c r="I337" s="103">
        <v>42566</v>
      </c>
      <c r="J337" s="103"/>
      <c r="K337" s="103">
        <v>42566</v>
      </c>
      <c r="L337" s="103"/>
      <c r="M337" s="84" t="s">
        <v>656</v>
      </c>
      <c r="N337" s="84"/>
      <c r="O337" s="98">
        <v>5902</v>
      </c>
      <c r="P337" s="98"/>
      <c r="Q337" s="84"/>
      <c r="R337" s="84"/>
      <c r="S337" s="84"/>
    </row>
    <row r="338" spans="2:19" ht="45" customHeight="1" x14ac:dyDescent="0.25">
      <c r="B338" s="10" t="s">
        <v>83</v>
      </c>
      <c r="C338" s="100" t="s">
        <v>19</v>
      </c>
      <c r="D338" s="100"/>
      <c r="E338" s="101">
        <f t="shared" si="6"/>
        <v>1</v>
      </c>
      <c r="F338" s="101"/>
      <c r="G338" s="102" t="s">
        <v>20</v>
      </c>
      <c r="H338" s="102"/>
      <c r="I338" s="103">
        <v>42601</v>
      </c>
      <c r="J338" s="103"/>
      <c r="K338" s="103">
        <v>42601</v>
      </c>
      <c r="L338" s="103"/>
      <c r="M338" s="84" t="s">
        <v>656</v>
      </c>
      <c r="N338" s="84"/>
      <c r="O338" s="98">
        <v>605</v>
      </c>
      <c r="P338" s="98"/>
      <c r="Q338" s="84"/>
      <c r="R338" s="84"/>
      <c r="S338" s="84"/>
    </row>
    <row r="339" spans="2:19" ht="45" customHeight="1" x14ac:dyDescent="0.25">
      <c r="B339" s="10" t="s">
        <v>83</v>
      </c>
      <c r="C339" s="100" t="s">
        <v>821</v>
      </c>
      <c r="D339" s="100"/>
      <c r="E339" s="101">
        <f t="shared" si="6"/>
        <v>1</v>
      </c>
      <c r="F339" s="101"/>
      <c r="G339" s="102" t="s">
        <v>17</v>
      </c>
      <c r="H339" s="102"/>
      <c r="I339" s="103">
        <v>42586</v>
      </c>
      <c r="J339" s="103"/>
      <c r="K339" s="103">
        <v>42586</v>
      </c>
      <c r="L339" s="103"/>
      <c r="M339" s="84" t="s">
        <v>656</v>
      </c>
      <c r="N339" s="84"/>
      <c r="O339" s="98">
        <v>300</v>
      </c>
      <c r="P339" s="98"/>
      <c r="Q339" s="84"/>
      <c r="R339" s="84"/>
      <c r="S339" s="84"/>
    </row>
    <row r="340" spans="2:19" ht="45" customHeight="1" x14ac:dyDescent="0.25">
      <c r="B340" s="10" t="s">
        <v>83</v>
      </c>
      <c r="C340" s="100" t="s">
        <v>822</v>
      </c>
      <c r="D340" s="100"/>
      <c r="E340" s="101">
        <f t="shared" si="6"/>
        <v>1</v>
      </c>
      <c r="F340" s="101"/>
      <c r="G340" s="102" t="s">
        <v>17</v>
      </c>
      <c r="H340" s="102"/>
      <c r="I340" s="103">
        <v>42586</v>
      </c>
      <c r="J340" s="103"/>
      <c r="K340" s="103">
        <v>42586</v>
      </c>
      <c r="L340" s="103"/>
      <c r="M340" s="84" t="s">
        <v>656</v>
      </c>
      <c r="N340" s="84"/>
      <c r="O340" s="98">
        <v>460</v>
      </c>
      <c r="P340" s="98"/>
      <c r="Q340" s="84"/>
      <c r="R340" s="84"/>
      <c r="S340" s="84"/>
    </row>
    <row r="341" spans="2:19" ht="45" customHeight="1" x14ac:dyDescent="0.25">
      <c r="B341" s="10" t="s">
        <v>83</v>
      </c>
      <c r="C341" s="100" t="s">
        <v>821</v>
      </c>
      <c r="D341" s="100"/>
      <c r="E341" s="101">
        <f t="shared" si="6"/>
        <v>1</v>
      </c>
      <c r="F341" s="101"/>
      <c r="G341" s="102" t="s">
        <v>17</v>
      </c>
      <c r="H341" s="102"/>
      <c r="I341" s="103">
        <v>42586</v>
      </c>
      <c r="J341" s="103"/>
      <c r="K341" s="103">
        <v>42586</v>
      </c>
      <c r="L341" s="103"/>
      <c r="M341" s="84" t="s">
        <v>656</v>
      </c>
      <c r="N341" s="84"/>
      <c r="O341" s="98">
        <v>1289</v>
      </c>
      <c r="P341" s="98"/>
      <c r="Q341" s="84"/>
      <c r="R341" s="84"/>
      <c r="S341" s="84"/>
    </row>
    <row r="342" spans="2:19" ht="45" customHeight="1" x14ac:dyDescent="0.25">
      <c r="B342" s="10" t="s">
        <v>83</v>
      </c>
      <c r="C342" s="100" t="s">
        <v>822</v>
      </c>
      <c r="D342" s="100"/>
      <c r="E342" s="101">
        <f t="shared" si="6"/>
        <v>1</v>
      </c>
      <c r="F342" s="101"/>
      <c r="G342" s="102" t="s">
        <v>17</v>
      </c>
      <c r="H342" s="102"/>
      <c r="I342" s="103">
        <v>42586</v>
      </c>
      <c r="J342" s="103"/>
      <c r="K342" s="103">
        <v>42586</v>
      </c>
      <c r="L342" s="103"/>
      <c r="M342" s="84" t="s">
        <v>656</v>
      </c>
      <c r="N342" s="84"/>
      <c r="O342" s="98">
        <v>1247</v>
      </c>
      <c r="P342" s="98"/>
      <c r="Q342" s="84"/>
      <c r="R342" s="84"/>
      <c r="S342" s="84"/>
    </row>
    <row r="343" spans="2:19" ht="45" customHeight="1" x14ac:dyDescent="0.25">
      <c r="B343" s="10" t="s">
        <v>83</v>
      </c>
      <c r="C343" s="100" t="s">
        <v>19</v>
      </c>
      <c r="D343" s="100"/>
      <c r="E343" s="101">
        <f t="shared" si="6"/>
        <v>1</v>
      </c>
      <c r="F343" s="101"/>
      <c r="G343" s="102" t="s">
        <v>20</v>
      </c>
      <c r="H343" s="102"/>
      <c r="I343" s="103">
        <v>42586</v>
      </c>
      <c r="J343" s="103"/>
      <c r="K343" s="103">
        <v>42586</v>
      </c>
      <c r="L343" s="103"/>
      <c r="M343" s="84" t="s">
        <v>656</v>
      </c>
      <c r="N343" s="84"/>
      <c r="O343" s="98">
        <v>80</v>
      </c>
      <c r="P343" s="98"/>
      <c r="Q343" s="84"/>
      <c r="R343" s="84"/>
      <c r="S343" s="84"/>
    </row>
    <row r="344" spans="2:19" ht="45" customHeight="1" x14ac:dyDescent="0.25">
      <c r="B344" s="10" t="s">
        <v>83</v>
      </c>
      <c r="C344" s="100" t="s">
        <v>823</v>
      </c>
      <c r="D344" s="100"/>
      <c r="E344" s="101">
        <f t="shared" si="6"/>
        <v>1</v>
      </c>
      <c r="F344" s="101"/>
      <c r="G344" s="102" t="s">
        <v>35</v>
      </c>
      <c r="H344" s="102"/>
      <c r="I344" s="103">
        <v>42592</v>
      </c>
      <c r="J344" s="103"/>
      <c r="K344" s="103">
        <v>42594</v>
      </c>
      <c r="L344" s="103"/>
      <c r="M344" s="84" t="s">
        <v>656</v>
      </c>
      <c r="N344" s="84"/>
      <c r="O344" s="98">
        <v>280</v>
      </c>
      <c r="P344" s="98"/>
      <c r="Q344" s="84"/>
      <c r="R344" s="84"/>
      <c r="S344" s="84"/>
    </row>
    <row r="345" spans="2:19" ht="45" customHeight="1" x14ac:dyDescent="0.25">
      <c r="B345" s="10" t="s">
        <v>83</v>
      </c>
      <c r="C345" s="100" t="s">
        <v>823</v>
      </c>
      <c r="D345" s="100"/>
      <c r="E345" s="101">
        <f t="shared" si="6"/>
        <v>1</v>
      </c>
      <c r="F345" s="101"/>
      <c r="G345" s="102" t="s">
        <v>35</v>
      </c>
      <c r="H345" s="102"/>
      <c r="I345" s="103">
        <v>42592</v>
      </c>
      <c r="J345" s="103"/>
      <c r="K345" s="103">
        <v>42594</v>
      </c>
      <c r="L345" s="103"/>
      <c r="M345" s="84" t="s">
        <v>656</v>
      </c>
      <c r="N345" s="84"/>
      <c r="O345" s="98">
        <v>1082.3900000000001</v>
      </c>
      <c r="P345" s="98"/>
      <c r="Q345" s="84"/>
      <c r="R345" s="84"/>
      <c r="S345" s="84"/>
    </row>
    <row r="346" spans="2:19" ht="45" customHeight="1" x14ac:dyDescent="0.25">
      <c r="B346" s="10" t="s">
        <v>83</v>
      </c>
      <c r="C346" s="100" t="s">
        <v>824</v>
      </c>
      <c r="D346" s="100"/>
      <c r="E346" s="101">
        <f t="shared" si="6"/>
        <v>1</v>
      </c>
      <c r="F346" s="101"/>
      <c r="G346" s="102" t="s">
        <v>17</v>
      </c>
      <c r="H346" s="102"/>
      <c r="I346" s="103">
        <v>42597</v>
      </c>
      <c r="J346" s="103"/>
      <c r="K346" s="103">
        <v>42597</v>
      </c>
      <c r="L346" s="103"/>
      <c r="M346" s="84" t="s">
        <v>656</v>
      </c>
      <c r="N346" s="84"/>
      <c r="O346" s="98">
        <v>940</v>
      </c>
      <c r="P346" s="98"/>
      <c r="Q346" s="84"/>
      <c r="R346" s="84"/>
      <c r="S346" s="84"/>
    </row>
    <row r="347" spans="2:19" ht="45" customHeight="1" x14ac:dyDescent="0.25">
      <c r="B347" s="10" t="s">
        <v>83</v>
      </c>
      <c r="C347" s="100" t="s">
        <v>823</v>
      </c>
      <c r="D347" s="100"/>
      <c r="E347" s="101">
        <f t="shared" si="6"/>
        <v>1</v>
      </c>
      <c r="F347" s="101"/>
      <c r="G347" s="102" t="s">
        <v>35</v>
      </c>
      <c r="H347" s="102"/>
      <c r="I347" s="103">
        <v>42592</v>
      </c>
      <c r="J347" s="103"/>
      <c r="K347" s="103">
        <v>42594</v>
      </c>
      <c r="L347" s="103"/>
      <c r="M347" s="84" t="s">
        <v>656</v>
      </c>
      <c r="N347" s="84"/>
      <c r="O347" s="98">
        <v>921</v>
      </c>
      <c r="P347" s="98"/>
      <c r="Q347" s="84"/>
      <c r="R347" s="84"/>
      <c r="S347" s="84"/>
    </row>
    <row r="348" spans="2:19" ht="45" customHeight="1" x14ac:dyDescent="0.25">
      <c r="B348" s="10" t="s">
        <v>83</v>
      </c>
      <c r="C348" s="100" t="s">
        <v>823</v>
      </c>
      <c r="D348" s="100"/>
      <c r="E348" s="101">
        <f t="shared" si="6"/>
        <v>1</v>
      </c>
      <c r="F348" s="101"/>
      <c r="G348" s="102" t="s">
        <v>35</v>
      </c>
      <c r="H348" s="102"/>
      <c r="I348" s="103">
        <v>42592</v>
      </c>
      <c r="J348" s="103"/>
      <c r="K348" s="103">
        <v>42594</v>
      </c>
      <c r="L348" s="103"/>
      <c r="M348" s="84" t="s">
        <v>656</v>
      </c>
      <c r="N348" s="84"/>
      <c r="O348" s="98">
        <v>677</v>
      </c>
      <c r="P348" s="98"/>
      <c r="Q348" s="84"/>
      <c r="R348" s="84"/>
      <c r="S348" s="84"/>
    </row>
    <row r="349" spans="2:19" ht="45" customHeight="1" x14ac:dyDescent="0.25">
      <c r="B349" s="10" t="s">
        <v>83</v>
      </c>
      <c r="C349" s="100" t="s">
        <v>824</v>
      </c>
      <c r="D349" s="100"/>
      <c r="E349" s="101">
        <f t="shared" si="6"/>
        <v>1</v>
      </c>
      <c r="F349" s="101"/>
      <c r="G349" s="102" t="s">
        <v>17</v>
      </c>
      <c r="H349" s="102"/>
      <c r="I349" s="103">
        <v>42597</v>
      </c>
      <c r="J349" s="103"/>
      <c r="K349" s="103">
        <v>42597</v>
      </c>
      <c r="L349" s="103"/>
      <c r="M349" s="84" t="s">
        <v>656</v>
      </c>
      <c r="N349" s="84"/>
      <c r="O349" s="98">
        <v>134</v>
      </c>
      <c r="P349" s="98"/>
      <c r="Q349" s="84"/>
      <c r="R349" s="84"/>
      <c r="S349" s="84"/>
    </row>
    <row r="350" spans="2:19" ht="45" customHeight="1" x14ac:dyDescent="0.25">
      <c r="B350" s="10" t="s">
        <v>83</v>
      </c>
      <c r="C350" s="100" t="s">
        <v>19</v>
      </c>
      <c r="D350" s="100"/>
      <c r="E350" s="101">
        <f t="shared" si="6"/>
        <v>1</v>
      </c>
      <c r="F350" s="101"/>
      <c r="G350" s="102" t="s">
        <v>20</v>
      </c>
      <c r="H350" s="102"/>
      <c r="I350" s="103">
        <v>42597</v>
      </c>
      <c r="J350" s="103"/>
      <c r="K350" s="103">
        <v>42597</v>
      </c>
      <c r="L350" s="103"/>
      <c r="M350" s="84" t="s">
        <v>656</v>
      </c>
      <c r="N350" s="84"/>
      <c r="O350" s="98">
        <v>170.5</v>
      </c>
      <c r="P350" s="98"/>
      <c r="Q350" s="84"/>
      <c r="R350" s="84"/>
      <c r="S350" s="84"/>
    </row>
    <row r="351" spans="2:19" ht="45" customHeight="1" x14ac:dyDescent="0.25">
      <c r="B351" s="10" t="s">
        <v>83</v>
      </c>
      <c r="C351" s="100" t="s">
        <v>825</v>
      </c>
      <c r="D351" s="100"/>
      <c r="E351" s="101">
        <f t="shared" si="6"/>
        <v>1</v>
      </c>
      <c r="F351" s="101"/>
      <c r="G351" s="102" t="s">
        <v>17</v>
      </c>
      <c r="H351" s="102"/>
      <c r="I351" s="103">
        <v>42593</v>
      </c>
      <c r="J351" s="103"/>
      <c r="K351" s="103">
        <v>42593</v>
      </c>
      <c r="L351" s="103"/>
      <c r="M351" s="84" t="s">
        <v>656</v>
      </c>
      <c r="N351" s="84"/>
      <c r="O351" s="98">
        <v>1240</v>
      </c>
      <c r="P351" s="98"/>
      <c r="Q351" s="84"/>
      <c r="R351" s="84"/>
      <c r="S351" s="84"/>
    </row>
    <row r="352" spans="2:19" ht="45" customHeight="1" x14ac:dyDescent="0.25">
      <c r="B352" s="10" t="s">
        <v>83</v>
      </c>
      <c r="C352" s="100" t="s">
        <v>825</v>
      </c>
      <c r="D352" s="100"/>
      <c r="E352" s="101">
        <f t="shared" si="6"/>
        <v>1</v>
      </c>
      <c r="F352" s="101"/>
      <c r="G352" s="102" t="s">
        <v>17</v>
      </c>
      <c r="H352" s="102"/>
      <c r="I352" s="103">
        <v>42593</v>
      </c>
      <c r="J352" s="103"/>
      <c r="K352" s="103">
        <v>42593</v>
      </c>
      <c r="L352" s="103"/>
      <c r="M352" s="84" t="s">
        <v>656</v>
      </c>
      <c r="N352" s="84"/>
      <c r="O352" s="98">
        <v>228</v>
      </c>
      <c r="P352" s="98"/>
      <c r="Q352" s="84"/>
      <c r="R352" s="84"/>
      <c r="S352" s="84"/>
    </row>
    <row r="353" spans="2:19" ht="45" customHeight="1" x14ac:dyDescent="0.25">
      <c r="B353" s="10" t="s">
        <v>83</v>
      </c>
      <c r="C353" s="100" t="s">
        <v>19</v>
      </c>
      <c r="D353" s="100"/>
      <c r="E353" s="101">
        <f t="shared" si="6"/>
        <v>1</v>
      </c>
      <c r="F353" s="101"/>
      <c r="G353" s="102" t="s">
        <v>20</v>
      </c>
      <c r="H353" s="102"/>
      <c r="I353" s="103">
        <v>42593</v>
      </c>
      <c r="J353" s="103"/>
      <c r="K353" s="103">
        <v>42593</v>
      </c>
      <c r="L353" s="103"/>
      <c r="M353" s="84" t="s">
        <v>656</v>
      </c>
      <c r="N353" s="84"/>
      <c r="O353" s="98">
        <v>3505</v>
      </c>
      <c r="P353" s="98"/>
      <c r="Q353" s="84"/>
      <c r="R353" s="84"/>
      <c r="S353" s="84"/>
    </row>
    <row r="354" spans="2:19" ht="45" customHeight="1" x14ac:dyDescent="0.25">
      <c r="B354" s="10" t="s">
        <v>83</v>
      </c>
      <c r="C354" s="100" t="s">
        <v>826</v>
      </c>
      <c r="D354" s="100"/>
      <c r="E354" s="101">
        <f t="shared" si="6"/>
        <v>1</v>
      </c>
      <c r="F354" s="101"/>
      <c r="G354" s="102" t="s">
        <v>35</v>
      </c>
      <c r="H354" s="102"/>
      <c r="I354" s="103">
        <v>42586</v>
      </c>
      <c r="J354" s="103"/>
      <c r="K354" s="103">
        <v>42586</v>
      </c>
      <c r="L354" s="103"/>
      <c r="M354" s="84" t="s">
        <v>656</v>
      </c>
      <c r="N354" s="84"/>
      <c r="O354" s="98">
        <v>355</v>
      </c>
      <c r="P354" s="98"/>
      <c r="Q354" s="84"/>
      <c r="R354" s="84"/>
      <c r="S354" s="84"/>
    </row>
    <row r="355" spans="2:19" ht="45" customHeight="1" x14ac:dyDescent="0.25">
      <c r="B355" s="10" t="s">
        <v>83</v>
      </c>
      <c r="C355" s="100" t="s">
        <v>827</v>
      </c>
      <c r="D355" s="100"/>
      <c r="E355" s="101">
        <f t="shared" si="6"/>
        <v>1</v>
      </c>
      <c r="F355" s="101"/>
      <c r="G355" s="102" t="s">
        <v>17</v>
      </c>
      <c r="H355" s="102"/>
      <c r="I355" s="103">
        <v>42592</v>
      </c>
      <c r="J355" s="103"/>
      <c r="K355" s="103">
        <v>42592</v>
      </c>
      <c r="L355" s="103"/>
      <c r="M355" s="84" t="s">
        <v>656</v>
      </c>
      <c r="N355" s="84"/>
      <c r="O355" s="98">
        <v>440</v>
      </c>
      <c r="P355" s="98"/>
      <c r="Q355" s="84"/>
      <c r="R355" s="84"/>
      <c r="S355" s="84"/>
    </row>
    <row r="356" spans="2:19" ht="45" customHeight="1" x14ac:dyDescent="0.25">
      <c r="B356" s="10" t="s">
        <v>83</v>
      </c>
      <c r="C356" s="100" t="s">
        <v>827</v>
      </c>
      <c r="D356" s="100"/>
      <c r="E356" s="101">
        <f t="shared" si="6"/>
        <v>1</v>
      </c>
      <c r="F356" s="101"/>
      <c r="G356" s="102" t="s">
        <v>17</v>
      </c>
      <c r="H356" s="102"/>
      <c r="I356" s="103">
        <v>42592</v>
      </c>
      <c r="J356" s="103"/>
      <c r="K356" s="103">
        <v>42592</v>
      </c>
      <c r="L356" s="103"/>
      <c r="M356" s="84" t="s">
        <v>656</v>
      </c>
      <c r="N356" s="84"/>
      <c r="O356" s="98">
        <v>1080</v>
      </c>
      <c r="P356" s="98"/>
      <c r="Q356" s="84"/>
      <c r="R356" s="84"/>
      <c r="S356" s="84"/>
    </row>
    <row r="357" spans="2:19" ht="45" customHeight="1" x14ac:dyDescent="0.25">
      <c r="B357" s="10" t="s">
        <v>83</v>
      </c>
      <c r="C357" s="100" t="s">
        <v>827</v>
      </c>
      <c r="D357" s="100"/>
      <c r="E357" s="101">
        <f t="shared" si="6"/>
        <v>1</v>
      </c>
      <c r="F357" s="101"/>
      <c r="G357" s="102" t="s">
        <v>17</v>
      </c>
      <c r="H357" s="102"/>
      <c r="I357" s="103">
        <v>42592</v>
      </c>
      <c r="J357" s="103"/>
      <c r="K357" s="103">
        <v>42592</v>
      </c>
      <c r="L357" s="103"/>
      <c r="M357" s="84" t="s">
        <v>656</v>
      </c>
      <c r="N357" s="84"/>
      <c r="O357" s="98">
        <v>33</v>
      </c>
      <c r="P357" s="98"/>
      <c r="Q357" s="84"/>
      <c r="R357" s="84"/>
      <c r="S357" s="84"/>
    </row>
    <row r="358" spans="2:19" ht="45" customHeight="1" x14ac:dyDescent="0.25">
      <c r="B358" s="10" t="s">
        <v>83</v>
      </c>
      <c r="C358" s="100" t="s">
        <v>19</v>
      </c>
      <c r="D358" s="100"/>
      <c r="E358" s="101">
        <f t="shared" si="6"/>
        <v>1</v>
      </c>
      <c r="F358" s="101"/>
      <c r="G358" s="102" t="s">
        <v>20</v>
      </c>
      <c r="H358" s="102"/>
      <c r="I358" s="103">
        <v>42592</v>
      </c>
      <c r="J358" s="103"/>
      <c r="K358" s="103">
        <v>42592</v>
      </c>
      <c r="L358" s="103"/>
      <c r="M358" s="84" t="s">
        <v>656</v>
      </c>
      <c r="N358" s="84"/>
      <c r="O358" s="98">
        <v>480</v>
      </c>
      <c r="P358" s="98"/>
      <c r="Q358" s="84"/>
      <c r="R358" s="84"/>
      <c r="S358" s="84"/>
    </row>
    <row r="359" spans="2:19" ht="45" customHeight="1" x14ac:dyDescent="0.25">
      <c r="B359" s="10" t="s">
        <v>83</v>
      </c>
      <c r="C359" s="100" t="s">
        <v>828</v>
      </c>
      <c r="D359" s="100"/>
      <c r="E359" s="101">
        <f t="shared" si="6"/>
        <v>1</v>
      </c>
      <c r="F359" s="101"/>
      <c r="G359" s="102" t="s">
        <v>35</v>
      </c>
      <c r="H359" s="102"/>
      <c r="I359" s="103">
        <v>42606</v>
      </c>
      <c r="J359" s="103"/>
      <c r="K359" s="103">
        <v>42606</v>
      </c>
      <c r="L359" s="103"/>
      <c r="M359" s="84" t="s">
        <v>656</v>
      </c>
      <c r="N359" s="84"/>
      <c r="O359" s="98">
        <v>688.02</v>
      </c>
      <c r="P359" s="98"/>
      <c r="Q359" s="84"/>
      <c r="R359" s="84"/>
      <c r="S359" s="84"/>
    </row>
    <row r="360" spans="2:19" ht="45" customHeight="1" x14ac:dyDescent="0.25">
      <c r="B360" s="10" t="s">
        <v>83</v>
      </c>
      <c r="C360" s="100" t="s">
        <v>829</v>
      </c>
      <c r="D360" s="100"/>
      <c r="E360" s="101">
        <f t="shared" si="6"/>
        <v>1</v>
      </c>
      <c r="F360" s="101"/>
      <c r="G360" s="102" t="s">
        <v>35</v>
      </c>
      <c r="H360" s="102"/>
      <c r="I360" s="103">
        <v>42621</v>
      </c>
      <c r="J360" s="103"/>
      <c r="K360" s="103">
        <v>42621</v>
      </c>
      <c r="L360" s="103"/>
      <c r="M360" s="84" t="s">
        <v>656</v>
      </c>
      <c r="N360" s="84"/>
      <c r="O360" s="98">
        <v>709</v>
      </c>
      <c r="P360" s="98"/>
      <c r="Q360" s="84"/>
      <c r="R360" s="84"/>
      <c r="S360" s="84"/>
    </row>
    <row r="361" spans="2:19" ht="45" customHeight="1" x14ac:dyDescent="0.25">
      <c r="B361" s="10" t="s">
        <v>83</v>
      </c>
      <c r="C361" s="100" t="s">
        <v>830</v>
      </c>
      <c r="D361" s="100"/>
      <c r="E361" s="101">
        <f t="shared" si="6"/>
        <v>1</v>
      </c>
      <c r="F361" s="101"/>
      <c r="G361" s="102" t="s">
        <v>35</v>
      </c>
      <c r="H361" s="102"/>
      <c r="I361" s="103">
        <v>42607</v>
      </c>
      <c r="J361" s="103"/>
      <c r="K361" s="103">
        <v>42607</v>
      </c>
      <c r="L361" s="103"/>
      <c r="M361" s="84" t="s">
        <v>656</v>
      </c>
      <c r="N361" s="84"/>
      <c r="O361" s="98">
        <v>708.01</v>
      </c>
      <c r="P361" s="98"/>
      <c r="Q361" s="84"/>
      <c r="R361" s="84"/>
      <c r="S361" s="84"/>
    </row>
    <row r="362" spans="2:19" ht="45" customHeight="1" x14ac:dyDescent="0.25">
      <c r="B362" s="10" t="s">
        <v>83</v>
      </c>
      <c r="C362" s="100" t="s">
        <v>830</v>
      </c>
      <c r="D362" s="100"/>
      <c r="E362" s="101">
        <f t="shared" si="6"/>
        <v>1</v>
      </c>
      <c r="F362" s="101"/>
      <c r="G362" s="102" t="s">
        <v>35</v>
      </c>
      <c r="H362" s="102"/>
      <c r="I362" s="103">
        <v>42612</v>
      </c>
      <c r="J362" s="103"/>
      <c r="K362" s="103">
        <v>42612</v>
      </c>
      <c r="L362" s="103"/>
      <c r="M362" s="84" t="s">
        <v>656</v>
      </c>
      <c r="N362" s="84"/>
      <c r="O362" s="98">
        <v>688.02</v>
      </c>
      <c r="P362" s="98"/>
      <c r="Q362" s="84"/>
      <c r="R362" s="84"/>
      <c r="S362" s="84"/>
    </row>
    <row r="363" spans="2:19" ht="45" customHeight="1" x14ac:dyDescent="0.25">
      <c r="B363" s="10" t="s">
        <v>83</v>
      </c>
      <c r="C363" s="100" t="s">
        <v>828</v>
      </c>
      <c r="D363" s="100"/>
      <c r="E363" s="101">
        <f t="shared" si="6"/>
        <v>1</v>
      </c>
      <c r="F363" s="101"/>
      <c r="G363" s="102" t="s">
        <v>35</v>
      </c>
      <c r="H363" s="102"/>
      <c r="I363" s="103">
        <v>42606</v>
      </c>
      <c r="J363" s="103"/>
      <c r="K363" s="103">
        <v>42606</v>
      </c>
      <c r="L363" s="103"/>
      <c r="M363" s="84" t="s">
        <v>656</v>
      </c>
      <c r="N363" s="84"/>
      <c r="O363" s="98">
        <v>756</v>
      </c>
      <c r="P363" s="98"/>
      <c r="Q363" s="84"/>
      <c r="R363" s="84"/>
      <c r="S363" s="84"/>
    </row>
    <row r="364" spans="2:19" ht="45" customHeight="1" x14ac:dyDescent="0.25">
      <c r="B364" s="10" t="s">
        <v>83</v>
      </c>
      <c r="C364" s="100" t="s">
        <v>829</v>
      </c>
      <c r="D364" s="100"/>
      <c r="E364" s="101">
        <f t="shared" si="6"/>
        <v>1</v>
      </c>
      <c r="F364" s="101"/>
      <c r="G364" s="102" t="s">
        <v>35</v>
      </c>
      <c r="H364" s="102"/>
      <c r="I364" s="103">
        <v>42621</v>
      </c>
      <c r="J364" s="103"/>
      <c r="K364" s="103">
        <v>42621</v>
      </c>
      <c r="L364" s="103"/>
      <c r="M364" s="84" t="s">
        <v>656</v>
      </c>
      <c r="N364" s="84"/>
      <c r="O364" s="98">
        <v>667</v>
      </c>
      <c r="P364" s="98"/>
      <c r="Q364" s="84"/>
      <c r="R364" s="84"/>
      <c r="S364" s="84"/>
    </row>
    <row r="365" spans="2:19" ht="45" customHeight="1" x14ac:dyDescent="0.25">
      <c r="B365" s="10" t="s">
        <v>83</v>
      </c>
      <c r="C365" s="100" t="s">
        <v>830</v>
      </c>
      <c r="D365" s="100"/>
      <c r="E365" s="101">
        <f t="shared" si="6"/>
        <v>1</v>
      </c>
      <c r="F365" s="101"/>
      <c r="G365" s="102" t="s">
        <v>35</v>
      </c>
      <c r="H365" s="102"/>
      <c r="I365" s="103">
        <v>42607</v>
      </c>
      <c r="J365" s="103"/>
      <c r="K365" s="103">
        <v>42607</v>
      </c>
      <c r="L365" s="103"/>
      <c r="M365" s="84" t="s">
        <v>656</v>
      </c>
      <c r="N365" s="84"/>
      <c r="O365" s="98">
        <v>925</v>
      </c>
      <c r="P365" s="98"/>
      <c r="Q365" s="84"/>
      <c r="R365" s="84"/>
      <c r="S365" s="84"/>
    </row>
    <row r="366" spans="2:19" ht="45" customHeight="1" x14ac:dyDescent="0.25">
      <c r="B366" s="10" t="s">
        <v>83</v>
      </c>
      <c r="C366" s="100" t="s">
        <v>830</v>
      </c>
      <c r="D366" s="100"/>
      <c r="E366" s="101">
        <f t="shared" si="6"/>
        <v>1</v>
      </c>
      <c r="F366" s="101"/>
      <c r="G366" s="102" t="s">
        <v>35</v>
      </c>
      <c r="H366" s="102"/>
      <c r="I366" s="103">
        <v>42612</v>
      </c>
      <c r="J366" s="103"/>
      <c r="K366" s="103">
        <v>42612</v>
      </c>
      <c r="L366" s="103"/>
      <c r="M366" s="84" t="s">
        <v>656</v>
      </c>
      <c r="N366" s="84"/>
      <c r="O366" s="98">
        <v>383.9</v>
      </c>
      <c r="P366" s="98"/>
      <c r="Q366" s="84"/>
      <c r="R366" s="84"/>
      <c r="S366" s="84"/>
    </row>
    <row r="367" spans="2:19" ht="45" customHeight="1" x14ac:dyDescent="0.25">
      <c r="B367" s="10" t="s">
        <v>83</v>
      </c>
      <c r="C367" s="100" t="s">
        <v>19</v>
      </c>
      <c r="D367" s="100"/>
      <c r="E367" s="101">
        <f t="shared" si="6"/>
        <v>1</v>
      </c>
      <c r="F367" s="101"/>
      <c r="G367" s="102" t="s">
        <v>20</v>
      </c>
      <c r="H367" s="102"/>
      <c r="I367" s="103">
        <v>42612</v>
      </c>
      <c r="J367" s="103"/>
      <c r="K367" s="103">
        <v>42612</v>
      </c>
      <c r="L367" s="103"/>
      <c r="M367" s="84" t="s">
        <v>656</v>
      </c>
      <c r="N367" s="84"/>
      <c r="O367" s="98">
        <v>469.5</v>
      </c>
      <c r="P367" s="98"/>
      <c r="Q367" s="84"/>
      <c r="R367" s="84"/>
      <c r="S367" s="84"/>
    </row>
    <row r="368" spans="2:19" ht="45" customHeight="1" x14ac:dyDescent="0.25">
      <c r="B368" s="10" t="s">
        <v>83</v>
      </c>
      <c r="C368" s="100" t="s">
        <v>19</v>
      </c>
      <c r="D368" s="100"/>
      <c r="E368" s="101">
        <f t="shared" si="6"/>
        <v>1</v>
      </c>
      <c r="F368" s="101"/>
      <c r="G368" s="102" t="s">
        <v>20</v>
      </c>
      <c r="H368" s="102"/>
      <c r="I368" s="103">
        <v>42619</v>
      </c>
      <c r="J368" s="103"/>
      <c r="K368" s="103">
        <v>42619</v>
      </c>
      <c r="L368" s="103"/>
      <c r="M368" s="84" t="s">
        <v>656</v>
      </c>
      <c r="N368" s="84"/>
      <c r="O368" s="98">
        <v>290</v>
      </c>
      <c r="P368" s="98"/>
      <c r="Q368" s="84"/>
      <c r="R368" s="84"/>
      <c r="S368" s="84"/>
    </row>
    <row r="369" spans="2:19" ht="45" customHeight="1" x14ac:dyDescent="0.25">
      <c r="B369" s="10" t="s">
        <v>83</v>
      </c>
      <c r="C369" s="100" t="s">
        <v>19</v>
      </c>
      <c r="D369" s="100"/>
      <c r="E369" s="101">
        <f t="shared" si="6"/>
        <v>1</v>
      </c>
      <c r="F369" s="101"/>
      <c r="G369" s="102" t="s">
        <v>20</v>
      </c>
      <c r="H369" s="102"/>
      <c r="I369" s="103">
        <v>42612</v>
      </c>
      <c r="J369" s="103"/>
      <c r="K369" s="103">
        <v>42612</v>
      </c>
      <c r="L369" s="103"/>
      <c r="M369" s="84" t="s">
        <v>656</v>
      </c>
      <c r="N369" s="84"/>
      <c r="O369" s="98">
        <v>2595</v>
      </c>
      <c r="P369" s="98"/>
      <c r="Q369" s="84"/>
      <c r="R369" s="84"/>
      <c r="S369" s="84"/>
    </row>
    <row r="370" spans="2:19" ht="45" customHeight="1" x14ac:dyDescent="0.25">
      <c r="B370" s="10" t="s">
        <v>83</v>
      </c>
      <c r="C370" s="100" t="s">
        <v>831</v>
      </c>
      <c r="D370" s="100"/>
      <c r="E370" s="101">
        <f t="shared" si="6"/>
        <v>1</v>
      </c>
      <c r="F370" s="101"/>
      <c r="G370" s="102" t="s">
        <v>35</v>
      </c>
      <c r="H370" s="102"/>
      <c r="I370" s="103">
        <v>42669</v>
      </c>
      <c r="J370" s="103"/>
      <c r="K370" s="103">
        <v>42669</v>
      </c>
      <c r="L370" s="103"/>
      <c r="M370" s="84" t="s">
        <v>656</v>
      </c>
      <c r="N370" s="84"/>
      <c r="O370" s="98">
        <v>708</v>
      </c>
      <c r="P370" s="98"/>
      <c r="Q370" s="84"/>
      <c r="R370" s="84"/>
      <c r="S370" s="84"/>
    </row>
    <row r="371" spans="2:19" ht="45" customHeight="1" x14ac:dyDescent="0.25">
      <c r="B371" s="10" t="s">
        <v>83</v>
      </c>
      <c r="C371" s="100" t="s">
        <v>832</v>
      </c>
      <c r="D371" s="100"/>
      <c r="E371" s="101">
        <f t="shared" si="6"/>
        <v>1</v>
      </c>
      <c r="F371" s="101"/>
      <c r="G371" s="102" t="s">
        <v>20</v>
      </c>
      <c r="H371" s="102"/>
      <c r="I371" s="103">
        <v>42660</v>
      </c>
      <c r="J371" s="103"/>
      <c r="K371" s="103">
        <v>42660</v>
      </c>
      <c r="L371" s="103"/>
      <c r="M371" s="84" t="s">
        <v>656</v>
      </c>
      <c r="N371" s="84"/>
      <c r="O371" s="98">
        <v>245</v>
      </c>
      <c r="P371" s="98"/>
      <c r="Q371" s="84"/>
      <c r="R371" s="84"/>
      <c r="S371" s="84"/>
    </row>
    <row r="372" spans="2:19" ht="45" customHeight="1" x14ac:dyDescent="0.25">
      <c r="B372" s="10" t="s">
        <v>83</v>
      </c>
      <c r="C372" s="100" t="s">
        <v>833</v>
      </c>
      <c r="D372" s="100"/>
      <c r="E372" s="101">
        <f t="shared" si="6"/>
        <v>1</v>
      </c>
      <c r="F372" s="101"/>
      <c r="G372" s="102" t="s">
        <v>20</v>
      </c>
      <c r="H372" s="102"/>
      <c r="I372" s="103">
        <v>42670</v>
      </c>
      <c r="J372" s="103"/>
      <c r="K372" s="103">
        <v>42667</v>
      </c>
      <c r="L372" s="103"/>
      <c r="M372" s="84" t="s">
        <v>656</v>
      </c>
      <c r="N372" s="84"/>
      <c r="O372" s="98">
        <v>80</v>
      </c>
      <c r="P372" s="98"/>
      <c r="Q372" s="84"/>
      <c r="R372" s="84"/>
      <c r="S372" s="84"/>
    </row>
    <row r="373" spans="2:19" ht="45" customHeight="1" x14ac:dyDescent="0.25">
      <c r="B373" s="10" t="s">
        <v>83</v>
      </c>
      <c r="C373" s="100" t="s">
        <v>834</v>
      </c>
      <c r="D373" s="100"/>
      <c r="E373" s="101">
        <f t="shared" si="6"/>
        <v>1</v>
      </c>
      <c r="F373" s="101"/>
      <c r="G373" s="102" t="s">
        <v>20</v>
      </c>
      <c r="H373" s="102"/>
      <c r="I373" s="103">
        <v>42654</v>
      </c>
      <c r="J373" s="103"/>
      <c r="K373" s="103">
        <v>42654</v>
      </c>
      <c r="L373" s="103"/>
      <c r="M373" s="84" t="s">
        <v>656</v>
      </c>
      <c r="N373" s="84"/>
      <c r="O373" s="98">
        <v>100</v>
      </c>
      <c r="P373" s="98"/>
      <c r="Q373" s="84"/>
      <c r="R373" s="84"/>
      <c r="S373" s="84"/>
    </row>
    <row r="374" spans="2:19" ht="45" customHeight="1" x14ac:dyDescent="0.25">
      <c r="B374" s="10" t="s">
        <v>83</v>
      </c>
      <c r="C374" s="100" t="s">
        <v>835</v>
      </c>
      <c r="D374" s="100"/>
      <c r="E374" s="101">
        <f t="shared" si="6"/>
        <v>1</v>
      </c>
      <c r="F374" s="101"/>
      <c r="G374" s="102" t="s">
        <v>20</v>
      </c>
      <c r="H374" s="102"/>
      <c r="I374" s="103">
        <v>42670</v>
      </c>
      <c r="J374" s="103"/>
      <c r="K374" s="103">
        <v>42670</v>
      </c>
      <c r="L374" s="103"/>
      <c r="M374" s="84" t="s">
        <v>656</v>
      </c>
      <c r="N374" s="84"/>
      <c r="O374" s="98">
        <v>80</v>
      </c>
      <c r="P374" s="98"/>
      <c r="Q374" s="84"/>
      <c r="R374" s="84"/>
      <c r="S374" s="84"/>
    </row>
    <row r="375" spans="2:19" ht="45" customHeight="1" x14ac:dyDescent="0.25">
      <c r="B375" s="10" t="s">
        <v>83</v>
      </c>
      <c r="C375" s="100" t="s">
        <v>836</v>
      </c>
      <c r="D375" s="100"/>
      <c r="E375" s="101">
        <f t="shared" si="6"/>
        <v>1</v>
      </c>
      <c r="F375" s="101"/>
      <c r="G375" s="102" t="s">
        <v>20</v>
      </c>
      <c r="H375" s="102"/>
      <c r="I375" s="103">
        <v>42654</v>
      </c>
      <c r="J375" s="103"/>
      <c r="K375" s="103">
        <v>42654</v>
      </c>
      <c r="L375" s="103"/>
      <c r="M375" s="84" t="s">
        <v>656</v>
      </c>
      <c r="N375" s="84"/>
      <c r="O375" s="98">
        <v>70</v>
      </c>
      <c r="P375" s="98"/>
      <c r="Q375" s="84"/>
      <c r="R375" s="84"/>
      <c r="S375" s="84"/>
    </row>
    <row r="376" spans="2:19" ht="45" customHeight="1" x14ac:dyDescent="0.25">
      <c r="B376" s="10" t="s">
        <v>83</v>
      </c>
      <c r="C376" s="100" t="s">
        <v>837</v>
      </c>
      <c r="D376" s="100"/>
      <c r="E376" s="101">
        <f t="shared" si="6"/>
        <v>1</v>
      </c>
      <c r="F376" s="101"/>
      <c r="G376" s="102" t="s">
        <v>20</v>
      </c>
      <c r="H376" s="102"/>
      <c r="I376" s="103">
        <v>42668</v>
      </c>
      <c r="J376" s="103"/>
      <c r="K376" s="103">
        <v>42668</v>
      </c>
      <c r="L376" s="103"/>
      <c r="M376" s="84" t="s">
        <v>656</v>
      </c>
      <c r="N376" s="84"/>
      <c r="O376" s="98">
        <v>235</v>
      </c>
      <c r="P376" s="98"/>
      <c r="Q376" s="84"/>
      <c r="R376" s="84"/>
      <c r="S376" s="84"/>
    </row>
    <row r="377" spans="2:19" ht="45" customHeight="1" x14ac:dyDescent="0.25">
      <c r="B377" s="10" t="s">
        <v>83</v>
      </c>
      <c r="C377" s="100" t="s">
        <v>838</v>
      </c>
      <c r="D377" s="100"/>
      <c r="E377" s="101">
        <f t="shared" si="6"/>
        <v>1</v>
      </c>
      <c r="F377" s="101"/>
      <c r="G377" s="102" t="s">
        <v>20</v>
      </c>
      <c r="H377" s="102"/>
      <c r="I377" s="103">
        <v>42646</v>
      </c>
      <c r="J377" s="103"/>
      <c r="K377" s="103">
        <v>42646</v>
      </c>
      <c r="L377" s="103"/>
      <c r="M377" s="84" t="s">
        <v>656</v>
      </c>
      <c r="N377" s="84"/>
      <c r="O377" s="98">
        <v>895</v>
      </c>
      <c r="P377" s="98"/>
      <c r="Q377" s="84"/>
      <c r="R377" s="84"/>
      <c r="S377" s="84"/>
    </row>
    <row r="378" spans="2:19" ht="45" customHeight="1" x14ac:dyDescent="0.25">
      <c r="B378" s="10" t="s">
        <v>83</v>
      </c>
      <c r="C378" s="100" t="s">
        <v>839</v>
      </c>
      <c r="D378" s="100"/>
      <c r="E378" s="101">
        <f t="shared" si="6"/>
        <v>1</v>
      </c>
      <c r="F378" s="101"/>
      <c r="G378" s="102" t="s">
        <v>20</v>
      </c>
      <c r="H378" s="102"/>
      <c r="I378" s="103">
        <v>42663</v>
      </c>
      <c r="J378" s="103"/>
      <c r="K378" s="103">
        <v>42667</v>
      </c>
      <c r="L378" s="103"/>
      <c r="M378" s="84" t="s">
        <v>656</v>
      </c>
      <c r="N378" s="84"/>
      <c r="O378" s="98">
        <v>595</v>
      </c>
      <c r="P378" s="98"/>
      <c r="Q378" s="84"/>
      <c r="R378" s="84"/>
      <c r="S378" s="84"/>
    </row>
    <row r="379" spans="2:19" ht="45" customHeight="1" x14ac:dyDescent="0.25">
      <c r="B379" s="10" t="s">
        <v>83</v>
      </c>
      <c r="C379" s="100" t="s">
        <v>840</v>
      </c>
      <c r="D379" s="100"/>
      <c r="E379" s="101">
        <f t="shared" si="6"/>
        <v>1</v>
      </c>
      <c r="F379" s="101"/>
      <c r="G379" s="102" t="s">
        <v>20</v>
      </c>
      <c r="H379" s="102"/>
      <c r="I379" s="103">
        <v>42656</v>
      </c>
      <c r="J379" s="103"/>
      <c r="K379" s="103">
        <v>42657</v>
      </c>
      <c r="L379" s="103"/>
      <c r="M379" s="84" t="s">
        <v>656</v>
      </c>
      <c r="N379" s="84"/>
      <c r="O379" s="98">
        <v>160</v>
      </c>
      <c r="P379" s="98"/>
      <c r="Q379" s="84"/>
      <c r="R379" s="84"/>
      <c r="S379" s="84"/>
    </row>
    <row r="380" spans="2:19" ht="45" customHeight="1" x14ac:dyDescent="0.25">
      <c r="B380" s="10" t="s">
        <v>83</v>
      </c>
      <c r="C380" s="100" t="s">
        <v>841</v>
      </c>
      <c r="D380" s="100"/>
      <c r="E380" s="101">
        <f t="shared" si="6"/>
        <v>1</v>
      </c>
      <c r="F380" s="101"/>
      <c r="G380" s="102" t="s">
        <v>20</v>
      </c>
      <c r="H380" s="102"/>
      <c r="I380" s="103">
        <v>42649</v>
      </c>
      <c r="J380" s="103"/>
      <c r="K380" s="103">
        <v>42650</v>
      </c>
      <c r="L380" s="103"/>
      <c r="M380" s="84" t="s">
        <v>656</v>
      </c>
      <c r="N380" s="84"/>
      <c r="O380" s="98">
        <v>390</v>
      </c>
      <c r="P380" s="98"/>
      <c r="Q380" s="84"/>
      <c r="R380" s="84"/>
      <c r="S380" s="84"/>
    </row>
    <row r="381" spans="2:19" ht="45" customHeight="1" x14ac:dyDescent="0.25">
      <c r="B381" s="10" t="s">
        <v>83</v>
      </c>
      <c r="C381" s="100" t="s">
        <v>842</v>
      </c>
      <c r="D381" s="100"/>
      <c r="E381" s="101">
        <f t="shared" si="6"/>
        <v>1</v>
      </c>
      <c r="F381" s="101"/>
      <c r="G381" s="102" t="s">
        <v>20</v>
      </c>
      <c r="H381" s="102"/>
      <c r="I381" s="103">
        <v>42661</v>
      </c>
      <c r="J381" s="103"/>
      <c r="K381" s="103">
        <v>42669</v>
      </c>
      <c r="L381" s="103"/>
      <c r="M381" s="84" t="s">
        <v>656</v>
      </c>
      <c r="N381" s="84"/>
      <c r="O381" s="98">
        <v>290</v>
      </c>
      <c r="P381" s="98"/>
      <c r="Q381" s="84"/>
      <c r="R381" s="84"/>
      <c r="S381" s="84"/>
    </row>
    <row r="382" spans="2:19" ht="45" customHeight="1" x14ac:dyDescent="0.25">
      <c r="B382" s="10" t="s">
        <v>83</v>
      </c>
      <c r="C382" s="100" t="s">
        <v>831</v>
      </c>
      <c r="D382" s="100"/>
      <c r="E382" s="101">
        <f t="shared" si="6"/>
        <v>1</v>
      </c>
      <c r="F382" s="101"/>
      <c r="G382" s="102" t="s">
        <v>35</v>
      </c>
      <c r="H382" s="102"/>
      <c r="I382" s="103">
        <v>42669</v>
      </c>
      <c r="J382" s="103"/>
      <c r="K382" s="103">
        <v>42669</v>
      </c>
      <c r="L382" s="103"/>
      <c r="M382" s="84" t="s">
        <v>656</v>
      </c>
      <c r="N382" s="84"/>
      <c r="O382" s="98">
        <v>689.99</v>
      </c>
      <c r="P382" s="98"/>
      <c r="Q382" s="84"/>
      <c r="R382" s="84"/>
      <c r="S382" s="84"/>
    </row>
    <row r="383" spans="2:19" ht="45" customHeight="1" x14ac:dyDescent="0.25">
      <c r="B383" s="10" t="s">
        <v>83</v>
      </c>
      <c r="C383" s="100" t="s">
        <v>843</v>
      </c>
      <c r="D383" s="100"/>
      <c r="E383" s="101">
        <f t="shared" si="6"/>
        <v>1</v>
      </c>
      <c r="F383" s="101"/>
      <c r="G383" s="102" t="s">
        <v>20</v>
      </c>
      <c r="H383" s="102"/>
      <c r="I383" s="103">
        <v>42625</v>
      </c>
      <c r="J383" s="103"/>
      <c r="K383" s="103">
        <v>42636</v>
      </c>
      <c r="L383" s="103"/>
      <c r="M383" s="84" t="s">
        <v>656</v>
      </c>
      <c r="N383" s="84"/>
      <c r="O383" s="98">
        <v>1305</v>
      </c>
      <c r="P383" s="98"/>
      <c r="Q383" s="84"/>
      <c r="R383" s="84"/>
      <c r="S383" s="84"/>
    </row>
    <row r="384" spans="2:19" ht="45" customHeight="1" x14ac:dyDescent="0.25">
      <c r="B384" s="10" t="s">
        <v>83</v>
      </c>
      <c r="C384" s="100" t="s">
        <v>844</v>
      </c>
      <c r="D384" s="100"/>
      <c r="E384" s="101">
        <f t="shared" si="6"/>
        <v>1</v>
      </c>
      <c r="F384" s="101"/>
      <c r="G384" s="102" t="s">
        <v>20</v>
      </c>
      <c r="H384" s="102"/>
      <c r="I384" s="103">
        <v>42626</v>
      </c>
      <c r="J384" s="103"/>
      <c r="K384" s="103">
        <v>42643</v>
      </c>
      <c r="L384" s="103"/>
      <c r="M384" s="84" t="s">
        <v>656</v>
      </c>
      <c r="N384" s="84"/>
      <c r="O384" s="98">
        <v>870</v>
      </c>
      <c r="P384" s="98"/>
      <c r="Q384" s="84"/>
      <c r="R384" s="84"/>
      <c r="S384" s="84"/>
    </row>
    <row r="385" spans="2:19" ht="45" customHeight="1" x14ac:dyDescent="0.25">
      <c r="B385" s="10" t="s">
        <v>83</v>
      </c>
      <c r="C385" s="100" t="s">
        <v>845</v>
      </c>
      <c r="D385" s="100"/>
      <c r="E385" s="101">
        <f t="shared" si="6"/>
        <v>1</v>
      </c>
      <c r="F385" s="101"/>
      <c r="G385" s="102" t="s">
        <v>20</v>
      </c>
      <c r="H385" s="102"/>
      <c r="I385" s="103">
        <v>42626</v>
      </c>
      <c r="J385" s="103"/>
      <c r="K385" s="103">
        <v>42643</v>
      </c>
      <c r="L385" s="103"/>
      <c r="M385" s="84" t="s">
        <v>656</v>
      </c>
      <c r="N385" s="84"/>
      <c r="O385" s="98">
        <v>525</v>
      </c>
      <c r="P385" s="98"/>
      <c r="Q385" s="84"/>
      <c r="R385" s="84"/>
      <c r="S385" s="84"/>
    </row>
    <row r="386" spans="2:19" ht="45" customHeight="1" x14ac:dyDescent="0.25">
      <c r="B386" s="10" t="s">
        <v>83</v>
      </c>
      <c r="C386" s="100" t="s">
        <v>846</v>
      </c>
      <c r="D386" s="100"/>
      <c r="E386" s="101">
        <f t="shared" si="6"/>
        <v>1</v>
      </c>
      <c r="F386" s="101"/>
      <c r="G386" s="102" t="s">
        <v>17</v>
      </c>
      <c r="H386" s="102"/>
      <c r="I386" s="103">
        <v>42576</v>
      </c>
      <c r="J386" s="103"/>
      <c r="K386" s="103">
        <v>42576</v>
      </c>
      <c r="L386" s="103"/>
      <c r="M386" s="84" t="s">
        <v>656</v>
      </c>
      <c r="N386" s="84"/>
      <c r="O386" s="98">
        <v>1503</v>
      </c>
      <c r="P386" s="98"/>
      <c r="Q386" s="84"/>
      <c r="R386" s="84"/>
      <c r="S386" s="84"/>
    </row>
    <row r="387" spans="2:19" ht="45" customHeight="1" x14ac:dyDescent="0.25">
      <c r="B387" s="10" t="s">
        <v>83</v>
      </c>
      <c r="C387" s="100" t="s">
        <v>847</v>
      </c>
      <c r="D387" s="100"/>
      <c r="E387" s="101">
        <f t="shared" si="6"/>
        <v>1</v>
      </c>
      <c r="F387" s="101"/>
      <c r="G387" s="102" t="s">
        <v>35</v>
      </c>
      <c r="H387" s="102"/>
      <c r="I387" s="103">
        <v>42612</v>
      </c>
      <c r="J387" s="103"/>
      <c r="K387" s="103">
        <v>42612</v>
      </c>
      <c r="L387" s="103"/>
      <c r="M387" s="84" t="s">
        <v>656</v>
      </c>
      <c r="N387" s="84"/>
      <c r="O387" s="98">
        <v>332</v>
      </c>
      <c r="P387" s="98"/>
      <c r="Q387" s="84"/>
      <c r="R387" s="84"/>
      <c r="S387" s="84"/>
    </row>
    <row r="388" spans="2:19" ht="45" customHeight="1" x14ac:dyDescent="0.25">
      <c r="B388" s="10" t="s">
        <v>83</v>
      </c>
      <c r="C388" s="100" t="s">
        <v>848</v>
      </c>
      <c r="D388" s="100"/>
      <c r="E388" s="101">
        <f t="shared" si="6"/>
        <v>1</v>
      </c>
      <c r="F388" s="101"/>
      <c r="G388" s="102" t="s">
        <v>17</v>
      </c>
      <c r="H388" s="102"/>
      <c r="I388" s="103">
        <v>42600</v>
      </c>
      <c r="J388" s="103"/>
      <c r="K388" s="103">
        <v>42600</v>
      </c>
      <c r="L388" s="103"/>
      <c r="M388" s="84" t="s">
        <v>656</v>
      </c>
      <c r="N388" s="84"/>
      <c r="O388" s="98">
        <v>1458</v>
      </c>
      <c r="P388" s="98"/>
      <c r="Q388" s="84"/>
      <c r="R388" s="84"/>
      <c r="S388" s="84"/>
    </row>
    <row r="389" spans="2:19" ht="45" customHeight="1" x14ac:dyDescent="0.25">
      <c r="B389" s="10" t="s">
        <v>83</v>
      </c>
      <c r="C389" s="100" t="s">
        <v>849</v>
      </c>
      <c r="D389" s="100"/>
      <c r="E389" s="101">
        <f t="shared" si="6"/>
        <v>1</v>
      </c>
      <c r="F389" s="101"/>
      <c r="G389" s="102" t="s">
        <v>17</v>
      </c>
      <c r="H389" s="102"/>
      <c r="I389" s="103">
        <v>42605</v>
      </c>
      <c r="J389" s="103"/>
      <c r="K389" s="103">
        <v>42605</v>
      </c>
      <c r="L389" s="103"/>
      <c r="M389" s="84" t="s">
        <v>656</v>
      </c>
      <c r="N389" s="84"/>
      <c r="O389" s="98">
        <v>1152</v>
      </c>
      <c r="P389" s="98"/>
      <c r="Q389" s="84"/>
      <c r="R389" s="84"/>
      <c r="S389" s="84"/>
    </row>
    <row r="390" spans="2:19" ht="45" customHeight="1" x14ac:dyDescent="0.25">
      <c r="B390" s="10" t="s">
        <v>83</v>
      </c>
      <c r="C390" s="100" t="s">
        <v>850</v>
      </c>
      <c r="D390" s="100"/>
      <c r="E390" s="101">
        <f t="shared" si="6"/>
        <v>1</v>
      </c>
      <c r="F390" s="101"/>
      <c r="G390" s="102" t="s">
        <v>17</v>
      </c>
      <c r="H390" s="102"/>
      <c r="I390" s="103">
        <v>42619</v>
      </c>
      <c r="J390" s="103"/>
      <c r="K390" s="103">
        <v>42619</v>
      </c>
      <c r="L390" s="103"/>
      <c r="M390" s="84" t="s">
        <v>656</v>
      </c>
      <c r="N390" s="84"/>
      <c r="O390" s="98">
        <v>1685</v>
      </c>
      <c r="P390" s="98"/>
      <c r="Q390" s="84"/>
      <c r="R390" s="84"/>
      <c r="S390" s="84"/>
    </row>
    <row r="391" spans="2:19" ht="45" customHeight="1" x14ac:dyDescent="0.25">
      <c r="B391" s="10" t="s">
        <v>83</v>
      </c>
      <c r="C391" s="100" t="s">
        <v>851</v>
      </c>
      <c r="D391" s="100"/>
      <c r="E391" s="101">
        <f t="shared" si="6"/>
        <v>1</v>
      </c>
      <c r="F391" s="101"/>
      <c r="G391" s="102" t="s">
        <v>35</v>
      </c>
      <c r="H391" s="102"/>
      <c r="I391" s="103">
        <v>42643</v>
      </c>
      <c r="J391" s="103"/>
      <c r="K391" s="103">
        <v>42643</v>
      </c>
      <c r="L391" s="103"/>
      <c r="M391" s="84" t="s">
        <v>656</v>
      </c>
      <c r="N391" s="84"/>
      <c r="O391" s="98">
        <v>188</v>
      </c>
      <c r="P391" s="98"/>
      <c r="Q391" s="84"/>
      <c r="R391" s="84"/>
      <c r="S391" s="84"/>
    </row>
    <row r="392" spans="2:19" ht="45" customHeight="1" x14ac:dyDescent="0.25">
      <c r="B392" s="10" t="s">
        <v>83</v>
      </c>
      <c r="C392" s="100" t="s">
        <v>850</v>
      </c>
      <c r="D392" s="100"/>
      <c r="E392" s="101">
        <f t="shared" si="6"/>
        <v>1</v>
      </c>
      <c r="F392" s="101"/>
      <c r="G392" s="102" t="s">
        <v>17</v>
      </c>
      <c r="H392" s="102"/>
      <c r="I392" s="103">
        <v>42649</v>
      </c>
      <c r="J392" s="103"/>
      <c r="K392" s="103">
        <v>42649</v>
      </c>
      <c r="L392" s="103"/>
      <c r="M392" s="84" t="s">
        <v>656</v>
      </c>
      <c r="N392" s="84"/>
      <c r="O392" s="98">
        <v>870</v>
      </c>
      <c r="P392" s="98"/>
      <c r="Q392" s="84"/>
      <c r="R392" s="84"/>
      <c r="S392" s="84"/>
    </row>
    <row r="393" spans="2:19" ht="45" customHeight="1" x14ac:dyDescent="0.25">
      <c r="B393" s="10" t="s">
        <v>83</v>
      </c>
      <c r="C393" s="100" t="s">
        <v>852</v>
      </c>
      <c r="D393" s="100"/>
      <c r="E393" s="101">
        <f t="shared" si="6"/>
        <v>1</v>
      </c>
      <c r="F393" s="101"/>
      <c r="G393" s="102" t="s">
        <v>35</v>
      </c>
      <c r="H393" s="102"/>
      <c r="I393" s="103">
        <v>42634</v>
      </c>
      <c r="J393" s="103"/>
      <c r="K393" s="103">
        <v>42636</v>
      </c>
      <c r="L393" s="103"/>
      <c r="M393" s="84" t="s">
        <v>656</v>
      </c>
      <c r="N393" s="84"/>
      <c r="O393" s="98">
        <v>1003</v>
      </c>
      <c r="P393" s="98"/>
      <c r="Q393" s="84"/>
      <c r="R393" s="84"/>
      <c r="S393" s="84"/>
    </row>
    <row r="394" spans="2:19" ht="45" customHeight="1" x14ac:dyDescent="0.25">
      <c r="B394" s="10" t="s">
        <v>83</v>
      </c>
      <c r="C394" s="100" t="s">
        <v>853</v>
      </c>
      <c r="D394" s="100"/>
      <c r="E394" s="101">
        <f t="shared" si="6"/>
        <v>1</v>
      </c>
      <c r="F394" s="101"/>
      <c r="G394" s="102" t="s">
        <v>35</v>
      </c>
      <c r="H394" s="102"/>
      <c r="I394" s="103">
        <v>42634</v>
      </c>
      <c r="J394" s="103"/>
      <c r="K394" s="103">
        <v>42636</v>
      </c>
      <c r="L394" s="103"/>
      <c r="M394" s="84" t="s">
        <v>656</v>
      </c>
      <c r="N394" s="84"/>
      <c r="O394" s="98">
        <v>662.17</v>
      </c>
      <c r="P394" s="98"/>
      <c r="Q394" s="84"/>
      <c r="R394" s="84"/>
      <c r="S394" s="84"/>
    </row>
    <row r="395" spans="2:19" ht="45" customHeight="1" x14ac:dyDescent="0.25">
      <c r="B395" s="10" t="s">
        <v>83</v>
      </c>
      <c r="C395" s="100" t="s">
        <v>854</v>
      </c>
      <c r="D395" s="100"/>
      <c r="E395" s="101">
        <f t="shared" si="6"/>
        <v>1</v>
      </c>
      <c r="F395" s="101"/>
      <c r="G395" s="102" t="s">
        <v>35</v>
      </c>
      <c r="H395" s="102"/>
      <c r="I395" s="103">
        <v>42619</v>
      </c>
      <c r="J395" s="103"/>
      <c r="K395" s="103">
        <v>42619</v>
      </c>
      <c r="L395" s="103"/>
      <c r="M395" s="84" t="s">
        <v>656</v>
      </c>
      <c r="N395" s="84"/>
      <c r="O395" s="98">
        <v>132</v>
      </c>
      <c r="P395" s="98"/>
      <c r="Q395" s="84"/>
      <c r="R395" s="84"/>
      <c r="S395" s="84"/>
    </row>
    <row r="396" spans="2:19" ht="45" customHeight="1" x14ac:dyDescent="0.25">
      <c r="B396" s="10" t="s">
        <v>83</v>
      </c>
      <c r="C396" s="100" t="s">
        <v>854</v>
      </c>
      <c r="D396" s="100"/>
      <c r="E396" s="101">
        <f t="shared" si="6"/>
        <v>1</v>
      </c>
      <c r="F396" s="101"/>
      <c r="G396" s="102" t="s">
        <v>35</v>
      </c>
      <c r="H396" s="102"/>
      <c r="I396" s="103">
        <v>42619</v>
      </c>
      <c r="J396" s="103"/>
      <c r="K396" s="103">
        <v>42619</v>
      </c>
      <c r="L396" s="103"/>
      <c r="M396" s="84" t="s">
        <v>656</v>
      </c>
      <c r="N396" s="84"/>
      <c r="O396" s="98">
        <v>252</v>
      </c>
      <c r="P396" s="98"/>
      <c r="Q396" s="84"/>
      <c r="R396" s="84"/>
      <c r="S396" s="84"/>
    </row>
    <row r="397" spans="2:19" ht="45" customHeight="1" x14ac:dyDescent="0.25">
      <c r="B397" s="10" t="s">
        <v>83</v>
      </c>
      <c r="C397" s="100" t="s">
        <v>847</v>
      </c>
      <c r="D397" s="100"/>
      <c r="E397" s="101">
        <f t="shared" ref="E397:E460" si="7">D397+1</f>
        <v>1</v>
      </c>
      <c r="F397" s="101"/>
      <c r="G397" s="102" t="s">
        <v>35</v>
      </c>
      <c r="H397" s="102"/>
      <c r="I397" s="103">
        <v>42612</v>
      </c>
      <c r="J397" s="103"/>
      <c r="K397" s="103">
        <v>42612</v>
      </c>
      <c r="L397" s="103"/>
      <c r="M397" s="84" t="s">
        <v>656</v>
      </c>
      <c r="N397" s="84"/>
      <c r="O397" s="98">
        <v>213</v>
      </c>
      <c r="P397" s="98"/>
      <c r="Q397" s="84"/>
      <c r="R397" s="84"/>
      <c r="S397" s="84"/>
    </row>
    <row r="398" spans="2:19" ht="45" customHeight="1" x14ac:dyDescent="0.25">
      <c r="B398" s="10" t="s">
        <v>83</v>
      </c>
      <c r="C398" s="100" t="s">
        <v>848</v>
      </c>
      <c r="D398" s="100"/>
      <c r="E398" s="101">
        <f t="shared" si="7"/>
        <v>1</v>
      </c>
      <c r="F398" s="101"/>
      <c r="G398" s="102" t="s">
        <v>17</v>
      </c>
      <c r="H398" s="102"/>
      <c r="I398" s="103">
        <v>42600</v>
      </c>
      <c r="J398" s="103"/>
      <c r="K398" s="103">
        <v>42600</v>
      </c>
      <c r="L398" s="103"/>
      <c r="M398" s="84" t="s">
        <v>656</v>
      </c>
      <c r="N398" s="84"/>
      <c r="O398" s="98">
        <v>342</v>
      </c>
      <c r="P398" s="98"/>
      <c r="Q398" s="84"/>
      <c r="R398" s="84"/>
      <c r="S398" s="84"/>
    </row>
    <row r="399" spans="2:19" ht="45" customHeight="1" x14ac:dyDescent="0.25">
      <c r="B399" s="10" t="s">
        <v>83</v>
      </c>
      <c r="C399" s="100" t="s">
        <v>849</v>
      </c>
      <c r="D399" s="100"/>
      <c r="E399" s="101">
        <f t="shared" si="7"/>
        <v>1</v>
      </c>
      <c r="F399" s="101"/>
      <c r="G399" s="102" t="s">
        <v>17</v>
      </c>
      <c r="H399" s="102"/>
      <c r="I399" s="103">
        <v>42605</v>
      </c>
      <c r="J399" s="103"/>
      <c r="K399" s="103">
        <v>42605</v>
      </c>
      <c r="L399" s="103"/>
      <c r="M399" s="84" t="s">
        <v>656</v>
      </c>
      <c r="N399" s="84"/>
      <c r="O399" s="98">
        <v>134</v>
      </c>
      <c r="P399" s="98"/>
      <c r="Q399" s="84"/>
      <c r="R399" s="84"/>
      <c r="S399" s="84"/>
    </row>
    <row r="400" spans="2:19" ht="45" customHeight="1" x14ac:dyDescent="0.25">
      <c r="B400" s="10" t="s">
        <v>83</v>
      </c>
      <c r="C400" s="100" t="s">
        <v>850</v>
      </c>
      <c r="D400" s="100"/>
      <c r="E400" s="101">
        <f t="shared" si="7"/>
        <v>1</v>
      </c>
      <c r="F400" s="101"/>
      <c r="G400" s="102" t="s">
        <v>17</v>
      </c>
      <c r="H400" s="102"/>
      <c r="I400" s="103">
        <v>42619</v>
      </c>
      <c r="J400" s="103"/>
      <c r="K400" s="103">
        <v>42619</v>
      </c>
      <c r="L400" s="103"/>
      <c r="M400" s="84" t="s">
        <v>656</v>
      </c>
      <c r="N400" s="84"/>
      <c r="O400" s="98">
        <v>262</v>
      </c>
      <c r="P400" s="98"/>
      <c r="Q400" s="84"/>
      <c r="R400" s="84"/>
      <c r="S400" s="84"/>
    </row>
    <row r="401" spans="2:19" ht="45" customHeight="1" x14ac:dyDescent="0.25">
      <c r="B401" s="10" t="s">
        <v>83</v>
      </c>
      <c r="C401" s="100" t="s">
        <v>851</v>
      </c>
      <c r="D401" s="100"/>
      <c r="E401" s="101">
        <f t="shared" si="7"/>
        <v>1</v>
      </c>
      <c r="F401" s="101"/>
      <c r="G401" s="102" t="s">
        <v>35</v>
      </c>
      <c r="H401" s="102"/>
      <c r="I401" s="103">
        <v>42643</v>
      </c>
      <c r="J401" s="103"/>
      <c r="K401" s="103">
        <v>42643</v>
      </c>
      <c r="L401" s="103"/>
      <c r="M401" s="84" t="s">
        <v>656</v>
      </c>
      <c r="N401" s="84"/>
      <c r="O401" s="98">
        <v>676.01</v>
      </c>
      <c r="P401" s="98"/>
      <c r="Q401" s="84"/>
      <c r="R401" s="84"/>
      <c r="S401" s="84"/>
    </row>
    <row r="402" spans="2:19" ht="45" customHeight="1" x14ac:dyDescent="0.25">
      <c r="B402" s="10" t="s">
        <v>83</v>
      </c>
      <c r="C402" s="100" t="s">
        <v>850</v>
      </c>
      <c r="D402" s="100"/>
      <c r="E402" s="101">
        <f t="shared" si="7"/>
        <v>1</v>
      </c>
      <c r="F402" s="101"/>
      <c r="G402" s="102" t="s">
        <v>17</v>
      </c>
      <c r="H402" s="102"/>
      <c r="I402" s="103">
        <v>42649</v>
      </c>
      <c r="J402" s="103"/>
      <c r="K402" s="103">
        <v>42649</v>
      </c>
      <c r="L402" s="103"/>
      <c r="M402" s="84" t="s">
        <v>656</v>
      </c>
      <c r="N402" s="84"/>
      <c r="O402" s="98">
        <v>402</v>
      </c>
      <c r="P402" s="98"/>
      <c r="Q402" s="84"/>
      <c r="R402" s="84"/>
      <c r="S402" s="84"/>
    </row>
    <row r="403" spans="2:19" ht="45" customHeight="1" x14ac:dyDescent="0.25">
      <c r="B403" s="10" t="s">
        <v>83</v>
      </c>
      <c r="C403" s="100" t="s">
        <v>853</v>
      </c>
      <c r="D403" s="100"/>
      <c r="E403" s="101">
        <f t="shared" si="7"/>
        <v>1</v>
      </c>
      <c r="F403" s="101"/>
      <c r="G403" s="102" t="s">
        <v>35</v>
      </c>
      <c r="H403" s="102"/>
      <c r="I403" s="103">
        <v>42634</v>
      </c>
      <c r="J403" s="103"/>
      <c r="K403" s="103">
        <v>42636</v>
      </c>
      <c r="L403" s="103"/>
      <c r="M403" s="84" t="s">
        <v>656</v>
      </c>
      <c r="N403" s="84"/>
      <c r="O403" s="98">
        <v>944.99</v>
      </c>
      <c r="P403" s="98"/>
      <c r="Q403" s="84"/>
      <c r="R403" s="84"/>
      <c r="S403" s="84"/>
    </row>
    <row r="404" spans="2:19" ht="45" customHeight="1" x14ac:dyDescent="0.25">
      <c r="B404" s="10" t="s">
        <v>83</v>
      </c>
      <c r="C404" s="100" t="s">
        <v>854</v>
      </c>
      <c r="D404" s="100"/>
      <c r="E404" s="101">
        <f t="shared" si="7"/>
        <v>1</v>
      </c>
      <c r="F404" s="101"/>
      <c r="G404" s="102" t="s">
        <v>35</v>
      </c>
      <c r="H404" s="102"/>
      <c r="I404" s="103">
        <v>42619</v>
      </c>
      <c r="J404" s="103"/>
      <c r="K404" s="103">
        <v>42619</v>
      </c>
      <c r="L404" s="103"/>
      <c r="M404" s="84" t="s">
        <v>656</v>
      </c>
      <c r="N404" s="84"/>
      <c r="O404" s="98">
        <v>229</v>
      </c>
      <c r="P404" s="98"/>
      <c r="Q404" s="84"/>
      <c r="R404" s="84"/>
      <c r="S404" s="84"/>
    </row>
    <row r="405" spans="2:19" ht="45" customHeight="1" x14ac:dyDescent="0.25">
      <c r="B405" s="10" t="s">
        <v>83</v>
      </c>
      <c r="C405" s="100" t="s">
        <v>19</v>
      </c>
      <c r="D405" s="100"/>
      <c r="E405" s="101">
        <f t="shared" si="7"/>
        <v>1</v>
      </c>
      <c r="F405" s="101"/>
      <c r="G405" s="102" t="s">
        <v>20</v>
      </c>
      <c r="H405" s="102"/>
      <c r="I405" s="103">
        <v>42619</v>
      </c>
      <c r="J405" s="103"/>
      <c r="K405" s="103">
        <v>42619</v>
      </c>
      <c r="L405" s="103"/>
      <c r="M405" s="84" t="s">
        <v>656</v>
      </c>
      <c r="N405" s="84"/>
      <c r="O405" s="98">
        <v>1265</v>
      </c>
      <c r="P405" s="98"/>
      <c r="Q405" s="84"/>
      <c r="R405" s="84"/>
      <c r="S405" s="84"/>
    </row>
    <row r="406" spans="2:19" ht="45" customHeight="1" x14ac:dyDescent="0.25">
      <c r="B406" s="10" t="s">
        <v>83</v>
      </c>
      <c r="C406" s="100" t="s">
        <v>855</v>
      </c>
      <c r="D406" s="100"/>
      <c r="E406" s="101">
        <f t="shared" si="7"/>
        <v>1</v>
      </c>
      <c r="F406" s="101"/>
      <c r="G406" s="102" t="s">
        <v>35</v>
      </c>
      <c r="H406" s="102"/>
      <c r="I406" s="103">
        <v>42649</v>
      </c>
      <c r="J406" s="103"/>
      <c r="K406" s="103">
        <v>42649</v>
      </c>
      <c r="L406" s="103"/>
      <c r="M406" s="84" t="s">
        <v>656</v>
      </c>
      <c r="N406" s="84"/>
      <c r="O406" s="98">
        <v>488</v>
      </c>
      <c r="P406" s="98"/>
      <c r="Q406" s="84"/>
      <c r="R406" s="84"/>
      <c r="S406" s="84"/>
    </row>
    <row r="407" spans="2:19" ht="45" customHeight="1" x14ac:dyDescent="0.25">
      <c r="B407" s="10" t="s">
        <v>83</v>
      </c>
      <c r="C407" s="100" t="s">
        <v>856</v>
      </c>
      <c r="D407" s="100"/>
      <c r="E407" s="101">
        <f t="shared" si="7"/>
        <v>1</v>
      </c>
      <c r="F407" s="101"/>
      <c r="G407" s="102" t="s">
        <v>35</v>
      </c>
      <c r="H407" s="102"/>
      <c r="I407" s="103">
        <v>42608</v>
      </c>
      <c r="J407" s="103"/>
      <c r="K407" s="103">
        <v>42608</v>
      </c>
      <c r="L407" s="103"/>
      <c r="M407" s="84" t="s">
        <v>656</v>
      </c>
      <c r="N407" s="84"/>
      <c r="O407" s="98">
        <v>488</v>
      </c>
      <c r="P407" s="98"/>
      <c r="Q407" s="84"/>
      <c r="R407" s="84"/>
      <c r="S407" s="84"/>
    </row>
    <row r="408" spans="2:19" ht="45" customHeight="1" x14ac:dyDescent="0.25">
      <c r="B408" s="10" t="s">
        <v>83</v>
      </c>
      <c r="C408" s="100" t="s">
        <v>857</v>
      </c>
      <c r="D408" s="100"/>
      <c r="E408" s="101">
        <f t="shared" si="7"/>
        <v>1</v>
      </c>
      <c r="F408" s="101"/>
      <c r="G408" s="102" t="s">
        <v>35</v>
      </c>
      <c r="H408" s="102"/>
      <c r="I408" s="103">
        <v>42606</v>
      </c>
      <c r="J408" s="103"/>
      <c r="K408" s="103">
        <v>42606</v>
      </c>
      <c r="L408" s="103"/>
      <c r="M408" s="84" t="s">
        <v>656</v>
      </c>
      <c r="N408" s="84"/>
      <c r="O408" s="98">
        <v>132</v>
      </c>
      <c r="P408" s="98"/>
      <c r="Q408" s="84"/>
      <c r="R408" s="84"/>
      <c r="S408" s="84"/>
    </row>
    <row r="409" spans="2:19" ht="45" customHeight="1" x14ac:dyDescent="0.25">
      <c r="B409" s="10" t="s">
        <v>83</v>
      </c>
      <c r="C409" s="100" t="s">
        <v>857</v>
      </c>
      <c r="D409" s="100"/>
      <c r="E409" s="101">
        <f t="shared" si="7"/>
        <v>1</v>
      </c>
      <c r="F409" s="101"/>
      <c r="G409" s="102" t="s">
        <v>35</v>
      </c>
      <c r="H409" s="102"/>
      <c r="I409" s="103">
        <v>42599</v>
      </c>
      <c r="J409" s="103"/>
      <c r="K409" s="103">
        <v>42599</v>
      </c>
      <c r="L409" s="103"/>
      <c r="M409" s="84" t="s">
        <v>656</v>
      </c>
      <c r="N409" s="84"/>
      <c r="O409" s="98">
        <v>488</v>
      </c>
      <c r="P409" s="98"/>
      <c r="Q409" s="84"/>
      <c r="R409" s="84"/>
      <c r="S409" s="84"/>
    </row>
    <row r="410" spans="2:19" ht="45" customHeight="1" x14ac:dyDescent="0.25">
      <c r="B410" s="10" t="s">
        <v>83</v>
      </c>
      <c r="C410" s="100" t="s">
        <v>858</v>
      </c>
      <c r="D410" s="100"/>
      <c r="E410" s="101">
        <f t="shared" si="7"/>
        <v>1</v>
      </c>
      <c r="F410" s="101"/>
      <c r="G410" s="102" t="s">
        <v>35</v>
      </c>
      <c r="H410" s="102"/>
      <c r="I410" s="103">
        <v>42648</v>
      </c>
      <c r="J410" s="103"/>
      <c r="K410" s="103">
        <v>42648</v>
      </c>
      <c r="L410" s="103"/>
      <c r="M410" s="84" t="s">
        <v>656</v>
      </c>
      <c r="N410" s="84"/>
      <c r="O410" s="98">
        <v>1047.02</v>
      </c>
      <c r="P410" s="98"/>
      <c r="Q410" s="84"/>
      <c r="R410" s="84"/>
      <c r="S410" s="84"/>
    </row>
    <row r="411" spans="2:19" ht="45" customHeight="1" x14ac:dyDescent="0.25">
      <c r="B411" s="10" t="s">
        <v>83</v>
      </c>
      <c r="C411" s="100" t="s">
        <v>859</v>
      </c>
      <c r="D411" s="100"/>
      <c r="E411" s="101">
        <f t="shared" si="7"/>
        <v>1</v>
      </c>
      <c r="F411" s="101"/>
      <c r="G411" s="102" t="s">
        <v>35</v>
      </c>
      <c r="H411" s="102"/>
      <c r="I411" s="103">
        <v>38981</v>
      </c>
      <c r="J411" s="103"/>
      <c r="K411" s="103">
        <v>42634</v>
      </c>
      <c r="L411" s="103"/>
      <c r="M411" s="84" t="s">
        <v>656</v>
      </c>
      <c r="N411" s="84"/>
      <c r="O411" s="98">
        <v>708</v>
      </c>
      <c r="P411" s="98"/>
      <c r="Q411" s="84"/>
      <c r="R411" s="84"/>
      <c r="S411" s="84"/>
    </row>
    <row r="412" spans="2:19" ht="45" customHeight="1" x14ac:dyDescent="0.25">
      <c r="B412" s="10" t="s">
        <v>83</v>
      </c>
      <c r="C412" s="100" t="s">
        <v>860</v>
      </c>
      <c r="D412" s="100"/>
      <c r="E412" s="101">
        <f t="shared" si="7"/>
        <v>1</v>
      </c>
      <c r="F412" s="101"/>
      <c r="G412" s="102" t="s">
        <v>17</v>
      </c>
      <c r="H412" s="102"/>
      <c r="I412" s="103">
        <v>42636</v>
      </c>
      <c r="J412" s="103"/>
      <c r="K412" s="103">
        <v>42636</v>
      </c>
      <c r="L412" s="103"/>
      <c r="M412" s="84" t="s">
        <v>656</v>
      </c>
      <c r="N412" s="84"/>
      <c r="O412" s="98">
        <v>965</v>
      </c>
      <c r="P412" s="98"/>
      <c r="Q412" s="84"/>
      <c r="R412" s="84"/>
      <c r="S412" s="84"/>
    </row>
    <row r="413" spans="2:19" ht="45" customHeight="1" x14ac:dyDescent="0.25">
      <c r="B413" s="10" t="s">
        <v>83</v>
      </c>
      <c r="C413" s="100" t="s">
        <v>859</v>
      </c>
      <c r="D413" s="100"/>
      <c r="E413" s="101">
        <f t="shared" si="7"/>
        <v>1</v>
      </c>
      <c r="F413" s="101"/>
      <c r="G413" s="102" t="s">
        <v>35</v>
      </c>
      <c r="H413" s="102"/>
      <c r="I413" s="103">
        <v>38981</v>
      </c>
      <c r="J413" s="103"/>
      <c r="K413" s="103">
        <v>42634</v>
      </c>
      <c r="L413" s="103"/>
      <c r="M413" s="84" t="s">
        <v>656</v>
      </c>
      <c r="N413" s="84"/>
      <c r="O413" s="98">
        <v>1150</v>
      </c>
      <c r="P413" s="98"/>
      <c r="Q413" s="84"/>
      <c r="R413" s="84"/>
      <c r="S413" s="84"/>
    </row>
    <row r="414" spans="2:19" ht="45" customHeight="1" x14ac:dyDescent="0.25">
      <c r="B414" s="10" t="s">
        <v>83</v>
      </c>
      <c r="C414" s="100" t="s">
        <v>855</v>
      </c>
      <c r="D414" s="100"/>
      <c r="E414" s="101">
        <f t="shared" si="7"/>
        <v>1</v>
      </c>
      <c r="F414" s="101"/>
      <c r="G414" s="102" t="s">
        <v>35</v>
      </c>
      <c r="H414" s="102"/>
      <c r="I414" s="103">
        <v>42649</v>
      </c>
      <c r="J414" s="103"/>
      <c r="K414" s="103">
        <v>42649</v>
      </c>
      <c r="L414" s="103"/>
      <c r="M414" s="84" t="s">
        <v>656</v>
      </c>
      <c r="N414" s="84"/>
      <c r="O414" s="98">
        <v>383</v>
      </c>
      <c r="P414" s="98"/>
      <c r="Q414" s="84"/>
      <c r="R414" s="84"/>
      <c r="S414" s="84"/>
    </row>
    <row r="415" spans="2:19" ht="45" customHeight="1" x14ac:dyDescent="0.25">
      <c r="B415" s="10" t="s">
        <v>83</v>
      </c>
      <c r="C415" s="100" t="s">
        <v>860</v>
      </c>
      <c r="D415" s="100"/>
      <c r="E415" s="101">
        <f t="shared" si="7"/>
        <v>1</v>
      </c>
      <c r="F415" s="101"/>
      <c r="G415" s="102" t="s">
        <v>17</v>
      </c>
      <c r="H415" s="102"/>
      <c r="I415" s="103">
        <v>42636</v>
      </c>
      <c r="J415" s="103"/>
      <c r="K415" s="103">
        <v>42636</v>
      </c>
      <c r="L415" s="103"/>
      <c r="M415" s="84" t="s">
        <v>656</v>
      </c>
      <c r="N415" s="84"/>
      <c r="O415" s="98">
        <v>689</v>
      </c>
      <c r="P415" s="98"/>
      <c r="Q415" s="84"/>
      <c r="R415" s="84"/>
      <c r="S415" s="84"/>
    </row>
    <row r="416" spans="2:19" ht="45" customHeight="1" x14ac:dyDescent="0.25">
      <c r="B416" s="10" t="s">
        <v>83</v>
      </c>
      <c r="C416" s="100" t="s">
        <v>861</v>
      </c>
      <c r="D416" s="100"/>
      <c r="E416" s="101">
        <f t="shared" si="7"/>
        <v>1</v>
      </c>
      <c r="F416" s="101"/>
      <c r="G416" s="102" t="s">
        <v>35</v>
      </c>
      <c r="H416" s="102"/>
      <c r="I416" s="103">
        <v>42641</v>
      </c>
      <c r="J416" s="103"/>
      <c r="K416" s="103">
        <v>42641</v>
      </c>
      <c r="L416" s="103"/>
      <c r="M416" s="84" t="s">
        <v>656</v>
      </c>
      <c r="N416" s="84"/>
      <c r="O416" s="98">
        <v>2368.02</v>
      </c>
      <c r="P416" s="98"/>
      <c r="Q416" s="84"/>
      <c r="R416" s="84"/>
      <c r="S416" s="84"/>
    </row>
    <row r="417" spans="2:19" ht="45" customHeight="1" x14ac:dyDescent="0.25">
      <c r="B417" s="10" t="s">
        <v>83</v>
      </c>
      <c r="C417" s="100" t="s">
        <v>19</v>
      </c>
      <c r="D417" s="100"/>
      <c r="E417" s="101">
        <f t="shared" si="7"/>
        <v>1</v>
      </c>
      <c r="F417" s="101"/>
      <c r="G417" s="102" t="s">
        <v>20</v>
      </c>
      <c r="H417" s="102"/>
      <c r="I417" s="103">
        <v>42641</v>
      </c>
      <c r="J417" s="103"/>
      <c r="K417" s="103">
        <v>42641</v>
      </c>
      <c r="L417" s="103"/>
      <c r="M417" s="84" t="s">
        <v>656</v>
      </c>
      <c r="N417" s="84"/>
      <c r="O417" s="98">
        <v>450</v>
      </c>
      <c r="P417" s="98"/>
      <c r="Q417" s="84"/>
      <c r="R417" s="84"/>
      <c r="S417" s="84"/>
    </row>
    <row r="418" spans="2:19" ht="45" customHeight="1" x14ac:dyDescent="0.25">
      <c r="B418" s="10" t="s">
        <v>83</v>
      </c>
      <c r="C418" s="100" t="s">
        <v>862</v>
      </c>
      <c r="D418" s="100"/>
      <c r="E418" s="101">
        <f t="shared" si="7"/>
        <v>1</v>
      </c>
      <c r="F418" s="101"/>
      <c r="G418" s="102" t="s">
        <v>17</v>
      </c>
      <c r="H418" s="102"/>
      <c r="I418" s="103">
        <v>42636</v>
      </c>
      <c r="J418" s="103"/>
      <c r="K418" s="103">
        <v>42636</v>
      </c>
      <c r="L418" s="103"/>
      <c r="M418" s="84" t="s">
        <v>656</v>
      </c>
      <c r="N418" s="84"/>
      <c r="O418" s="98">
        <v>2793</v>
      </c>
      <c r="P418" s="98"/>
      <c r="Q418" s="84"/>
      <c r="R418" s="84"/>
      <c r="S418" s="84"/>
    </row>
    <row r="419" spans="2:19" ht="45" customHeight="1" x14ac:dyDescent="0.25">
      <c r="B419" s="10" t="s">
        <v>83</v>
      </c>
      <c r="C419" s="100" t="str">
        <f>+B419</f>
        <v>Contraloría Municipal</v>
      </c>
      <c r="D419" s="100"/>
      <c r="E419" s="101">
        <f t="shared" si="7"/>
        <v>1</v>
      </c>
      <c r="F419" s="101"/>
      <c r="G419" s="102" t="s">
        <v>17</v>
      </c>
      <c r="H419" s="102"/>
      <c r="I419" s="103">
        <v>42649</v>
      </c>
      <c r="J419" s="103"/>
      <c r="K419" s="103">
        <v>42649</v>
      </c>
      <c r="L419" s="103"/>
      <c r="M419" s="84" t="s">
        <v>656</v>
      </c>
      <c r="N419" s="84"/>
      <c r="O419" s="98">
        <v>2529</v>
      </c>
      <c r="P419" s="98"/>
      <c r="Q419" s="84"/>
      <c r="R419" s="84"/>
      <c r="S419" s="84"/>
    </row>
    <row r="420" spans="2:19" ht="45" customHeight="1" x14ac:dyDescent="0.25">
      <c r="B420" s="10" t="s">
        <v>83</v>
      </c>
      <c r="C420" s="100" t="str">
        <f>+B420</f>
        <v>Contraloría Municipal</v>
      </c>
      <c r="D420" s="100"/>
      <c r="E420" s="101">
        <f t="shared" si="7"/>
        <v>1</v>
      </c>
      <c r="F420" s="101"/>
      <c r="G420" s="102" t="s">
        <v>17</v>
      </c>
      <c r="H420" s="102"/>
      <c r="I420" s="103">
        <v>42710</v>
      </c>
      <c r="J420" s="103"/>
      <c r="K420" s="103">
        <f>+J420</f>
        <v>0</v>
      </c>
      <c r="L420" s="103"/>
      <c r="M420" s="84" t="s">
        <v>656</v>
      </c>
      <c r="N420" s="84"/>
      <c r="O420" s="98">
        <v>1101</v>
      </c>
      <c r="P420" s="98"/>
      <c r="Q420" s="84"/>
      <c r="R420" s="84"/>
      <c r="S420" s="84"/>
    </row>
    <row r="421" spans="2:19" ht="45" customHeight="1" x14ac:dyDescent="0.25">
      <c r="B421" s="10" t="s">
        <v>83</v>
      </c>
      <c r="C421" s="100" t="str">
        <f>+B421</f>
        <v>Contraloría Municipal</v>
      </c>
      <c r="D421" s="100"/>
      <c r="E421" s="101">
        <f t="shared" si="7"/>
        <v>1</v>
      </c>
      <c r="F421" s="101"/>
      <c r="G421" s="102" t="s">
        <v>17</v>
      </c>
      <c r="H421" s="102"/>
      <c r="I421" s="103">
        <v>42710</v>
      </c>
      <c r="J421" s="103"/>
      <c r="K421" s="103">
        <f>+J421</f>
        <v>0</v>
      </c>
      <c r="L421" s="103"/>
      <c r="M421" s="84" t="s">
        <v>656</v>
      </c>
      <c r="N421" s="84"/>
      <c r="O421" s="98">
        <v>315</v>
      </c>
      <c r="P421" s="98"/>
      <c r="Q421" s="84"/>
      <c r="R421" s="84"/>
      <c r="S421" s="84"/>
    </row>
    <row r="422" spans="2:19" ht="45" customHeight="1" x14ac:dyDescent="0.25">
      <c r="B422" s="10" t="s">
        <v>83</v>
      </c>
      <c r="C422" s="100" t="str">
        <f>+B422</f>
        <v>Contraloría Municipal</v>
      </c>
      <c r="D422" s="100"/>
      <c r="E422" s="101">
        <f t="shared" si="7"/>
        <v>1</v>
      </c>
      <c r="F422" s="101"/>
      <c r="G422" s="102" t="s">
        <v>17</v>
      </c>
      <c r="H422" s="102"/>
      <c r="I422" s="103">
        <v>42710</v>
      </c>
      <c r="J422" s="103"/>
      <c r="K422" s="103">
        <f>+J422</f>
        <v>0</v>
      </c>
      <c r="L422" s="103"/>
      <c r="M422" s="84" t="s">
        <v>656</v>
      </c>
      <c r="N422" s="84"/>
      <c r="O422" s="98">
        <v>82</v>
      </c>
      <c r="P422" s="98"/>
      <c r="Q422" s="84"/>
      <c r="R422" s="84"/>
      <c r="S422" s="84"/>
    </row>
    <row r="423" spans="2:19" ht="45" customHeight="1" x14ac:dyDescent="0.25">
      <c r="B423" s="10" t="s">
        <v>83</v>
      </c>
      <c r="C423" s="100" t="s">
        <v>19</v>
      </c>
      <c r="D423" s="100"/>
      <c r="E423" s="101">
        <f t="shared" si="7"/>
        <v>1</v>
      </c>
      <c r="F423" s="101"/>
      <c r="G423" s="102" t="s">
        <v>20</v>
      </c>
      <c r="H423" s="102"/>
      <c r="I423" s="103">
        <v>42710</v>
      </c>
      <c r="J423" s="103"/>
      <c r="K423" s="103">
        <f>+J423</f>
        <v>0</v>
      </c>
      <c r="L423" s="103"/>
      <c r="M423" s="84" t="s">
        <v>656</v>
      </c>
      <c r="N423" s="84"/>
      <c r="O423" s="98">
        <v>380</v>
      </c>
      <c r="P423" s="98"/>
      <c r="Q423" s="84"/>
      <c r="R423" s="84"/>
      <c r="S423" s="84"/>
    </row>
    <row r="424" spans="2:19" ht="45" customHeight="1" x14ac:dyDescent="0.25">
      <c r="B424" s="10" t="s">
        <v>83</v>
      </c>
      <c r="C424" s="100" t="s">
        <v>863</v>
      </c>
      <c r="D424" s="100"/>
      <c r="E424" s="101">
        <f t="shared" si="7"/>
        <v>1</v>
      </c>
      <c r="F424" s="101"/>
      <c r="G424" s="102" t="s">
        <v>35</v>
      </c>
      <c r="H424" s="102"/>
      <c r="I424" s="103">
        <v>42720</v>
      </c>
      <c r="J424" s="103"/>
      <c r="K424" s="103">
        <v>42720</v>
      </c>
      <c r="L424" s="103"/>
      <c r="M424" s="84" t="s">
        <v>656</v>
      </c>
      <c r="N424" s="84"/>
      <c r="O424" s="98">
        <v>708</v>
      </c>
      <c r="P424" s="98"/>
      <c r="Q424" s="84"/>
      <c r="R424" s="84"/>
      <c r="S424" s="84"/>
    </row>
    <row r="425" spans="2:19" ht="45" customHeight="1" x14ac:dyDescent="0.25">
      <c r="B425" s="10" t="s">
        <v>83</v>
      </c>
      <c r="C425" s="100" t="s">
        <v>864</v>
      </c>
      <c r="D425" s="100"/>
      <c r="E425" s="101">
        <f t="shared" si="7"/>
        <v>1</v>
      </c>
      <c r="F425" s="101"/>
      <c r="G425" s="102" t="s">
        <v>17</v>
      </c>
      <c r="H425" s="102"/>
      <c r="I425" s="103">
        <v>42720</v>
      </c>
      <c r="J425" s="103"/>
      <c r="K425" s="103">
        <v>42720</v>
      </c>
      <c r="L425" s="103"/>
      <c r="M425" s="84" t="s">
        <v>656</v>
      </c>
      <c r="N425" s="84"/>
      <c r="O425" s="98">
        <v>1500</v>
      </c>
      <c r="P425" s="98"/>
      <c r="Q425" s="84"/>
      <c r="R425" s="84"/>
      <c r="S425" s="84"/>
    </row>
    <row r="426" spans="2:19" ht="45" customHeight="1" x14ac:dyDescent="0.25">
      <c r="B426" s="10" t="s">
        <v>83</v>
      </c>
      <c r="C426" s="100" t="s">
        <v>865</v>
      </c>
      <c r="D426" s="100"/>
      <c r="E426" s="101">
        <f t="shared" si="7"/>
        <v>1</v>
      </c>
      <c r="F426" s="101"/>
      <c r="G426" s="102" t="s">
        <v>17</v>
      </c>
      <c r="H426" s="102"/>
      <c r="I426" s="103">
        <v>42711</v>
      </c>
      <c r="J426" s="103"/>
      <c r="K426" s="103">
        <v>42711</v>
      </c>
      <c r="L426" s="103"/>
      <c r="M426" s="84" t="s">
        <v>656</v>
      </c>
      <c r="N426" s="84"/>
      <c r="O426" s="98">
        <v>1743</v>
      </c>
      <c r="P426" s="98"/>
      <c r="Q426" s="84"/>
      <c r="R426" s="84"/>
      <c r="S426" s="84"/>
    </row>
    <row r="427" spans="2:19" ht="45" customHeight="1" x14ac:dyDescent="0.25">
      <c r="B427" s="10" t="s">
        <v>83</v>
      </c>
      <c r="C427" s="100" t="s">
        <v>866</v>
      </c>
      <c r="D427" s="100"/>
      <c r="E427" s="101">
        <f t="shared" si="7"/>
        <v>1</v>
      </c>
      <c r="F427" s="101"/>
      <c r="G427" s="102" t="s">
        <v>35</v>
      </c>
      <c r="H427" s="102"/>
      <c r="I427" s="103">
        <v>42726</v>
      </c>
      <c r="J427" s="103"/>
      <c r="K427" s="103">
        <v>42726</v>
      </c>
      <c r="L427" s="103"/>
      <c r="M427" s="84" t="s">
        <v>656</v>
      </c>
      <c r="N427" s="84"/>
      <c r="O427" s="98">
        <v>687.99</v>
      </c>
      <c r="P427" s="98"/>
      <c r="Q427" s="84"/>
      <c r="R427" s="84"/>
      <c r="S427" s="84"/>
    </row>
    <row r="428" spans="2:19" ht="45" customHeight="1" x14ac:dyDescent="0.25">
      <c r="B428" s="10" t="s">
        <v>83</v>
      </c>
      <c r="C428" s="100" t="s">
        <v>867</v>
      </c>
      <c r="D428" s="100"/>
      <c r="E428" s="101">
        <f t="shared" si="7"/>
        <v>1</v>
      </c>
      <c r="F428" s="101"/>
      <c r="G428" s="102" t="s">
        <v>35</v>
      </c>
      <c r="H428" s="102"/>
      <c r="I428" s="103">
        <v>42713</v>
      </c>
      <c r="J428" s="103"/>
      <c r="K428" s="103">
        <v>42713</v>
      </c>
      <c r="L428" s="103"/>
      <c r="M428" s="84" t="s">
        <v>656</v>
      </c>
      <c r="N428" s="84"/>
      <c r="O428" s="98">
        <v>94</v>
      </c>
      <c r="P428" s="98"/>
      <c r="Q428" s="84"/>
      <c r="R428" s="84"/>
      <c r="S428" s="84"/>
    </row>
    <row r="429" spans="2:19" ht="45" customHeight="1" x14ac:dyDescent="0.25">
      <c r="B429" s="10" t="s">
        <v>83</v>
      </c>
      <c r="C429" s="100" t="s">
        <v>863</v>
      </c>
      <c r="D429" s="100"/>
      <c r="E429" s="101">
        <f t="shared" si="7"/>
        <v>1</v>
      </c>
      <c r="F429" s="101"/>
      <c r="G429" s="102" t="s">
        <v>35</v>
      </c>
      <c r="H429" s="102"/>
      <c r="I429" s="103">
        <v>42720</v>
      </c>
      <c r="J429" s="103"/>
      <c r="K429" s="103">
        <v>42720</v>
      </c>
      <c r="L429" s="103"/>
      <c r="M429" s="84" t="s">
        <v>656</v>
      </c>
      <c r="N429" s="84"/>
      <c r="O429" s="98">
        <v>254.01</v>
      </c>
      <c r="P429" s="98"/>
      <c r="Q429" s="84"/>
      <c r="R429" s="84"/>
      <c r="S429" s="84"/>
    </row>
    <row r="430" spans="2:19" ht="45" customHeight="1" x14ac:dyDescent="0.25">
      <c r="B430" s="10" t="s">
        <v>83</v>
      </c>
      <c r="C430" s="100" t="s">
        <v>864</v>
      </c>
      <c r="D430" s="100"/>
      <c r="E430" s="101">
        <f t="shared" si="7"/>
        <v>1</v>
      </c>
      <c r="F430" s="101"/>
      <c r="G430" s="102" t="s">
        <v>17</v>
      </c>
      <c r="H430" s="102"/>
      <c r="I430" s="103">
        <v>42720</v>
      </c>
      <c r="J430" s="103"/>
      <c r="K430" s="103">
        <v>42720</v>
      </c>
      <c r="L430" s="103"/>
      <c r="M430" s="84" t="s">
        <v>656</v>
      </c>
      <c r="N430" s="84"/>
      <c r="O430" s="98">
        <v>266</v>
      </c>
      <c r="P430" s="98"/>
      <c r="Q430" s="84"/>
      <c r="R430" s="84"/>
      <c r="S430" s="84"/>
    </row>
    <row r="431" spans="2:19" ht="45" customHeight="1" x14ac:dyDescent="0.25">
      <c r="B431" s="10" t="s">
        <v>83</v>
      </c>
      <c r="C431" s="100" t="s">
        <v>865</v>
      </c>
      <c r="D431" s="100"/>
      <c r="E431" s="101">
        <f t="shared" si="7"/>
        <v>1</v>
      </c>
      <c r="F431" s="101"/>
      <c r="G431" s="102" t="s">
        <v>17</v>
      </c>
      <c r="H431" s="102"/>
      <c r="I431" s="103">
        <v>42711</v>
      </c>
      <c r="J431" s="103"/>
      <c r="K431" s="103">
        <v>42711</v>
      </c>
      <c r="L431" s="103"/>
      <c r="M431" s="84" t="s">
        <v>656</v>
      </c>
      <c r="N431" s="84"/>
      <c r="O431" s="98">
        <v>257</v>
      </c>
      <c r="P431" s="98"/>
      <c r="Q431" s="84"/>
      <c r="R431" s="84"/>
      <c r="S431" s="84"/>
    </row>
    <row r="432" spans="2:19" ht="45" customHeight="1" x14ac:dyDescent="0.25">
      <c r="B432" s="10" t="s">
        <v>83</v>
      </c>
      <c r="C432" s="100" t="s">
        <v>866</v>
      </c>
      <c r="D432" s="100"/>
      <c r="E432" s="101">
        <f t="shared" si="7"/>
        <v>1</v>
      </c>
      <c r="F432" s="101"/>
      <c r="G432" s="102" t="s">
        <v>35</v>
      </c>
      <c r="H432" s="102"/>
      <c r="I432" s="103">
        <v>42726</v>
      </c>
      <c r="J432" s="103"/>
      <c r="K432" s="103">
        <v>42726</v>
      </c>
      <c r="L432" s="103"/>
      <c r="M432" s="84" t="s">
        <v>656</v>
      </c>
      <c r="N432" s="84"/>
      <c r="O432" s="98">
        <v>293</v>
      </c>
      <c r="P432" s="98"/>
      <c r="Q432" s="84"/>
      <c r="R432" s="84"/>
      <c r="S432" s="84"/>
    </row>
    <row r="433" spans="2:19" ht="45" customHeight="1" x14ac:dyDescent="0.25">
      <c r="B433" s="10" t="s">
        <v>83</v>
      </c>
      <c r="C433" s="100" t="s">
        <v>19</v>
      </c>
      <c r="D433" s="100"/>
      <c r="E433" s="101">
        <f t="shared" si="7"/>
        <v>1</v>
      </c>
      <c r="F433" s="101"/>
      <c r="G433" s="102" t="s">
        <v>20</v>
      </c>
      <c r="H433" s="102"/>
      <c r="I433" s="103">
        <v>42726</v>
      </c>
      <c r="J433" s="103"/>
      <c r="K433" s="103">
        <v>42726</v>
      </c>
      <c r="L433" s="103"/>
      <c r="M433" s="84" t="s">
        <v>656</v>
      </c>
      <c r="N433" s="84"/>
      <c r="O433" s="98">
        <v>198</v>
      </c>
      <c r="P433" s="98"/>
      <c r="Q433" s="84"/>
      <c r="R433" s="84"/>
      <c r="S433" s="84"/>
    </row>
    <row r="434" spans="2:19" ht="45" customHeight="1" x14ac:dyDescent="0.25">
      <c r="B434" s="10" t="s">
        <v>83</v>
      </c>
      <c r="C434" s="100" t="s">
        <v>868</v>
      </c>
      <c r="D434" s="100"/>
      <c r="E434" s="101">
        <f t="shared" si="7"/>
        <v>1</v>
      </c>
      <c r="F434" s="101"/>
      <c r="G434" s="102" t="s">
        <v>17</v>
      </c>
      <c r="H434" s="102"/>
      <c r="I434" s="103">
        <v>42688</v>
      </c>
      <c r="J434" s="103"/>
      <c r="K434" s="103">
        <v>42688</v>
      </c>
      <c r="L434" s="103"/>
      <c r="M434" s="84" t="s">
        <v>656</v>
      </c>
      <c r="N434" s="84"/>
      <c r="O434" s="98">
        <v>1223</v>
      </c>
      <c r="P434" s="98"/>
      <c r="Q434" s="84"/>
      <c r="R434" s="84"/>
      <c r="S434" s="84"/>
    </row>
    <row r="435" spans="2:19" ht="45" customHeight="1" x14ac:dyDescent="0.25">
      <c r="B435" s="10" t="s">
        <v>83</v>
      </c>
      <c r="C435" s="100" t="s">
        <v>868</v>
      </c>
      <c r="D435" s="100"/>
      <c r="E435" s="101">
        <f t="shared" si="7"/>
        <v>1</v>
      </c>
      <c r="F435" s="101"/>
      <c r="G435" s="102" t="s">
        <v>17</v>
      </c>
      <c r="H435" s="102"/>
      <c r="I435" s="103">
        <v>42688</v>
      </c>
      <c r="J435" s="103"/>
      <c r="K435" s="103">
        <v>42688</v>
      </c>
      <c r="L435" s="103"/>
      <c r="M435" s="84" t="s">
        <v>656</v>
      </c>
      <c r="N435" s="84"/>
      <c r="O435" s="98">
        <v>325.5</v>
      </c>
      <c r="P435" s="98"/>
      <c r="Q435" s="84"/>
      <c r="R435" s="84"/>
      <c r="S435" s="84"/>
    </row>
    <row r="436" spans="2:19" ht="45" customHeight="1" x14ac:dyDescent="0.25">
      <c r="B436" s="10" t="s">
        <v>83</v>
      </c>
      <c r="C436" s="100" t="s">
        <v>19</v>
      </c>
      <c r="D436" s="100"/>
      <c r="E436" s="101">
        <f t="shared" si="7"/>
        <v>1</v>
      </c>
      <c r="F436" s="101"/>
      <c r="G436" s="102" t="s">
        <v>20</v>
      </c>
      <c r="H436" s="102"/>
      <c r="I436" s="103">
        <v>42688</v>
      </c>
      <c r="J436" s="103"/>
      <c r="K436" s="103">
        <v>42688</v>
      </c>
      <c r="L436" s="103"/>
      <c r="M436" s="84" t="s">
        <v>656</v>
      </c>
      <c r="N436" s="84"/>
      <c r="O436" s="98">
        <v>1615</v>
      </c>
      <c r="P436" s="98"/>
      <c r="Q436" s="84"/>
      <c r="R436" s="84"/>
      <c r="S436" s="84"/>
    </row>
    <row r="437" spans="2:19" ht="45" customHeight="1" x14ac:dyDescent="0.25">
      <c r="B437" s="10" t="s">
        <v>83</v>
      </c>
      <c r="C437" s="100" t="s">
        <v>869</v>
      </c>
      <c r="D437" s="100"/>
      <c r="E437" s="101">
        <f t="shared" si="7"/>
        <v>1</v>
      </c>
      <c r="F437" s="101"/>
      <c r="G437" s="102" t="s">
        <v>35</v>
      </c>
      <c r="H437" s="102"/>
      <c r="I437" s="103">
        <v>42716</v>
      </c>
      <c r="J437" s="103"/>
      <c r="K437" s="103">
        <v>42716</v>
      </c>
      <c r="L437" s="103"/>
      <c r="M437" s="84" t="s">
        <v>656</v>
      </c>
      <c r="N437" s="84"/>
      <c r="O437" s="98">
        <v>708</v>
      </c>
      <c r="P437" s="98"/>
      <c r="Q437" s="84"/>
      <c r="R437" s="84"/>
      <c r="S437" s="84"/>
    </row>
    <row r="438" spans="2:19" ht="45" customHeight="1" x14ac:dyDescent="0.25">
      <c r="B438" s="10" t="s">
        <v>83</v>
      </c>
      <c r="C438" s="100" t="s">
        <v>870</v>
      </c>
      <c r="D438" s="100"/>
      <c r="E438" s="101">
        <f t="shared" si="7"/>
        <v>1</v>
      </c>
      <c r="F438" s="101"/>
      <c r="G438" s="102" t="s">
        <v>35</v>
      </c>
      <c r="H438" s="102"/>
      <c r="I438" s="103">
        <v>42702</v>
      </c>
      <c r="J438" s="103"/>
      <c r="K438" s="103">
        <v>42702</v>
      </c>
      <c r="L438" s="103"/>
      <c r="M438" s="84" t="s">
        <v>656</v>
      </c>
      <c r="N438" s="84"/>
      <c r="O438" s="98">
        <v>708</v>
      </c>
      <c r="P438" s="98"/>
      <c r="Q438" s="84"/>
      <c r="R438" s="84"/>
      <c r="S438" s="84"/>
    </row>
    <row r="439" spans="2:19" ht="45" customHeight="1" x14ac:dyDescent="0.25">
      <c r="B439" s="10" t="s">
        <v>83</v>
      </c>
      <c r="C439" s="100" t="s">
        <v>869</v>
      </c>
      <c r="D439" s="100"/>
      <c r="E439" s="101">
        <f t="shared" si="7"/>
        <v>1</v>
      </c>
      <c r="F439" s="101"/>
      <c r="G439" s="102" t="s">
        <v>35</v>
      </c>
      <c r="H439" s="102"/>
      <c r="I439" s="103">
        <v>42716</v>
      </c>
      <c r="J439" s="103"/>
      <c r="K439" s="103">
        <v>42716</v>
      </c>
      <c r="L439" s="103"/>
      <c r="M439" s="84" t="s">
        <v>656</v>
      </c>
      <c r="N439" s="84"/>
      <c r="O439" s="98">
        <v>369</v>
      </c>
      <c r="P439" s="98"/>
      <c r="Q439" s="84"/>
      <c r="R439" s="84"/>
      <c r="S439" s="84"/>
    </row>
    <row r="440" spans="2:19" ht="45" customHeight="1" x14ac:dyDescent="0.25">
      <c r="B440" s="10" t="s">
        <v>83</v>
      </c>
      <c r="C440" s="100" t="s">
        <v>870</v>
      </c>
      <c r="D440" s="100"/>
      <c r="E440" s="101">
        <f t="shared" si="7"/>
        <v>1</v>
      </c>
      <c r="F440" s="101"/>
      <c r="G440" s="102" t="s">
        <v>35</v>
      </c>
      <c r="H440" s="102"/>
      <c r="I440" s="103">
        <v>42702</v>
      </c>
      <c r="J440" s="103"/>
      <c r="K440" s="103">
        <v>42702</v>
      </c>
      <c r="L440" s="103"/>
      <c r="M440" s="84" t="s">
        <v>656</v>
      </c>
      <c r="N440" s="84"/>
      <c r="O440" s="98">
        <v>714.01</v>
      </c>
      <c r="P440" s="98"/>
      <c r="Q440" s="84"/>
      <c r="R440" s="84"/>
      <c r="S440" s="84"/>
    </row>
    <row r="441" spans="2:19" ht="45" customHeight="1" x14ac:dyDescent="0.25">
      <c r="B441" s="10" t="s">
        <v>83</v>
      </c>
      <c r="C441" s="100" t="s">
        <v>19</v>
      </c>
      <c r="D441" s="100"/>
      <c r="E441" s="101">
        <f t="shared" si="7"/>
        <v>1</v>
      </c>
      <c r="F441" s="101"/>
      <c r="G441" s="102" t="s">
        <v>20</v>
      </c>
      <c r="H441" s="102"/>
      <c r="I441" s="103">
        <v>42702</v>
      </c>
      <c r="J441" s="103"/>
      <c r="K441" s="103">
        <v>42702</v>
      </c>
      <c r="L441" s="103"/>
      <c r="M441" s="84" t="s">
        <v>656</v>
      </c>
      <c r="N441" s="84"/>
      <c r="O441" s="98">
        <v>500</v>
      </c>
      <c r="P441" s="98"/>
      <c r="Q441" s="84"/>
      <c r="R441" s="84"/>
      <c r="S441" s="84"/>
    </row>
    <row r="442" spans="2:19" ht="45" customHeight="1" x14ac:dyDescent="0.25">
      <c r="B442" s="10" t="s">
        <v>83</v>
      </c>
      <c r="C442" s="100" t="s">
        <v>871</v>
      </c>
      <c r="D442" s="100"/>
      <c r="E442" s="101">
        <f t="shared" si="7"/>
        <v>1</v>
      </c>
      <c r="F442" s="101"/>
      <c r="G442" s="102" t="s">
        <v>35</v>
      </c>
      <c r="H442" s="102"/>
      <c r="I442" s="103">
        <v>42685</v>
      </c>
      <c r="J442" s="103"/>
      <c r="K442" s="103">
        <v>42685</v>
      </c>
      <c r="L442" s="103"/>
      <c r="M442" s="84" t="s">
        <v>656</v>
      </c>
      <c r="N442" s="84"/>
      <c r="O442" s="98">
        <v>294</v>
      </c>
      <c r="P442" s="98"/>
      <c r="Q442" s="84"/>
      <c r="R442" s="84"/>
      <c r="S442" s="84"/>
    </row>
    <row r="443" spans="2:19" ht="45" customHeight="1" x14ac:dyDescent="0.25">
      <c r="B443" s="10" t="s">
        <v>83</v>
      </c>
      <c r="C443" s="100" t="s">
        <v>872</v>
      </c>
      <c r="D443" s="100"/>
      <c r="E443" s="101">
        <f t="shared" si="7"/>
        <v>1</v>
      </c>
      <c r="F443" s="101"/>
      <c r="G443" s="102" t="s">
        <v>35</v>
      </c>
      <c r="H443" s="102"/>
      <c r="I443" s="103">
        <v>42677</v>
      </c>
      <c r="J443" s="103"/>
      <c r="K443" s="103">
        <v>42677</v>
      </c>
      <c r="L443" s="103"/>
      <c r="M443" s="84" t="s">
        <v>656</v>
      </c>
      <c r="N443" s="84"/>
      <c r="O443" s="98">
        <v>655</v>
      </c>
      <c r="P443" s="98"/>
      <c r="Q443" s="84"/>
      <c r="R443" s="84"/>
      <c r="S443" s="84"/>
    </row>
    <row r="444" spans="2:19" ht="45" customHeight="1" x14ac:dyDescent="0.25">
      <c r="B444" s="10" t="s">
        <v>83</v>
      </c>
      <c r="C444" s="100" t="s">
        <v>872</v>
      </c>
      <c r="D444" s="100"/>
      <c r="E444" s="101">
        <f t="shared" si="7"/>
        <v>1</v>
      </c>
      <c r="F444" s="101"/>
      <c r="G444" s="102" t="s">
        <v>35</v>
      </c>
      <c r="H444" s="102"/>
      <c r="I444" s="103">
        <v>42677</v>
      </c>
      <c r="J444" s="103"/>
      <c r="K444" s="103">
        <v>42677</v>
      </c>
      <c r="L444" s="103"/>
      <c r="M444" s="84" t="s">
        <v>656</v>
      </c>
      <c r="N444" s="84"/>
      <c r="O444" s="98">
        <v>212</v>
      </c>
      <c r="P444" s="98"/>
      <c r="Q444" s="84"/>
      <c r="R444" s="84"/>
      <c r="S444" s="84"/>
    </row>
    <row r="445" spans="2:19" ht="45" customHeight="1" x14ac:dyDescent="0.25">
      <c r="B445" s="10" t="s">
        <v>83</v>
      </c>
      <c r="C445" s="100" t="s">
        <v>19</v>
      </c>
      <c r="D445" s="100"/>
      <c r="E445" s="101">
        <f t="shared" si="7"/>
        <v>1</v>
      </c>
      <c r="F445" s="101"/>
      <c r="G445" s="102" t="s">
        <v>20</v>
      </c>
      <c r="H445" s="102"/>
      <c r="I445" s="103">
        <v>42677</v>
      </c>
      <c r="J445" s="103"/>
      <c r="K445" s="103">
        <v>42677</v>
      </c>
      <c r="L445" s="103"/>
      <c r="M445" s="84" t="s">
        <v>656</v>
      </c>
      <c r="N445" s="84"/>
      <c r="O445" s="98">
        <v>1220</v>
      </c>
      <c r="P445" s="98"/>
      <c r="Q445" s="84"/>
      <c r="R445" s="84"/>
      <c r="S445" s="84"/>
    </row>
    <row r="446" spans="2:19" ht="45" customHeight="1" x14ac:dyDescent="0.25">
      <c r="B446" s="10" t="s">
        <v>83</v>
      </c>
      <c r="C446" s="100" t="s">
        <v>873</v>
      </c>
      <c r="D446" s="100"/>
      <c r="E446" s="101">
        <f t="shared" si="7"/>
        <v>1</v>
      </c>
      <c r="F446" s="101"/>
      <c r="G446" s="102" t="s">
        <v>20</v>
      </c>
      <c r="H446" s="102"/>
      <c r="I446" s="103">
        <v>42674</v>
      </c>
      <c r="J446" s="103"/>
      <c r="K446" s="103">
        <v>42674</v>
      </c>
      <c r="L446" s="103"/>
      <c r="M446" s="84" t="s">
        <v>656</v>
      </c>
      <c r="N446" s="84"/>
      <c r="O446" s="98">
        <v>90</v>
      </c>
      <c r="P446" s="98"/>
      <c r="Q446" s="84"/>
      <c r="R446" s="84"/>
      <c r="S446" s="84"/>
    </row>
    <row r="447" spans="2:19" ht="45" customHeight="1" x14ac:dyDescent="0.25">
      <c r="B447" s="10" t="s">
        <v>83</v>
      </c>
      <c r="C447" s="100" t="s">
        <v>19</v>
      </c>
      <c r="D447" s="100"/>
      <c r="E447" s="101">
        <f t="shared" si="7"/>
        <v>1</v>
      </c>
      <c r="F447" s="101"/>
      <c r="G447" s="102" t="s">
        <v>20</v>
      </c>
      <c r="H447" s="102"/>
      <c r="I447" s="103">
        <v>42674</v>
      </c>
      <c r="J447" s="103"/>
      <c r="K447" s="103">
        <v>42674</v>
      </c>
      <c r="L447" s="103"/>
      <c r="M447" s="84" t="s">
        <v>656</v>
      </c>
      <c r="N447" s="84"/>
      <c r="O447" s="98">
        <v>2110</v>
      </c>
      <c r="P447" s="98"/>
      <c r="Q447" s="84"/>
      <c r="R447" s="84"/>
      <c r="S447" s="84"/>
    </row>
    <row r="448" spans="2:19" ht="45" customHeight="1" x14ac:dyDescent="0.25">
      <c r="B448" s="10" t="s">
        <v>83</v>
      </c>
      <c r="C448" s="100" t="s">
        <v>19</v>
      </c>
      <c r="D448" s="100"/>
      <c r="E448" s="101">
        <f t="shared" si="7"/>
        <v>1</v>
      </c>
      <c r="F448" s="101"/>
      <c r="G448" s="102" t="s">
        <v>20</v>
      </c>
      <c r="H448" s="102"/>
      <c r="I448" s="103">
        <v>42688</v>
      </c>
      <c r="J448" s="103"/>
      <c r="K448" s="103">
        <v>42688</v>
      </c>
      <c r="L448" s="103"/>
      <c r="M448" s="84" t="s">
        <v>656</v>
      </c>
      <c r="N448" s="84"/>
      <c r="O448" s="98">
        <v>340</v>
      </c>
      <c r="P448" s="98"/>
      <c r="Q448" s="84"/>
      <c r="R448" s="84"/>
      <c r="S448" s="84"/>
    </row>
    <row r="449" spans="2:20" ht="45" customHeight="1" x14ac:dyDescent="0.25">
      <c r="B449" s="10" t="s">
        <v>83</v>
      </c>
      <c r="C449" s="100" t="s">
        <v>874</v>
      </c>
      <c r="D449" s="100"/>
      <c r="E449" s="101">
        <f t="shared" si="7"/>
        <v>1</v>
      </c>
      <c r="F449" s="101"/>
      <c r="G449" s="102" t="s">
        <v>35</v>
      </c>
      <c r="H449" s="102"/>
      <c r="I449" s="103">
        <v>42690</v>
      </c>
      <c r="J449" s="103"/>
      <c r="K449" s="103">
        <v>42690</v>
      </c>
      <c r="L449" s="103"/>
      <c r="M449" s="84" t="s">
        <v>656</v>
      </c>
      <c r="N449" s="84"/>
      <c r="O449" s="98">
        <v>550.85</v>
      </c>
      <c r="P449" s="98"/>
      <c r="Q449" s="84"/>
      <c r="R449" s="84"/>
      <c r="S449" s="84"/>
    </row>
    <row r="450" spans="2:20" ht="45" customHeight="1" x14ac:dyDescent="0.25">
      <c r="B450" s="10" t="s">
        <v>83</v>
      </c>
      <c r="C450" s="100" t="s">
        <v>875</v>
      </c>
      <c r="D450" s="100"/>
      <c r="E450" s="101">
        <f t="shared" si="7"/>
        <v>1</v>
      </c>
      <c r="F450" s="101"/>
      <c r="G450" s="102" t="s">
        <v>35</v>
      </c>
      <c r="H450" s="102"/>
      <c r="I450" s="103">
        <v>42688</v>
      </c>
      <c r="J450" s="103"/>
      <c r="K450" s="103">
        <v>42688</v>
      </c>
      <c r="L450" s="103"/>
      <c r="M450" s="84" t="s">
        <v>656</v>
      </c>
      <c r="N450" s="84"/>
      <c r="O450" s="98">
        <v>708.01</v>
      </c>
      <c r="P450" s="98"/>
      <c r="Q450" s="84"/>
      <c r="R450" s="84"/>
      <c r="S450" s="84"/>
    </row>
    <row r="451" spans="2:20" ht="45" customHeight="1" x14ac:dyDescent="0.25">
      <c r="B451" s="10" t="s">
        <v>83</v>
      </c>
      <c r="C451" s="100" t="s">
        <v>874</v>
      </c>
      <c r="D451" s="100"/>
      <c r="E451" s="101">
        <f t="shared" si="7"/>
        <v>1</v>
      </c>
      <c r="F451" s="101"/>
      <c r="G451" s="102" t="s">
        <v>35</v>
      </c>
      <c r="H451" s="102"/>
      <c r="I451" s="103">
        <v>42690</v>
      </c>
      <c r="J451" s="103"/>
      <c r="K451" s="103">
        <v>42690</v>
      </c>
      <c r="L451" s="103"/>
      <c r="M451" s="84" t="s">
        <v>656</v>
      </c>
      <c r="N451" s="84"/>
      <c r="O451" s="98">
        <v>506.99</v>
      </c>
      <c r="P451" s="98"/>
      <c r="Q451" s="84"/>
      <c r="R451" s="84"/>
      <c r="S451" s="84"/>
    </row>
    <row r="452" spans="2:20" ht="45" customHeight="1" x14ac:dyDescent="0.25">
      <c r="B452" s="10" t="s">
        <v>83</v>
      </c>
      <c r="C452" s="100" t="s">
        <v>875</v>
      </c>
      <c r="D452" s="100"/>
      <c r="E452" s="101">
        <f t="shared" si="7"/>
        <v>1</v>
      </c>
      <c r="F452" s="101"/>
      <c r="G452" s="102" t="s">
        <v>35</v>
      </c>
      <c r="H452" s="102"/>
      <c r="I452" s="103">
        <v>42688</v>
      </c>
      <c r="J452" s="103"/>
      <c r="K452" s="103">
        <v>42688</v>
      </c>
      <c r="L452" s="103"/>
      <c r="M452" s="84" t="s">
        <v>656</v>
      </c>
      <c r="N452" s="84"/>
      <c r="O452" s="98">
        <v>253</v>
      </c>
      <c r="P452" s="98"/>
      <c r="Q452" s="84"/>
      <c r="R452" s="84"/>
      <c r="S452" s="84"/>
    </row>
    <row r="453" spans="2:20" ht="45" customHeight="1" x14ac:dyDescent="0.25">
      <c r="B453" s="10" t="s">
        <v>83</v>
      </c>
      <c r="C453" s="100" t="s">
        <v>19</v>
      </c>
      <c r="D453" s="100"/>
      <c r="E453" s="101">
        <f t="shared" si="7"/>
        <v>1</v>
      </c>
      <c r="F453" s="101"/>
      <c r="G453" s="102" t="s">
        <v>20</v>
      </c>
      <c r="H453" s="102"/>
      <c r="I453" s="103">
        <v>42688</v>
      </c>
      <c r="J453" s="103"/>
      <c r="K453" s="103">
        <v>42688</v>
      </c>
      <c r="L453" s="103"/>
      <c r="M453" s="84" t="s">
        <v>656</v>
      </c>
      <c r="N453" s="84"/>
      <c r="O453" s="98">
        <v>3570</v>
      </c>
      <c r="P453" s="98"/>
      <c r="Q453" s="84"/>
      <c r="R453" s="84"/>
      <c r="S453" s="84"/>
      <c r="T453" s="5">
        <f>SUM(O173:O453)</f>
        <v>225546.62</v>
      </c>
    </row>
    <row r="454" spans="2:20" ht="45" customHeight="1" x14ac:dyDescent="0.25">
      <c r="B454" s="10" t="s">
        <v>164</v>
      </c>
      <c r="C454" s="100" t="s">
        <v>19</v>
      </c>
      <c r="D454" s="100"/>
      <c r="E454" s="101">
        <f t="shared" si="7"/>
        <v>1</v>
      </c>
      <c r="F454" s="101"/>
      <c r="G454" s="102" t="s">
        <v>20</v>
      </c>
      <c r="H454" s="102"/>
      <c r="I454" s="103">
        <v>42394</v>
      </c>
      <c r="J454" s="103"/>
      <c r="K454" s="103">
        <v>42394</v>
      </c>
      <c r="L454" s="103"/>
      <c r="M454" s="84" t="s">
        <v>656</v>
      </c>
      <c r="N454" s="84"/>
      <c r="O454" s="98">
        <v>20520</v>
      </c>
      <c r="P454" s="98"/>
      <c r="Q454" s="84"/>
      <c r="R454" s="84"/>
      <c r="S454" s="84"/>
    </row>
    <row r="455" spans="2:20" ht="45" customHeight="1" x14ac:dyDescent="0.25">
      <c r="B455" s="10" t="s">
        <v>164</v>
      </c>
      <c r="C455" s="100" t="s">
        <v>19</v>
      </c>
      <c r="D455" s="100"/>
      <c r="E455" s="101">
        <f t="shared" si="7"/>
        <v>1</v>
      </c>
      <c r="F455" s="101"/>
      <c r="G455" s="102" t="s">
        <v>20</v>
      </c>
      <c r="H455" s="102"/>
      <c r="I455" s="103">
        <v>42394</v>
      </c>
      <c r="J455" s="103"/>
      <c r="K455" s="103">
        <v>42394</v>
      </c>
      <c r="L455" s="103"/>
      <c r="M455" s="84" t="s">
        <v>656</v>
      </c>
      <c r="N455" s="84"/>
      <c r="O455" s="98">
        <v>20520</v>
      </c>
      <c r="P455" s="98"/>
      <c r="Q455" s="84"/>
      <c r="R455" s="84"/>
      <c r="S455" s="84"/>
    </row>
    <row r="456" spans="2:20" ht="45" customHeight="1" x14ac:dyDescent="0.25">
      <c r="B456" s="10" t="s">
        <v>164</v>
      </c>
      <c r="C456" s="100" t="s">
        <v>19</v>
      </c>
      <c r="D456" s="100"/>
      <c r="E456" s="101">
        <f t="shared" si="7"/>
        <v>1</v>
      </c>
      <c r="F456" s="101"/>
      <c r="G456" s="102" t="s">
        <v>20</v>
      </c>
      <c r="H456" s="102"/>
      <c r="I456" s="103">
        <v>42446</v>
      </c>
      <c r="J456" s="103"/>
      <c r="K456" s="103">
        <v>42446</v>
      </c>
      <c r="L456" s="103"/>
      <c r="M456" s="84" t="s">
        <v>656</v>
      </c>
      <c r="N456" s="84"/>
      <c r="O456" s="98">
        <v>25650</v>
      </c>
      <c r="P456" s="98"/>
      <c r="Q456" s="84"/>
      <c r="R456" s="84"/>
      <c r="S456" s="84"/>
    </row>
    <row r="457" spans="2:20" ht="45" customHeight="1" x14ac:dyDescent="0.25">
      <c r="B457" s="10" t="s">
        <v>164</v>
      </c>
      <c r="C457" s="100" t="s">
        <v>19</v>
      </c>
      <c r="D457" s="100"/>
      <c r="E457" s="101">
        <f t="shared" si="7"/>
        <v>1</v>
      </c>
      <c r="F457" s="101"/>
      <c r="G457" s="102" t="s">
        <v>20</v>
      </c>
      <c r="H457" s="102"/>
      <c r="I457" s="103">
        <v>42442</v>
      </c>
      <c r="J457" s="103"/>
      <c r="K457" s="103">
        <v>42442</v>
      </c>
      <c r="L457" s="103"/>
      <c r="M457" s="84" t="s">
        <v>656</v>
      </c>
      <c r="N457" s="84"/>
      <c r="O457" s="98">
        <v>20520</v>
      </c>
      <c r="P457" s="98"/>
      <c r="Q457" s="84"/>
      <c r="R457" s="84"/>
      <c r="S457" s="84"/>
    </row>
    <row r="458" spans="2:20" ht="45" customHeight="1" x14ac:dyDescent="0.25">
      <c r="B458" s="10" t="s">
        <v>164</v>
      </c>
      <c r="C458" s="100" t="s">
        <v>19</v>
      </c>
      <c r="D458" s="100"/>
      <c r="E458" s="101">
        <f t="shared" si="7"/>
        <v>1</v>
      </c>
      <c r="F458" s="101"/>
      <c r="G458" s="102" t="s">
        <v>20</v>
      </c>
      <c r="H458" s="102"/>
      <c r="I458" s="103">
        <v>42423</v>
      </c>
      <c r="J458" s="103"/>
      <c r="K458" s="103">
        <v>42423</v>
      </c>
      <c r="L458" s="103"/>
      <c r="M458" s="84" t="s">
        <v>656</v>
      </c>
      <c r="N458" s="84"/>
      <c r="O458" s="98">
        <v>12120</v>
      </c>
      <c r="P458" s="98"/>
      <c r="Q458" s="84"/>
      <c r="R458" s="84"/>
      <c r="S458" s="84"/>
    </row>
    <row r="459" spans="2:20" ht="45" customHeight="1" x14ac:dyDescent="0.25">
      <c r="B459" s="10" t="s">
        <v>164</v>
      </c>
      <c r="C459" s="100" t="s">
        <v>19</v>
      </c>
      <c r="D459" s="100"/>
      <c r="E459" s="101">
        <f t="shared" si="7"/>
        <v>1</v>
      </c>
      <c r="F459" s="101"/>
      <c r="G459" s="102" t="s">
        <v>20</v>
      </c>
      <c r="H459" s="102"/>
      <c r="I459" s="103">
        <v>42485</v>
      </c>
      <c r="J459" s="103"/>
      <c r="K459" s="103">
        <v>42485</v>
      </c>
      <c r="L459" s="103"/>
      <c r="M459" s="84" t="s">
        <v>656</v>
      </c>
      <c r="N459" s="84"/>
      <c r="O459" s="98">
        <v>20520</v>
      </c>
      <c r="P459" s="98"/>
      <c r="Q459" s="84"/>
      <c r="R459" s="84"/>
      <c r="S459" s="84"/>
    </row>
    <row r="460" spans="2:20" ht="45" customHeight="1" x14ac:dyDescent="0.25">
      <c r="B460" s="10" t="s">
        <v>164</v>
      </c>
      <c r="C460" s="100" t="s">
        <v>19</v>
      </c>
      <c r="D460" s="100"/>
      <c r="E460" s="101">
        <f t="shared" si="7"/>
        <v>1</v>
      </c>
      <c r="F460" s="101"/>
      <c r="G460" s="102" t="s">
        <v>20</v>
      </c>
      <c r="H460" s="102"/>
      <c r="I460" s="103">
        <v>42552</v>
      </c>
      <c r="J460" s="103"/>
      <c r="K460" s="103">
        <v>42552</v>
      </c>
      <c r="L460" s="103"/>
      <c r="M460" s="84" t="s">
        <v>656</v>
      </c>
      <c r="N460" s="84"/>
      <c r="O460" s="98">
        <v>25650</v>
      </c>
      <c r="P460" s="98"/>
      <c r="Q460" s="84"/>
      <c r="R460" s="84"/>
      <c r="S460" s="84"/>
    </row>
    <row r="461" spans="2:20" ht="45" customHeight="1" x14ac:dyDescent="0.25">
      <c r="B461" s="10" t="s">
        <v>164</v>
      </c>
      <c r="C461" s="100" t="s">
        <v>19</v>
      </c>
      <c r="D461" s="100"/>
      <c r="E461" s="101">
        <f t="shared" ref="E461:E524" si="8">D461+1</f>
        <v>1</v>
      </c>
      <c r="F461" s="101"/>
      <c r="G461" s="102" t="s">
        <v>20</v>
      </c>
      <c r="H461" s="102"/>
      <c r="I461" s="103">
        <v>42562</v>
      </c>
      <c r="J461" s="103"/>
      <c r="K461" s="103">
        <v>42562</v>
      </c>
      <c r="L461" s="103"/>
      <c r="M461" s="84" t="s">
        <v>656</v>
      </c>
      <c r="N461" s="84"/>
      <c r="O461" s="98">
        <v>20520</v>
      </c>
      <c r="P461" s="98"/>
      <c r="Q461" s="84"/>
      <c r="R461" s="84"/>
      <c r="S461" s="84"/>
    </row>
    <row r="462" spans="2:20" ht="45" customHeight="1" x14ac:dyDescent="0.25">
      <c r="B462" s="10" t="s">
        <v>164</v>
      </c>
      <c r="C462" s="100" t="s">
        <v>19</v>
      </c>
      <c r="D462" s="100"/>
      <c r="E462" s="101">
        <f t="shared" si="8"/>
        <v>1</v>
      </c>
      <c r="F462" s="101"/>
      <c r="G462" s="102" t="s">
        <v>20</v>
      </c>
      <c r="H462" s="102"/>
      <c r="I462" s="103">
        <v>42562</v>
      </c>
      <c r="J462" s="103"/>
      <c r="K462" s="103">
        <v>42562</v>
      </c>
      <c r="L462" s="103"/>
      <c r="M462" s="84" t="s">
        <v>656</v>
      </c>
      <c r="N462" s="84"/>
      <c r="O462" s="98">
        <v>25650</v>
      </c>
      <c r="P462" s="98"/>
      <c r="Q462" s="84"/>
      <c r="R462" s="84"/>
      <c r="S462" s="84"/>
    </row>
    <row r="463" spans="2:20" ht="45" customHeight="1" x14ac:dyDescent="0.25">
      <c r="B463" s="10" t="s">
        <v>164</v>
      </c>
      <c r="C463" s="100" t="s">
        <v>19</v>
      </c>
      <c r="D463" s="100"/>
      <c r="E463" s="101">
        <f t="shared" si="8"/>
        <v>1</v>
      </c>
      <c r="F463" s="101"/>
      <c r="G463" s="102" t="s">
        <v>20</v>
      </c>
      <c r="H463" s="102"/>
      <c r="I463" s="103">
        <v>42584</v>
      </c>
      <c r="J463" s="103"/>
      <c r="K463" s="103">
        <v>42584</v>
      </c>
      <c r="L463" s="103"/>
      <c r="M463" s="84" t="s">
        <v>656</v>
      </c>
      <c r="N463" s="84"/>
      <c r="O463" s="98">
        <v>20520</v>
      </c>
      <c r="P463" s="98"/>
      <c r="Q463" s="84"/>
      <c r="R463" s="84"/>
      <c r="S463" s="84"/>
    </row>
    <row r="464" spans="2:20" ht="45" customHeight="1" x14ac:dyDescent="0.25">
      <c r="B464" s="10" t="s">
        <v>164</v>
      </c>
      <c r="C464" s="100" t="s">
        <v>19</v>
      </c>
      <c r="D464" s="100"/>
      <c r="E464" s="101">
        <f t="shared" si="8"/>
        <v>1</v>
      </c>
      <c r="F464" s="101"/>
      <c r="G464" s="102" t="s">
        <v>20</v>
      </c>
      <c r="H464" s="102"/>
      <c r="I464" s="103">
        <v>42622</v>
      </c>
      <c r="J464" s="103"/>
      <c r="K464" s="103">
        <v>42622</v>
      </c>
      <c r="L464" s="103"/>
      <c r="M464" s="84" t="s">
        <v>656</v>
      </c>
      <c r="N464" s="84"/>
      <c r="O464" s="98">
        <v>20520</v>
      </c>
      <c r="P464" s="98"/>
      <c r="Q464" s="84"/>
      <c r="R464" s="84"/>
      <c r="S464" s="84"/>
    </row>
    <row r="465" spans="2:20" ht="45" customHeight="1" x14ac:dyDescent="0.25">
      <c r="B465" s="10" t="s">
        <v>164</v>
      </c>
      <c r="C465" s="100" t="s">
        <v>19</v>
      </c>
      <c r="D465" s="100"/>
      <c r="E465" s="101">
        <f t="shared" si="8"/>
        <v>1</v>
      </c>
      <c r="F465" s="101"/>
      <c r="G465" s="102" t="s">
        <v>20</v>
      </c>
      <c r="H465" s="102"/>
      <c r="I465" s="103">
        <v>43039</v>
      </c>
      <c r="J465" s="103"/>
      <c r="K465" s="103">
        <v>43039</v>
      </c>
      <c r="L465" s="103"/>
      <c r="M465" s="84" t="s">
        <v>656</v>
      </c>
      <c r="N465" s="84"/>
      <c r="O465" s="98">
        <v>10260</v>
      </c>
      <c r="P465" s="98"/>
      <c r="Q465" s="84"/>
      <c r="R465" s="84"/>
      <c r="S465" s="84"/>
    </row>
    <row r="466" spans="2:20" ht="45" customHeight="1" x14ac:dyDescent="0.25">
      <c r="B466" s="10" t="s">
        <v>164</v>
      </c>
      <c r="C466" s="100" t="s">
        <v>19</v>
      </c>
      <c r="D466" s="100"/>
      <c r="E466" s="101">
        <f t="shared" si="8"/>
        <v>1</v>
      </c>
      <c r="F466" s="101"/>
      <c r="G466" s="102" t="s">
        <v>20</v>
      </c>
      <c r="H466" s="102"/>
      <c r="I466" s="103">
        <v>42647</v>
      </c>
      <c r="J466" s="103"/>
      <c r="K466" s="103">
        <v>42647</v>
      </c>
      <c r="L466" s="103"/>
      <c r="M466" s="84" t="s">
        <v>656</v>
      </c>
      <c r="N466" s="84"/>
      <c r="O466" s="98">
        <v>25650</v>
      </c>
      <c r="P466" s="98"/>
      <c r="Q466" s="84"/>
      <c r="R466" s="84"/>
      <c r="S466" s="84"/>
      <c r="T466" s="5">
        <f>SUM(O454:O466)</f>
        <v>268620</v>
      </c>
    </row>
    <row r="467" spans="2:20" ht="45" customHeight="1" x14ac:dyDescent="0.25">
      <c r="B467" s="10" t="s">
        <v>166</v>
      </c>
      <c r="C467" s="100" t="s">
        <v>876</v>
      </c>
      <c r="D467" s="100"/>
      <c r="E467" s="101">
        <f t="shared" si="8"/>
        <v>1</v>
      </c>
      <c r="F467" s="101"/>
      <c r="G467" s="102" t="s">
        <v>35</v>
      </c>
      <c r="H467" s="102"/>
      <c r="I467" s="103">
        <v>42375</v>
      </c>
      <c r="J467" s="103"/>
      <c r="K467" s="103">
        <v>42375</v>
      </c>
      <c r="L467" s="103"/>
      <c r="M467" s="84" t="s">
        <v>656</v>
      </c>
      <c r="N467" s="84"/>
      <c r="O467" s="98">
        <v>286</v>
      </c>
      <c r="P467" s="98"/>
      <c r="Q467" s="84"/>
      <c r="R467" s="84"/>
      <c r="S467" s="84"/>
    </row>
    <row r="468" spans="2:20" ht="45" customHeight="1" x14ac:dyDescent="0.25">
      <c r="B468" s="10" t="s">
        <v>166</v>
      </c>
      <c r="C468" s="100" t="s">
        <v>876</v>
      </c>
      <c r="D468" s="100"/>
      <c r="E468" s="101">
        <f t="shared" si="8"/>
        <v>1</v>
      </c>
      <c r="F468" s="101"/>
      <c r="G468" s="102" t="s">
        <v>35</v>
      </c>
      <c r="H468" s="102"/>
      <c r="I468" s="103">
        <v>42375</v>
      </c>
      <c r="J468" s="103"/>
      <c r="K468" s="103">
        <v>42375</v>
      </c>
      <c r="L468" s="103"/>
      <c r="M468" s="84" t="s">
        <v>656</v>
      </c>
      <c r="N468" s="84"/>
      <c r="O468" s="98">
        <v>100</v>
      </c>
      <c r="P468" s="98"/>
      <c r="Q468" s="84"/>
      <c r="R468" s="84"/>
      <c r="S468" s="84"/>
    </row>
    <row r="469" spans="2:20" ht="45" customHeight="1" x14ac:dyDescent="0.25">
      <c r="B469" s="10" t="s">
        <v>166</v>
      </c>
      <c r="C469" s="100" t="s">
        <v>19</v>
      </c>
      <c r="D469" s="100"/>
      <c r="E469" s="101">
        <f t="shared" si="8"/>
        <v>1</v>
      </c>
      <c r="F469" s="101"/>
      <c r="G469" s="102" t="s">
        <v>20</v>
      </c>
      <c r="H469" s="102"/>
      <c r="I469" s="103">
        <v>42375</v>
      </c>
      <c r="J469" s="103"/>
      <c r="K469" s="103">
        <v>42375</v>
      </c>
      <c r="L469" s="103"/>
      <c r="M469" s="84" t="s">
        <v>656</v>
      </c>
      <c r="N469" s="84"/>
      <c r="O469" s="98">
        <v>100</v>
      </c>
      <c r="P469" s="98"/>
      <c r="Q469" s="84"/>
      <c r="R469" s="84"/>
      <c r="S469" s="84"/>
    </row>
    <row r="470" spans="2:20" ht="45" customHeight="1" x14ac:dyDescent="0.25">
      <c r="B470" s="10" t="s">
        <v>166</v>
      </c>
      <c r="C470" s="100" t="s">
        <v>877</v>
      </c>
      <c r="D470" s="100"/>
      <c r="E470" s="101">
        <f t="shared" si="8"/>
        <v>1</v>
      </c>
      <c r="F470" s="101"/>
      <c r="G470" s="102" t="s">
        <v>35</v>
      </c>
      <c r="H470" s="102"/>
      <c r="I470" s="103">
        <v>42405</v>
      </c>
      <c r="J470" s="103"/>
      <c r="K470" s="103">
        <v>42405</v>
      </c>
      <c r="L470" s="103"/>
      <c r="M470" s="84" t="s">
        <v>656</v>
      </c>
      <c r="N470" s="84"/>
      <c r="O470" s="98">
        <v>188</v>
      </c>
      <c r="P470" s="98"/>
      <c r="Q470" s="84"/>
      <c r="R470" s="84"/>
      <c r="S470" s="84"/>
    </row>
    <row r="471" spans="2:20" ht="45" customHeight="1" x14ac:dyDescent="0.25">
      <c r="B471" s="10" t="s">
        <v>166</v>
      </c>
      <c r="C471" s="100" t="s">
        <v>878</v>
      </c>
      <c r="D471" s="100"/>
      <c r="E471" s="101">
        <f t="shared" si="8"/>
        <v>1</v>
      </c>
      <c r="F471" s="101"/>
      <c r="G471" s="102" t="s">
        <v>35</v>
      </c>
      <c r="H471" s="102"/>
      <c r="I471" s="103">
        <v>42438</v>
      </c>
      <c r="J471" s="103"/>
      <c r="K471" s="103">
        <v>42438</v>
      </c>
      <c r="L471" s="103"/>
      <c r="M471" s="84" t="s">
        <v>656</v>
      </c>
      <c r="N471" s="84"/>
      <c r="O471" s="98">
        <v>188</v>
      </c>
      <c r="P471" s="98"/>
      <c r="Q471" s="84"/>
      <c r="R471" s="84"/>
      <c r="S471" s="84"/>
    </row>
    <row r="472" spans="2:20" ht="45" customHeight="1" x14ac:dyDescent="0.25">
      <c r="B472" s="10" t="s">
        <v>166</v>
      </c>
      <c r="C472" s="100" t="s">
        <v>878</v>
      </c>
      <c r="D472" s="100"/>
      <c r="E472" s="101">
        <f t="shared" si="8"/>
        <v>1</v>
      </c>
      <c r="F472" s="101"/>
      <c r="G472" s="102" t="s">
        <v>35</v>
      </c>
      <c r="H472" s="102"/>
      <c r="I472" s="103">
        <v>42438</v>
      </c>
      <c r="J472" s="103"/>
      <c r="K472" s="103">
        <v>42438</v>
      </c>
      <c r="L472" s="103"/>
      <c r="M472" s="84" t="s">
        <v>656</v>
      </c>
      <c r="N472" s="84"/>
      <c r="O472" s="98">
        <v>406</v>
      </c>
      <c r="P472" s="98"/>
      <c r="Q472" s="84"/>
      <c r="R472" s="84"/>
      <c r="S472" s="84"/>
    </row>
    <row r="473" spans="2:20" ht="45" customHeight="1" x14ac:dyDescent="0.25">
      <c r="B473" s="10" t="s">
        <v>166</v>
      </c>
      <c r="C473" s="100" t="s">
        <v>879</v>
      </c>
      <c r="D473" s="100"/>
      <c r="E473" s="101">
        <f t="shared" si="8"/>
        <v>1</v>
      </c>
      <c r="F473" s="101"/>
      <c r="G473" s="102" t="s">
        <v>17</v>
      </c>
      <c r="H473" s="102"/>
      <c r="I473" s="103">
        <v>42394</v>
      </c>
      <c r="J473" s="103"/>
      <c r="K473" s="103">
        <v>42397</v>
      </c>
      <c r="L473" s="103"/>
      <c r="M473" s="84" t="s">
        <v>656</v>
      </c>
      <c r="N473" s="84"/>
      <c r="O473" s="98">
        <v>4320</v>
      </c>
      <c r="P473" s="98"/>
      <c r="Q473" s="84"/>
      <c r="R473" s="84"/>
      <c r="S473" s="84"/>
    </row>
    <row r="474" spans="2:20" ht="45" customHeight="1" x14ac:dyDescent="0.25">
      <c r="B474" s="10" t="s">
        <v>166</v>
      </c>
      <c r="C474" s="100" t="s">
        <v>879</v>
      </c>
      <c r="D474" s="100"/>
      <c r="E474" s="101">
        <f t="shared" si="8"/>
        <v>1</v>
      </c>
      <c r="F474" s="101"/>
      <c r="G474" s="102" t="s">
        <v>17</v>
      </c>
      <c r="H474" s="102"/>
      <c r="I474" s="103">
        <v>42394</v>
      </c>
      <c r="J474" s="103"/>
      <c r="K474" s="103">
        <v>42397</v>
      </c>
      <c r="L474" s="103"/>
      <c r="M474" s="84" t="s">
        <v>656</v>
      </c>
      <c r="N474" s="84"/>
      <c r="O474" s="98">
        <v>1082</v>
      </c>
      <c r="P474" s="98"/>
      <c r="Q474" s="84"/>
      <c r="R474" s="84"/>
      <c r="S474" s="84"/>
    </row>
    <row r="475" spans="2:20" ht="45" customHeight="1" x14ac:dyDescent="0.25">
      <c r="B475" s="10" t="s">
        <v>166</v>
      </c>
      <c r="C475" s="100" t="s">
        <v>880</v>
      </c>
      <c r="D475" s="100"/>
      <c r="E475" s="101">
        <f t="shared" si="8"/>
        <v>1</v>
      </c>
      <c r="F475" s="101"/>
      <c r="G475" s="102" t="s">
        <v>35</v>
      </c>
      <c r="H475" s="102"/>
      <c r="I475" s="103">
        <v>42388</v>
      </c>
      <c r="J475" s="103"/>
      <c r="K475" s="103">
        <v>42388</v>
      </c>
      <c r="L475" s="103"/>
      <c r="M475" s="84" t="s">
        <v>656</v>
      </c>
      <c r="N475" s="84"/>
      <c r="O475" s="98">
        <v>495.17</v>
      </c>
      <c r="P475" s="98"/>
      <c r="Q475" s="84"/>
      <c r="R475" s="84"/>
      <c r="S475" s="84"/>
    </row>
    <row r="476" spans="2:20" ht="45" customHeight="1" x14ac:dyDescent="0.25">
      <c r="B476" s="10" t="s">
        <v>166</v>
      </c>
      <c r="C476" s="100" t="s">
        <v>880</v>
      </c>
      <c r="D476" s="100"/>
      <c r="E476" s="101">
        <f t="shared" si="8"/>
        <v>1</v>
      </c>
      <c r="F476" s="101"/>
      <c r="G476" s="102" t="s">
        <v>35</v>
      </c>
      <c r="H476" s="102"/>
      <c r="I476" s="103">
        <v>42388</v>
      </c>
      <c r="J476" s="103"/>
      <c r="K476" s="103">
        <v>42388</v>
      </c>
      <c r="L476" s="103"/>
      <c r="M476" s="84" t="s">
        <v>656</v>
      </c>
      <c r="N476" s="84"/>
      <c r="O476" s="98">
        <v>52</v>
      </c>
      <c r="P476" s="98"/>
      <c r="Q476" s="84"/>
      <c r="R476" s="84"/>
      <c r="S476" s="84"/>
    </row>
    <row r="477" spans="2:20" ht="45" customHeight="1" x14ac:dyDescent="0.25">
      <c r="B477" s="10" t="s">
        <v>166</v>
      </c>
      <c r="C477" s="100" t="s">
        <v>880</v>
      </c>
      <c r="D477" s="100"/>
      <c r="E477" s="101">
        <f t="shared" si="8"/>
        <v>1</v>
      </c>
      <c r="F477" s="101"/>
      <c r="G477" s="102" t="s">
        <v>35</v>
      </c>
      <c r="H477" s="102"/>
      <c r="I477" s="103">
        <v>42388</v>
      </c>
      <c r="J477" s="103"/>
      <c r="K477" s="103">
        <v>42388</v>
      </c>
      <c r="L477" s="103"/>
      <c r="M477" s="84" t="s">
        <v>656</v>
      </c>
      <c r="N477" s="84"/>
      <c r="O477" s="98">
        <v>40</v>
      </c>
      <c r="P477" s="98"/>
      <c r="Q477" s="84"/>
      <c r="R477" s="84"/>
      <c r="S477" s="84"/>
    </row>
    <row r="478" spans="2:20" ht="45" customHeight="1" x14ac:dyDescent="0.25">
      <c r="B478" s="10" t="s">
        <v>166</v>
      </c>
      <c r="C478" s="100" t="s">
        <v>880</v>
      </c>
      <c r="D478" s="100"/>
      <c r="E478" s="101">
        <f t="shared" si="8"/>
        <v>1</v>
      </c>
      <c r="F478" s="101"/>
      <c r="G478" s="102" t="s">
        <v>35</v>
      </c>
      <c r="H478" s="102"/>
      <c r="I478" s="103">
        <v>42388</v>
      </c>
      <c r="J478" s="103"/>
      <c r="K478" s="103">
        <v>42388</v>
      </c>
      <c r="L478" s="103"/>
      <c r="M478" s="84" t="s">
        <v>656</v>
      </c>
      <c r="N478" s="84"/>
      <c r="O478" s="98">
        <v>40</v>
      </c>
      <c r="P478" s="98"/>
      <c r="Q478" s="84"/>
      <c r="R478" s="84"/>
      <c r="S478" s="84"/>
    </row>
    <row r="479" spans="2:20" ht="45" customHeight="1" x14ac:dyDescent="0.25">
      <c r="B479" s="10" t="s">
        <v>166</v>
      </c>
      <c r="C479" s="100" t="s">
        <v>880</v>
      </c>
      <c r="D479" s="100"/>
      <c r="E479" s="101">
        <f t="shared" si="8"/>
        <v>1</v>
      </c>
      <c r="F479" s="101"/>
      <c r="G479" s="102" t="s">
        <v>35</v>
      </c>
      <c r="H479" s="102"/>
      <c r="I479" s="103">
        <v>42388</v>
      </c>
      <c r="J479" s="103"/>
      <c r="K479" s="103">
        <v>42388</v>
      </c>
      <c r="L479" s="103"/>
      <c r="M479" s="84" t="s">
        <v>656</v>
      </c>
      <c r="N479" s="84"/>
      <c r="O479" s="98">
        <v>52</v>
      </c>
      <c r="P479" s="98"/>
      <c r="Q479" s="84"/>
      <c r="R479" s="84"/>
      <c r="S479" s="84"/>
    </row>
    <row r="480" spans="2:20" ht="45" customHeight="1" x14ac:dyDescent="0.25">
      <c r="B480" s="10" t="s">
        <v>166</v>
      </c>
      <c r="C480" s="100" t="s">
        <v>880</v>
      </c>
      <c r="D480" s="100"/>
      <c r="E480" s="101">
        <f t="shared" si="8"/>
        <v>1</v>
      </c>
      <c r="F480" s="101"/>
      <c r="G480" s="102" t="s">
        <v>35</v>
      </c>
      <c r="H480" s="102"/>
      <c r="I480" s="103">
        <v>42388</v>
      </c>
      <c r="J480" s="103"/>
      <c r="K480" s="103">
        <v>42388</v>
      </c>
      <c r="L480" s="103"/>
      <c r="M480" s="84" t="s">
        <v>656</v>
      </c>
      <c r="N480" s="84"/>
      <c r="O480" s="98">
        <v>699</v>
      </c>
      <c r="P480" s="98"/>
      <c r="Q480" s="84"/>
      <c r="R480" s="84"/>
      <c r="S480" s="84"/>
    </row>
    <row r="481" spans="2:19" ht="45" customHeight="1" x14ac:dyDescent="0.25">
      <c r="B481" s="10" t="s">
        <v>166</v>
      </c>
      <c r="C481" s="100" t="s">
        <v>881</v>
      </c>
      <c r="D481" s="100"/>
      <c r="E481" s="101">
        <f t="shared" si="8"/>
        <v>1</v>
      </c>
      <c r="F481" s="101"/>
      <c r="G481" s="102" t="s">
        <v>35</v>
      </c>
      <c r="H481" s="102"/>
      <c r="I481" s="103">
        <v>42437</v>
      </c>
      <c r="J481" s="103"/>
      <c r="K481" s="103">
        <v>42437</v>
      </c>
      <c r="L481" s="103"/>
      <c r="M481" s="84" t="s">
        <v>656</v>
      </c>
      <c r="N481" s="84"/>
      <c r="O481" s="98">
        <v>292.33</v>
      </c>
      <c r="P481" s="98"/>
      <c r="Q481" s="84"/>
      <c r="R481" s="84"/>
      <c r="S481" s="84"/>
    </row>
    <row r="482" spans="2:19" ht="45" customHeight="1" x14ac:dyDescent="0.25">
      <c r="B482" s="10" t="s">
        <v>166</v>
      </c>
      <c r="C482" s="100" t="s">
        <v>882</v>
      </c>
      <c r="D482" s="100"/>
      <c r="E482" s="101">
        <f t="shared" si="8"/>
        <v>1</v>
      </c>
      <c r="F482" s="101"/>
      <c r="G482" s="102" t="s">
        <v>35</v>
      </c>
      <c r="H482" s="102"/>
      <c r="I482" s="103">
        <v>42471</v>
      </c>
      <c r="J482" s="103"/>
      <c r="K482" s="103">
        <v>42471</v>
      </c>
      <c r="L482" s="103"/>
      <c r="M482" s="84" t="s">
        <v>656</v>
      </c>
      <c r="N482" s="84"/>
      <c r="O482" s="98">
        <v>188</v>
      </c>
      <c r="P482" s="98"/>
      <c r="Q482" s="84"/>
      <c r="R482" s="84"/>
      <c r="S482" s="84"/>
    </row>
    <row r="483" spans="2:19" ht="45" customHeight="1" x14ac:dyDescent="0.25">
      <c r="B483" s="10" t="s">
        <v>166</v>
      </c>
      <c r="C483" s="100" t="s">
        <v>882</v>
      </c>
      <c r="D483" s="100"/>
      <c r="E483" s="101">
        <f t="shared" si="8"/>
        <v>1</v>
      </c>
      <c r="F483" s="101"/>
      <c r="G483" s="102" t="s">
        <v>35</v>
      </c>
      <c r="H483" s="102"/>
      <c r="I483" s="103">
        <v>42471</v>
      </c>
      <c r="J483" s="103"/>
      <c r="K483" s="103">
        <v>42471</v>
      </c>
      <c r="L483" s="103"/>
      <c r="M483" s="84" t="s">
        <v>656</v>
      </c>
      <c r="N483" s="84"/>
      <c r="O483" s="98">
        <v>364</v>
      </c>
      <c r="P483" s="98"/>
      <c r="Q483" s="84"/>
      <c r="R483" s="84"/>
      <c r="S483" s="84"/>
    </row>
    <row r="484" spans="2:19" ht="45" customHeight="1" x14ac:dyDescent="0.25">
      <c r="B484" s="10" t="s">
        <v>166</v>
      </c>
      <c r="C484" s="100" t="s">
        <v>19</v>
      </c>
      <c r="D484" s="100"/>
      <c r="E484" s="101">
        <f t="shared" si="8"/>
        <v>1</v>
      </c>
      <c r="F484" s="101"/>
      <c r="G484" s="102" t="s">
        <v>20</v>
      </c>
      <c r="H484" s="102"/>
      <c r="I484" s="103">
        <v>42464</v>
      </c>
      <c r="J484" s="103"/>
      <c r="K484" s="103">
        <v>42464</v>
      </c>
      <c r="L484" s="103"/>
      <c r="M484" s="84" t="s">
        <v>656</v>
      </c>
      <c r="N484" s="84"/>
      <c r="O484" s="98">
        <v>300</v>
      </c>
      <c r="P484" s="98"/>
      <c r="Q484" s="84"/>
      <c r="R484" s="84"/>
      <c r="S484" s="84"/>
    </row>
    <row r="485" spans="2:19" ht="45" customHeight="1" x14ac:dyDescent="0.25">
      <c r="B485" s="10" t="s">
        <v>166</v>
      </c>
      <c r="C485" s="100" t="s">
        <v>883</v>
      </c>
      <c r="D485" s="100"/>
      <c r="E485" s="101">
        <f t="shared" si="8"/>
        <v>1</v>
      </c>
      <c r="F485" s="101"/>
      <c r="G485" s="102" t="s">
        <v>35</v>
      </c>
      <c r="H485" s="102"/>
      <c r="I485" s="103">
        <v>42442</v>
      </c>
      <c r="J485" s="103"/>
      <c r="K485" s="103">
        <v>42442</v>
      </c>
      <c r="L485" s="103"/>
      <c r="M485" s="84" t="s">
        <v>656</v>
      </c>
      <c r="N485" s="84"/>
      <c r="O485" s="98">
        <v>360</v>
      </c>
      <c r="P485" s="98"/>
      <c r="Q485" s="84"/>
      <c r="R485" s="84"/>
      <c r="S485" s="84"/>
    </row>
    <row r="486" spans="2:19" ht="45" customHeight="1" x14ac:dyDescent="0.25">
      <c r="B486" s="10" t="s">
        <v>166</v>
      </c>
      <c r="C486" s="100" t="s">
        <v>883</v>
      </c>
      <c r="D486" s="100"/>
      <c r="E486" s="101">
        <f t="shared" si="8"/>
        <v>1</v>
      </c>
      <c r="F486" s="101"/>
      <c r="G486" s="102" t="s">
        <v>35</v>
      </c>
      <c r="H486" s="102"/>
      <c r="I486" s="103">
        <v>42442</v>
      </c>
      <c r="J486" s="103"/>
      <c r="K486" s="103">
        <v>42442</v>
      </c>
      <c r="L486" s="103"/>
      <c r="M486" s="84" t="s">
        <v>656</v>
      </c>
      <c r="N486" s="84"/>
      <c r="O486" s="98">
        <v>944.8</v>
      </c>
      <c r="P486" s="98"/>
      <c r="Q486" s="84"/>
      <c r="R486" s="84"/>
      <c r="S486" s="84"/>
    </row>
    <row r="487" spans="2:19" ht="45" customHeight="1" x14ac:dyDescent="0.25">
      <c r="B487" s="10" t="s">
        <v>166</v>
      </c>
      <c r="C487" s="100" t="s">
        <v>884</v>
      </c>
      <c r="D487" s="100"/>
      <c r="E487" s="101">
        <f t="shared" si="8"/>
        <v>1</v>
      </c>
      <c r="F487" s="101"/>
      <c r="G487" s="102" t="s">
        <v>17</v>
      </c>
      <c r="H487" s="102"/>
      <c r="I487" s="103">
        <v>42454</v>
      </c>
      <c r="J487" s="103"/>
      <c r="K487" s="103">
        <v>42455</v>
      </c>
      <c r="L487" s="103"/>
      <c r="M487" s="84" t="s">
        <v>656</v>
      </c>
      <c r="N487" s="84"/>
      <c r="O487" s="98">
        <v>300</v>
      </c>
      <c r="P487" s="98"/>
      <c r="Q487" s="84"/>
      <c r="R487" s="84"/>
      <c r="S487" s="84"/>
    </row>
    <row r="488" spans="2:19" ht="45" customHeight="1" x14ac:dyDescent="0.25">
      <c r="B488" s="10" t="s">
        <v>166</v>
      </c>
      <c r="C488" s="100" t="s">
        <v>884</v>
      </c>
      <c r="D488" s="100"/>
      <c r="E488" s="101">
        <f t="shared" si="8"/>
        <v>1</v>
      </c>
      <c r="F488" s="101"/>
      <c r="G488" s="102" t="s">
        <v>17</v>
      </c>
      <c r="H488" s="102"/>
      <c r="I488" s="103">
        <v>42454</v>
      </c>
      <c r="J488" s="103"/>
      <c r="K488" s="103">
        <v>42455</v>
      </c>
      <c r="L488" s="103"/>
      <c r="M488" s="84" t="s">
        <v>656</v>
      </c>
      <c r="N488" s="84"/>
      <c r="O488" s="98">
        <v>1228.5</v>
      </c>
      <c r="P488" s="98"/>
      <c r="Q488" s="84"/>
      <c r="R488" s="84"/>
      <c r="S488" s="84"/>
    </row>
    <row r="489" spans="2:19" ht="45" customHeight="1" x14ac:dyDescent="0.25">
      <c r="B489" s="10" t="s">
        <v>166</v>
      </c>
      <c r="C489" s="100" t="s">
        <v>885</v>
      </c>
      <c r="D489" s="100"/>
      <c r="E489" s="101">
        <f t="shared" si="8"/>
        <v>1</v>
      </c>
      <c r="F489" s="101"/>
      <c r="G489" s="102" t="s">
        <v>886</v>
      </c>
      <c r="H489" s="102"/>
      <c r="I489" s="103">
        <v>42480</v>
      </c>
      <c r="J489" s="103"/>
      <c r="K489" s="103">
        <v>42489</v>
      </c>
      <c r="L489" s="103"/>
      <c r="M489" s="84" t="s">
        <v>656</v>
      </c>
      <c r="N489" s="84"/>
      <c r="O489" s="98">
        <v>3879</v>
      </c>
      <c r="P489" s="98"/>
      <c r="Q489" s="84"/>
      <c r="R489" s="84"/>
      <c r="S489" s="84"/>
    </row>
    <row r="490" spans="2:19" ht="45" customHeight="1" x14ac:dyDescent="0.25">
      <c r="B490" s="10" t="s">
        <v>166</v>
      </c>
      <c r="C490" s="100" t="s">
        <v>887</v>
      </c>
      <c r="D490" s="100"/>
      <c r="E490" s="101">
        <f t="shared" si="8"/>
        <v>1</v>
      </c>
      <c r="F490" s="101"/>
      <c r="G490" s="102" t="s">
        <v>35</v>
      </c>
      <c r="H490" s="102"/>
      <c r="I490" s="103">
        <v>42481</v>
      </c>
      <c r="J490" s="103"/>
      <c r="K490" s="103">
        <v>42481</v>
      </c>
      <c r="L490" s="103"/>
      <c r="M490" s="84" t="s">
        <v>656</v>
      </c>
      <c r="N490" s="84"/>
      <c r="O490" s="98">
        <v>688</v>
      </c>
      <c r="P490" s="98"/>
      <c r="Q490" s="84"/>
      <c r="R490" s="84"/>
      <c r="S490" s="84"/>
    </row>
    <row r="491" spans="2:19" ht="45" customHeight="1" x14ac:dyDescent="0.25">
      <c r="B491" s="10" t="s">
        <v>166</v>
      </c>
      <c r="C491" s="100" t="s">
        <v>887</v>
      </c>
      <c r="D491" s="100"/>
      <c r="E491" s="101">
        <f t="shared" si="8"/>
        <v>1</v>
      </c>
      <c r="F491" s="101"/>
      <c r="G491" s="102" t="s">
        <v>35</v>
      </c>
      <c r="H491" s="102"/>
      <c r="I491" s="103">
        <v>42481</v>
      </c>
      <c r="J491" s="103"/>
      <c r="K491" s="103">
        <v>42481</v>
      </c>
      <c r="L491" s="103"/>
      <c r="M491" s="84" t="s">
        <v>656</v>
      </c>
      <c r="N491" s="84"/>
      <c r="O491" s="98">
        <v>535</v>
      </c>
      <c r="P491" s="98"/>
      <c r="Q491" s="84"/>
      <c r="R491" s="84"/>
      <c r="S491" s="84"/>
    </row>
    <row r="492" spans="2:19" ht="45" customHeight="1" x14ac:dyDescent="0.25">
      <c r="B492" s="10" t="s">
        <v>166</v>
      </c>
      <c r="C492" s="100" t="s">
        <v>19</v>
      </c>
      <c r="D492" s="100"/>
      <c r="E492" s="101">
        <f t="shared" si="8"/>
        <v>1</v>
      </c>
      <c r="F492" s="101"/>
      <c r="G492" s="102" t="s">
        <v>20</v>
      </c>
      <c r="H492" s="102"/>
      <c r="I492" s="103">
        <v>42481</v>
      </c>
      <c r="J492" s="103"/>
      <c r="K492" s="103">
        <v>42481</v>
      </c>
      <c r="L492" s="103"/>
      <c r="M492" s="84" t="s">
        <v>656</v>
      </c>
      <c r="N492" s="84"/>
      <c r="O492" s="98">
        <v>350</v>
      </c>
      <c r="P492" s="98"/>
      <c r="Q492" s="84"/>
      <c r="R492" s="84"/>
      <c r="S492" s="84"/>
    </row>
    <row r="493" spans="2:19" ht="45" customHeight="1" x14ac:dyDescent="0.25">
      <c r="B493" s="10" t="s">
        <v>166</v>
      </c>
      <c r="C493" s="100" t="s">
        <v>19</v>
      </c>
      <c r="D493" s="100"/>
      <c r="E493" s="101">
        <f t="shared" si="8"/>
        <v>1</v>
      </c>
      <c r="F493" s="101"/>
      <c r="G493" s="102" t="s">
        <v>20</v>
      </c>
      <c r="H493" s="102"/>
      <c r="I493" s="103">
        <v>42481</v>
      </c>
      <c r="J493" s="103"/>
      <c r="K493" s="103">
        <v>42481</v>
      </c>
      <c r="L493" s="103"/>
      <c r="M493" s="84" t="s">
        <v>656</v>
      </c>
      <c r="N493" s="84"/>
      <c r="O493" s="98">
        <v>85</v>
      </c>
      <c r="P493" s="98"/>
      <c r="Q493" s="84"/>
      <c r="R493" s="84"/>
      <c r="S493" s="84"/>
    </row>
    <row r="494" spans="2:19" ht="45" customHeight="1" x14ac:dyDescent="0.25">
      <c r="B494" s="10" t="s">
        <v>166</v>
      </c>
      <c r="C494" s="100" t="s">
        <v>888</v>
      </c>
      <c r="D494" s="100"/>
      <c r="E494" s="101">
        <f t="shared" si="8"/>
        <v>1</v>
      </c>
      <c r="F494" s="101"/>
      <c r="G494" s="102" t="s">
        <v>35</v>
      </c>
      <c r="H494" s="102"/>
      <c r="I494" s="103">
        <v>42457</v>
      </c>
      <c r="J494" s="103"/>
      <c r="K494" s="103">
        <v>42457</v>
      </c>
      <c r="L494" s="103"/>
      <c r="M494" s="84" t="s">
        <v>656</v>
      </c>
      <c r="N494" s="84"/>
      <c r="O494" s="98">
        <v>188</v>
      </c>
      <c r="P494" s="98"/>
      <c r="Q494" s="84"/>
      <c r="R494" s="84"/>
      <c r="S494" s="84"/>
    </row>
    <row r="495" spans="2:19" ht="45" customHeight="1" x14ac:dyDescent="0.25">
      <c r="B495" s="10" t="s">
        <v>166</v>
      </c>
      <c r="C495" s="100" t="s">
        <v>889</v>
      </c>
      <c r="D495" s="100"/>
      <c r="E495" s="101">
        <f t="shared" si="8"/>
        <v>1</v>
      </c>
      <c r="F495" s="101"/>
      <c r="G495" s="102" t="s">
        <v>35</v>
      </c>
      <c r="H495" s="102"/>
      <c r="I495" s="103">
        <v>42485</v>
      </c>
      <c r="J495" s="103"/>
      <c r="K495" s="103">
        <v>42485</v>
      </c>
      <c r="L495" s="103"/>
      <c r="M495" s="84" t="s">
        <v>656</v>
      </c>
      <c r="N495" s="84"/>
      <c r="O495" s="98">
        <v>188</v>
      </c>
      <c r="P495" s="98"/>
      <c r="Q495" s="84"/>
      <c r="R495" s="84"/>
      <c r="S495" s="84"/>
    </row>
    <row r="496" spans="2:19" ht="45" customHeight="1" x14ac:dyDescent="0.25">
      <c r="B496" s="10" t="s">
        <v>166</v>
      </c>
      <c r="C496" s="100" t="s">
        <v>890</v>
      </c>
      <c r="D496" s="100"/>
      <c r="E496" s="101">
        <f t="shared" si="8"/>
        <v>1</v>
      </c>
      <c r="F496" s="101"/>
      <c r="G496" s="102" t="s">
        <v>35</v>
      </c>
      <c r="H496" s="102"/>
      <c r="I496" s="103">
        <v>42509</v>
      </c>
      <c r="J496" s="103"/>
      <c r="K496" s="103">
        <v>42509</v>
      </c>
      <c r="L496" s="103"/>
      <c r="M496" s="84" t="s">
        <v>656</v>
      </c>
      <c r="N496" s="84"/>
      <c r="O496" s="98">
        <v>488</v>
      </c>
      <c r="P496" s="98"/>
      <c r="Q496" s="84"/>
      <c r="R496" s="84"/>
      <c r="S496" s="84"/>
    </row>
    <row r="497" spans="2:19" ht="45" customHeight="1" x14ac:dyDescent="0.25">
      <c r="B497" s="10" t="s">
        <v>166</v>
      </c>
      <c r="C497" s="100" t="s">
        <v>891</v>
      </c>
      <c r="D497" s="100"/>
      <c r="E497" s="101">
        <f t="shared" si="8"/>
        <v>1</v>
      </c>
      <c r="F497" s="101"/>
      <c r="G497" s="102" t="s">
        <v>17</v>
      </c>
      <c r="H497" s="102"/>
      <c r="I497" s="103">
        <v>42485</v>
      </c>
      <c r="J497" s="103"/>
      <c r="K497" s="103">
        <v>42486</v>
      </c>
      <c r="L497" s="103"/>
      <c r="M497" s="84" t="s">
        <v>656</v>
      </c>
      <c r="N497" s="84"/>
      <c r="O497" s="98">
        <v>2261</v>
      </c>
      <c r="P497" s="98"/>
      <c r="Q497" s="84"/>
      <c r="R497" s="84"/>
      <c r="S497" s="84"/>
    </row>
    <row r="498" spans="2:19" ht="45" customHeight="1" x14ac:dyDescent="0.25">
      <c r="B498" s="10" t="s">
        <v>166</v>
      </c>
      <c r="C498" s="100" t="s">
        <v>19</v>
      </c>
      <c r="D498" s="100"/>
      <c r="E498" s="101">
        <f t="shared" si="8"/>
        <v>1</v>
      </c>
      <c r="F498" s="101"/>
      <c r="G498" s="102" t="s">
        <v>20</v>
      </c>
      <c r="H498" s="102"/>
      <c r="I498" s="103">
        <v>42516</v>
      </c>
      <c r="J498" s="103"/>
      <c r="K498" s="103">
        <v>42516</v>
      </c>
      <c r="L498" s="103"/>
      <c r="M498" s="84" t="s">
        <v>656</v>
      </c>
      <c r="N498" s="84"/>
      <c r="O498" s="98">
        <v>130</v>
      </c>
      <c r="P498" s="98"/>
      <c r="Q498" s="84"/>
      <c r="R498" s="84"/>
      <c r="S498" s="84"/>
    </row>
    <row r="499" spans="2:19" ht="45" customHeight="1" x14ac:dyDescent="0.25">
      <c r="B499" s="10" t="s">
        <v>166</v>
      </c>
      <c r="C499" s="100" t="s">
        <v>339</v>
      </c>
      <c r="D499" s="100"/>
      <c r="E499" s="101">
        <f t="shared" si="8"/>
        <v>1</v>
      </c>
      <c r="F499" s="101"/>
      <c r="G499" s="102" t="s">
        <v>17</v>
      </c>
      <c r="H499" s="102"/>
      <c r="I499" s="103">
        <v>42485</v>
      </c>
      <c r="J499" s="103"/>
      <c r="K499" s="103">
        <v>42516</v>
      </c>
      <c r="L499" s="103"/>
      <c r="M499" s="84" t="s">
        <v>656</v>
      </c>
      <c r="N499" s="84"/>
      <c r="O499" s="98">
        <v>5778</v>
      </c>
      <c r="P499" s="98"/>
      <c r="Q499" s="84"/>
      <c r="R499" s="84"/>
      <c r="S499" s="84"/>
    </row>
    <row r="500" spans="2:19" ht="45" customHeight="1" x14ac:dyDescent="0.25">
      <c r="B500" s="10" t="s">
        <v>166</v>
      </c>
      <c r="C500" s="100" t="s">
        <v>19</v>
      </c>
      <c r="D500" s="100"/>
      <c r="E500" s="101">
        <f t="shared" si="8"/>
        <v>1</v>
      </c>
      <c r="F500" s="101"/>
      <c r="G500" s="102" t="s">
        <v>20</v>
      </c>
      <c r="H500" s="102"/>
      <c r="I500" s="103">
        <v>42558</v>
      </c>
      <c r="J500" s="103"/>
      <c r="K500" s="103">
        <v>42558</v>
      </c>
      <c r="L500" s="103"/>
      <c r="M500" s="84" t="s">
        <v>656</v>
      </c>
      <c r="N500" s="84"/>
      <c r="O500" s="98">
        <v>637</v>
      </c>
      <c r="P500" s="98"/>
      <c r="Q500" s="84"/>
      <c r="R500" s="84"/>
      <c r="S500" s="84"/>
    </row>
    <row r="501" spans="2:19" ht="45" customHeight="1" x14ac:dyDescent="0.25">
      <c r="B501" s="10" t="s">
        <v>166</v>
      </c>
      <c r="C501" s="100" t="s">
        <v>19</v>
      </c>
      <c r="D501" s="100"/>
      <c r="E501" s="101">
        <f t="shared" si="8"/>
        <v>1</v>
      </c>
      <c r="F501" s="101"/>
      <c r="G501" s="102" t="s">
        <v>20</v>
      </c>
      <c r="H501" s="102"/>
      <c r="I501" s="103">
        <v>42558</v>
      </c>
      <c r="J501" s="103"/>
      <c r="K501" s="103">
        <v>42558</v>
      </c>
      <c r="L501" s="103"/>
      <c r="M501" s="84" t="s">
        <v>656</v>
      </c>
      <c r="N501" s="84"/>
      <c r="O501" s="98">
        <v>60</v>
      </c>
      <c r="P501" s="98"/>
      <c r="Q501" s="84"/>
      <c r="R501" s="84"/>
      <c r="S501" s="84"/>
    </row>
    <row r="502" spans="2:19" ht="45" customHeight="1" x14ac:dyDescent="0.25">
      <c r="B502" s="10" t="s">
        <v>166</v>
      </c>
      <c r="C502" s="100" t="s">
        <v>19</v>
      </c>
      <c r="D502" s="100"/>
      <c r="E502" s="101">
        <f t="shared" si="8"/>
        <v>1</v>
      </c>
      <c r="F502" s="101"/>
      <c r="G502" s="102" t="s">
        <v>20</v>
      </c>
      <c r="H502" s="102"/>
      <c r="I502" s="103">
        <v>42558</v>
      </c>
      <c r="J502" s="103"/>
      <c r="K502" s="103">
        <v>42558</v>
      </c>
      <c r="L502" s="103"/>
      <c r="M502" s="84" t="s">
        <v>656</v>
      </c>
      <c r="N502" s="84"/>
      <c r="O502" s="98">
        <v>60</v>
      </c>
      <c r="P502" s="98"/>
      <c r="Q502" s="84"/>
      <c r="R502" s="84"/>
      <c r="S502" s="84"/>
    </row>
    <row r="503" spans="2:19" ht="45" customHeight="1" x14ac:dyDescent="0.25">
      <c r="B503" s="10" t="s">
        <v>166</v>
      </c>
      <c r="C503" s="100" t="s">
        <v>19</v>
      </c>
      <c r="D503" s="100"/>
      <c r="E503" s="101">
        <f t="shared" si="8"/>
        <v>1</v>
      </c>
      <c r="F503" s="101"/>
      <c r="G503" s="102" t="s">
        <v>20</v>
      </c>
      <c r="H503" s="102"/>
      <c r="I503" s="103">
        <v>42558</v>
      </c>
      <c r="J503" s="103"/>
      <c r="K503" s="103">
        <v>42558</v>
      </c>
      <c r="L503" s="103"/>
      <c r="M503" s="84" t="s">
        <v>656</v>
      </c>
      <c r="N503" s="84"/>
      <c r="O503" s="98">
        <v>188</v>
      </c>
      <c r="P503" s="98"/>
      <c r="Q503" s="84"/>
      <c r="R503" s="84"/>
      <c r="S503" s="84"/>
    </row>
    <row r="504" spans="2:19" ht="45" customHeight="1" x14ac:dyDescent="0.25">
      <c r="B504" s="10" t="s">
        <v>166</v>
      </c>
      <c r="C504" s="100" t="s">
        <v>892</v>
      </c>
      <c r="D504" s="100"/>
      <c r="E504" s="101">
        <f t="shared" si="8"/>
        <v>1</v>
      </c>
      <c r="F504" s="101"/>
      <c r="G504" s="102" t="s">
        <v>35</v>
      </c>
      <c r="H504" s="102"/>
      <c r="I504" s="103">
        <v>42443</v>
      </c>
      <c r="J504" s="103"/>
      <c r="K504" s="103">
        <v>42443</v>
      </c>
      <c r="L504" s="103"/>
      <c r="M504" s="84" t="s">
        <v>656</v>
      </c>
      <c r="N504" s="84"/>
      <c r="O504" s="98">
        <v>154</v>
      </c>
      <c r="P504" s="98"/>
      <c r="Q504" s="84"/>
      <c r="R504" s="84"/>
      <c r="S504" s="84"/>
    </row>
    <row r="505" spans="2:19" ht="45" customHeight="1" x14ac:dyDescent="0.25">
      <c r="B505" s="10" t="s">
        <v>166</v>
      </c>
      <c r="C505" s="100" t="s">
        <v>892</v>
      </c>
      <c r="D505" s="100"/>
      <c r="E505" s="101">
        <f t="shared" si="8"/>
        <v>1</v>
      </c>
      <c r="F505" s="101"/>
      <c r="G505" s="102" t="s">
        <v>35</v>
      </c>
      <c r="H505" s="102"/>
      <c r="I505" s="103">
        <v>42443</v>
      </c>
      <c r="J505" s="103"/>
      <c r="K505" s="103">
        <v>42443</v>
      </c>
      <c r="L505" s="103"/>
      <c r="M505" s="84" t="s">
        <v>656</v>
      </c>
      <c r="N505" s="84"/>
      <c r="O505" s="98">
        <v>685</v>
      </c>
      <c r="P505" s="98"/>
      <c r="Q505" s="84"/>
      <c r="R505" s="84"/>
      <c r="S505" s="84"/>
    </row>
    <row r="506" spans="2:19" ht="45" customHeight="1" x14ac:dyDescent="0.25">
      <c r="B506" s="10" t="s">
        <v>166</v>
      </c>
      <c r="C506" s="100" t="s">
        <v>893</v>
      </c>
      <c r="D506" s="100"/>
      <c r="E506" s="101">
        <f t="shared" si="8"/>
        <v>1</v>
      </c>
      <c r="F506" s="101"/>
      <c r="G506" s="102" t="s">
        <v>17</v>
      </c>
      <c r="H506" s="102"/>
      <c r="I506" s="103">
        <v>42445</v>
      </c>
      <c r="J506" s="103"/>
      <c r="K506" s="103">
        <v>42445</v>
      </c>
      <c r="L506" s="103"/>
      <c r="M506" s="84" t="s">
        <v>656</v>
      </c>
      <c r="N506" s="84"/>
      <c r="O506" s="98">
        <v>46</v>
      </c>
      <c r="P506" s="98"/>
      <c r="Q506" s="84"/>
      <c r="R506" s="84"/>
      <c r="S506" s="84"/>
    </row>
    <row r="507" spans="2:19" ht="45" customHeight="1" x14ac:dyDescent="0.25">
      <c r="B507" s="10" t="s">
        <v>166</v>
      </c>
      <c r="C507" s="100" t="s">
        <v>893</v>
      </c>
      <c r="D507" s="100"/>
      <c r="E507" s="101">
        <f t="shared" si="8"/>
        <v>1</v>
      </c>
      <c r="F507" s="101"/>
      <c r="G507" s="102" t="s">
        <v>17</v>
      </c>
      <c r="H507" s="102"/>
      <c r="I507" s="103">
        <v>42445</v>
      </c>
      <c r="J507" s="103"/>
      <c r="K507" s="103">
        <v>42445</v>
      </c>
      <c r="L507" s="103"/>
      <c r="M507" s="84" t="s">
        <v>656</v>
      </c>
      <c r="N507" s="84"/>
      <c r="O507" s="98">
        <v>100</v>
      </c>
      <c r="P507" s="98"/>
      <c r="Q507" s="84"/>
      <c r="R507" s="84"/>
      <c r="S507" s="84"/>
    </row>
    <row r="508" spans="2:19" ht="45" customHeight="1" x14ac:dyDescent="0.25">
      <c r="B508" s="10" t="s">
        <v>166</v>
      </c>
      <c r="C508" s="100" t="s">
        <v>19</v>
      </c>
      <c r="D508" s="100"/>
      <c r="E508" s="101">
        <f t="shared" si="8"/>
        <v>1</v>
      </c>
      <c r="F508" s="101"/>
      <c r="G508" s="102" t="s">
        <v>20</v>
      </c>
      <c r="H508" s="102"/>
      <c r="I508" s="103">
        <v>42601</v>
      </c>
      <c r="J508" s="103"/>
      <c r="K508" s="103">
        <v>42601</v>
      </c>
      <c r="L508" s="103"/>
      <c r="M508" s="84" t="s">
        <v>656</v>
      </c>
      <c r="N508" s="84"/>
      <c r="O508" s="98">
        <v>80</v>
      </c>
      <c r="P508" s="98"/>
      <c r="Q508" s="84"/>
      <c r="R508" s="84"/>
      <c r="S508" s="84"/>
    </row>
    <row r="509" spans="2:19" ht="45" customHeight="1" x14ac:dyDescent="0.25">
      <c r="B509" s="10" t="s">
        <v>166</v>
      </c>
      <c r="C509" s="100" t="s">
        <v>894</v>
      </c>
      <c r="D509" s="100"/>
      <c r="E509" s="101">
        <f t="shared" si="8"/>
        <v>1</v>
      </c>
      <c r="F509" s="101"/>
      <c r="G509" s="102" t="s">
        <v>477</v>
      </c>
      <c r="H509" s="102"/>
      <c r="I509" s="103">
        <v>42596</v>
      </c>
      <c r="J509" s="103"/>
      <c r="K509" s="103">
        <v>42598</v>
      </c>
      <c r="L509" s="103"/>
      <c r="M509" s="84" t="s">
        <v>656</v>
      </c>
      <c r="N509" s="84"/>
      <c r="O509" s="98">
        <v>4115</v>
      </c>
      <c r="P509" s="98"/>
      <c r="Q509" s="84"/>
      <c r="R509" s="84"/>
      <c r="S509" s="84"/>
    </row>
    <row r="510" spans="2:19" ht="45" customHeight="1" x14ac:dyDescent="0.25">
      <c r="B510" s="10" t="s">
        <v>166</v>
      </c>
      <c r="C510" s="100" t="s">
        <v>894</v>
      </c>
      <c r="D510" s="100"/>
      <c r="E510" s="101">
        <f t="shared" si="8"/>
        <v>1</v>
      </c>
      <c r="F510" s="101"/>
      <c r="G510" s="102" t="s">
        <v>477</v>
      </c>
      <c r="H510" s="102"/>
      <c r="I510" s="103">
        <v>42596</v>
      </c>
      <c r="J510" s="103"/>
      <c r="K510" s="103">
        <v>42598</v>
      </c>
      <c r="L510" s="103"/>
      <c r="M510" s="84" t="s">
        <v>656</v>
      </c>
      <c r="N510" s="84"/>
      <c r="O510" s="98">
        <v>870</v>
      </c>
      <c r="P510" s="98"/>
      <c r="Q510" s="84"/>
      <c r="R510" s="84"/>
      <c r="S510" s="84"/>
    </row>
    <row r="511" spans="2:19" ht="45" customHeight="1" x14ac:dyDescent="0.25">
      <c r="B511" s="10" t="s">
        <v>166</v>
      </c>
      <c r="C511" s="100" t="s">
        <v>895</v>
      </c>
      <c r="D511" s="100"/>
      <c r="E511" s="101">
        <f t="shared" si="8"/>
        <v>1</v>
      </c>
      <c r="F511" s="101"/>
      <c r="G511" s="102" t="s">
        <v>35</v>
      </c>
      <c r="H511" s="102"/>
      <c r="I511" s="103">
        <v>42584</v>
      </c>
      <c r="J511" s="103"/>
      <c r="K511" s="103">
        <v>42584</v>
      </c>
      <c r="L511" s="103"/>
      <c r="M511" s="84" t="s">
        <v>656</v>
      </c>
      <c r="N511" s="84"/>
      <c r="O511" s="98">
        <v>878.56</v>
      </c>
      <c r="P511" s="98"/>
      <c r="Q511" s="84"/>
      <c r="R511" s="84"/>
      <c r="S511" s="84"/>
    </row>
    <row r="512" spans="2:19" ht="45" customHeight="1" x14ac:dyDescent="0.25">
      <c r="B512" s="10" t="s">
        <v>166</v>
      </c>
      <c r="C512" s="100" t="s">
        <v>19</v>
      </c>
      <c r="D512" s="100"/>
      <c r="E512" s="101">
        <f t="shared" si="8"/>
        <v>1</v>
      </c>
      <c r="F512" s="101"/>
      <c r="G512" s="102" t="s">
        <v>20</v>
      </c>
      <c r="H512" s="102"/>
      <c r="I512" s="103">
        <v>42584</v>
      </c>
      <c r="J512" s="103"/>
      <c r="K512" s="103">
        <v>42584</v>
      </c>
      <c r="L512" s="103"/>
      <c r="M512" s="84" t="s">
        <v>656</v>
      </c>
      <c r="N512" s="84"/>
      <c r="O512" s="98">
        <v>860</v>
      </c>
      <c r="P512" s="98"/>
      <c r="Q512" s="84"/>
      <c r="R512" s="84"/>
      <c r="S512" s="84"/>
    </row>
    <row r="513" spans="2:19" ht="45" customHeight="1" x14ac:dyDescent="0.25">
      <c r="B513" s="10" t="s">
        <v>166</v>
      </c>
      <c r="C513" s="100" t="s">
        <v>19</v>
      </c>
      <c r="D513" s="100"/>
      <c r="E513" s="101">
        <f t="shared" si="8"/>
        <v>1</v>
      </c>
      <c r="F513" s="101"/>
      <c r="G513" s="102" t="s">
        <v>20</v>
      </c>
      <c r="H513" s="102"/>
      <c r="I513" s="103">
        <v>42584</v>
      </c>
      <c r="J513" s="103"/>
      <c r="K513" s="103">
        <v>42584</v>
      </c>
      <c r="L513" s="103"/>
      <c r="M513" s="84" t="s">
        <v>656</v>
      </c>
      <c r="N513" s="84"/>
      <c r="O513" s="98">
        <v>110</v>
      </c>
      <c r="P513" s="98"/>
      <c r="Q513" s="84"/>
      <c r="R513" s="84"/>
      <c r="S513" s="84"/>
    </row>
    <row r="514" spans="2:19" ht="45" customHeight="1" x14ac:dyDescent="0.25">
      <c r="B514" s="10" t="s">
        <v>166</v>
      </c>
      <c r="C514" s="100" t="s">
        <v>19</v>
      </c>
      <c r="D514" s="100"/>
      <c r="E514" s="101">
        <f t="shared" si="8"/>
        <v>1</v>
      </c>
      <c r="F514" s="101"/>
      <c r="G514" s="102" t="s">
        <v>20</v>
      </c>
      <c r="H514" s="102"/>
      <c r="I514" s="103">
        <v>42646</v>
      </c>
      <c r="J514" s="103"/>
      <c r="K514" s="103">
        <v>42646</v>
      </c>
      <c r="L514" s="103"/>
      <c r="M514" s="84" t="s">
        <v>656</v>
      </c>
      <c r="N514" s="84"/>
      <c r="O514" s="98">
        <v>370</v>
      </c>
      <c r="P514" s="98"/>
      <c r="Q514" s="84"/>
      <c r="R514" s="84"/>
      <c r="S514" s="84"/>
    </row>
    <row r="515" spans="2:19" ht="45" customHeight="1" x14ac:dyDescent="0.25">
      <c r="B515" s="10" t="s">
        <v>166</v>
      </c>
      <c r="C515" s="100" t="s">
        <v>896</v>
      </c>
      <c r="D515" s="100"/>
      <c r="E515" s="101">
        <f t="shared" si="8"/>
        <v>1</v>
      </c>
      <c r="F515" s="101"/>
      <c r="G515" s="102" t="s">
        <v>35</v>
      </c>
      <c r="H515" s="102"/>
      <c r="I515" s="103">
        <v>42563</v>
      </c>
      <c r="J515" s="103"/>
      <c r="K515" s="103">
        <v>42563</v>
      </c>
      <c r="L515" s="103"/>
      <c r="M515" s="84" t="s">
        <v>656</v>
      </c>
      <c r="N515" s="84"/>
      <c r="O515" s="98">
        <v>264</v>
      </c>
      <c r="P515" s="98"/>
      <c r="Q515" s="84"/>
      <c r="R515" s="84"/>
      <c r="S515" s="84"/>
    </row>
    <row r="516" spans="2:19" ht="45" customHeight="1" x14ac:dyDescent="0.25">
      <c r="B516" s="10" t="s">
        <v>166</v>
      </c>
      <c r="C516" s="100" t="s">
        <v>897</v>
      </c>
      <c r="D516" s="100"/>
      <c r="E516" s="101">
        <f t="shared" si="8"/>
        <v>1</v>
      </c>
      <c r="F516" s="101"/>
      <c r="G516" s="102" t="s">
        <v>134</v>
      </c>
      <c r="H516" s="102"/>
      <c r="I516" s="103">
        <v>42564</v>
      </c>
      <c r="J516" s="103"/>
      <c r="K516" s="103">
        <v>42564</v>
      </c>
      <c r="L516" s="103"/>
      <c r="M516" s="84" t="s">
        <v>656</v>
      </c>
      <c r="N516" s="84"/>
      <c r="O516" s="98">
        <v>300</v>
      </c>
      <c r="P516" s="98"/>
      <c r="Q516" s="84"/>
      <c r="R516" s="84"/>
      <c r="S516" s="84"/>
    </row>
    <row r="517" spans="2:19" ht="45" customHeight="1" x14ac:dyDescent="0.25">
      <c r="B517" s="10" t="s">
        <v>166</v>
      </c>
      <c r="C517" s="100" t="s">
        <v>19</v>
      </c>
      <c r="D517" s="100"/>
      <c r="E517" s="101">
        <f t="shared" si="8"/>
        <v>1</v>
      </c>
      <c r="F517" s="101"/>
      <c r="G517" s="102" t="s">
        <v>20</v>
      </c>
      <c r="H517" s="102"/>
      <c r="I517" s="103">
        <v>42564</v>
      </c>
      <c r="J517" s="103"/>
      <c r="K517" s="103">
        <v>42564</v>
      </c>
      <c r="L517" s="103"/>
      <c r="M517" s="84" t="s">
        <v>656</v>
      </c>
      <c r="N517" s="84"/>
      <c r="O517" s="98">
        <v>310</v>
      </c>
      <c r="P517" s="98"/>
      <c r="Q517" s="84"/>
      <c r="R517" s="84"/>
      <c r="S517" s="84"/>
    </row>
    <row r="518" spans="2:19" ht="45" customHeight="1" x14ac:dyDescent="0.25">
      <c r="B518" s="10" t="s">
        <v>166</v>
      </c>
      <c r="C518" s="100" t="s">
        <v>898</v>
      </c>
      <c r="D518" s="100"/>
      <c r="E518" s="101">
        <f t="shared" si="8"/>
        <v>1</v>
      </c>
      <c r="F518" s="101"/>
      <c r="G518" s="102" t="s">
        <v>35</v>
      </c>
      <c r="H518" s="102"/>
      <c r="I518" s="103">
        <v>42552</v>
      </c>
      <c r="J518" s="103"/>
      <c r="K518" s="103">
        <v>42552</v>
      </c>
      <c r="L518" s="103"/>
      <c r="M518" s="84" t="s">
        <v>656</v>
      </c>
      <c r="N518" s="84"/>
      <c r="O518" s="98">
        <v>53</v>
      </c>
      <c r="P518" s="98"/>
      <c r="Q518" s="84"/>
      <c r="R518" s="84"/>
      <c r="S518" s="84"/>
    </row>
    <row r="519" spans="2:19" ht="45" customHeight="1" x14ac:dyDescent="0.25">
      <c r="B519" s="10" t="s">
        <v>166</v>
      </c>
      <c r="C519" s="100" t="s">
        <v>898</v>
      </c>
      <c r="D519" s="100"/>
      <c r="E519" s="101">
        <f t="shared" si="8"/>
        <v>1</v>
      </c>
      <c r="F519" s="101"/>
      <c r="G519" s="102" t="s">
        <v>35</v>
      </c>
      <c r="H519" s="102"/>
      <c r="I519" s="103">
        <v>42552</v>
      </c>
      <c r="J519" s="103"/>
      <c r="K519" s="103">
        <v>42552</v>
      </c>
      <c r="L519" s="103"/>
      <c r="M519" s="84" t="s">
        <v>656</v>
      </c>
      <c r="N519" s="84"/>
      <c r="O519" s="98">
        <v>41</v>
      </c>
      <c r="P519" s="98"/>
      <c r="Q519" s="84"/>
      <c r="R519" s="84"/>
      <c r="S519" s="84"/>
    </row>
    <row r="520" spans="2:19" ht="45" customHeight="1" x14ac:dyDescent="0.25">
      <c r="B520" s="10" t="s">
        <v>166</v>
      </c>
      <c r="C520" s="100" t="s">
        <v>898</v>
      </c>
      <c r="D520" s="100"/>
      <c r="E520" s="101">
        <f t="shared" si="8"/>
        <v>1</v>
      </c>
      <c r="F520" s="101"/>
      <c r="G520" s="102" t="s">
        <v>35</v>
      </c>
      <c r="H520" s="102"/>
      <c r="I520" s="103">
        <v>42552</v>
      </c>
      <c r="J520" s="103"/>
      <c r="K520" s="103">
        <v>42552</v>
      </c>
      <c r="L520" s="103"/>
      <c r="M520" s="84" t="s">
        <v>656</v>
      </c>
      <c r="N520" s="84"/>
      <c r="O520" s="98">
        <v>41</v>
      </c>
      <c r="P520" s="98"/>
      <c r="Q520" s="84"/>
      <c r="R520" s="84"/>
      <c r="S520" s="84"/>
    </row>
    <row r="521" spans="2:19" ht="45" customHeight="1" x14ac:dyDescent="0.25">
      <c r="B521" s="10" t="s">
        <v>166</v>
      </c>
      <c r="C521" s="100" t="s">
        <v>898</v>
      </c>
      <c r="D521" s="100"/>
      <c r="E521" s="101">
        <f t="shared" si="8"/>
        <v>1</v>
      </c>
      <c r="F521" s="101"/>
      <c r="G521" s="102" t="s">
        <v>35</v>
      </c>
      <c r="H521" s="102"/>
      <c r="I521" s="103">
        <v>42552</v>
      </c>
      <c r="J521" s="103"/>
      <c r="K521" s="103">
        <v>42552</v>
      </c>
      <c r="L521" s="103"/>
      <c r="M521" s="84" t="s">
        <v>656</v>
      </c>
      <c r="N521" s="84"/>
      <c r="O521" s="98">
        <v>53</v>
      </c>
      <c r="P521" s="98"/>
      <c r="Q521" s="84"/>
      <c r="R521" s="84"/>
      <c r="S521" s="84"/>
    </row>
    <row r="522" spans="2:19" ht="45" customHeight="1" x14ac:dyDescent="0.25">
      <c r="B522" s="10" t="s">
        <v>166</v>
      </c>
      <c r="C522" s="100" t="s">
        <v>899</v>
      </c>
      <c r="D522" s="100"/>
      <c r="E522" s="101">
        <f t="shared" si="8"/>
        <v>1</v>
      </c>
      <c r="F522" s="101"/>
      <c r="G522" s="102" t="s">
        <v>35</v>
      </c>
      <c r="H522" s="102"/>
      <c r="I522" s="103">
        <v>42537</v>
      </c>
      <c r="J522" s="103"/>
      <c r="K522" s="103">
        <v>42537</v>
      </c>
      <c r="L522" s="103"/>
      <c r="M522" s="84" t="s">
        <v>656</v>
      </c>
      <c r="N522" s="84"/>
      <c r="O522" s="98">
        <v>53</v>
      </c>
      <c r="P522" s="98"/>
      <c r="Q522" s="84"/>
      <c r="R522" s="84"/>
      <c r="S522" s="84"/>
    </row>
    <row r="523" spans="2:19" ht="45" customHeight="1" x14ac:dyDescent="0.25">
      <c r="B523" s="10" t="s">
        <v>166</v>
      </c>
      <c r="C523" s="100" t="s">
        <v>899</v>
      </c>
      <c r="D523" s="100"/>
      <c r="E523" s="101">
        <f t="shared" si="8"/>
        <v>1</v>
      </c>
      <c r="F523" s="101"/>
      <c r="G523" s="102" t="s">
        <v>35</v>
      </c>
      <c r="H523" s="102"/>
      <c r="I523" s="103">
        <v>42537</v>
      </c>
      <c r="J523" s="103"/>
      <c r="K523" s="103">
        <v>42537</v>
      </c>
      <c r="L523" s="103"/>
      <c r="M523" s="84" t="s">
        <v>656</v>
      </c>
      <c r="N523" s="84"/>
      <c r="O523" s="98">
        <v>41</v>
      </c>
      <c r="P523" s="98"/>
      <c r="Q523" s="84"/>
      <c r="R523" s="84"/>
      <c r="S523" s="84"/>
    </row>
    <row r="524" spans="2:19" ht="45" customHeight="1" x14ac:dyDescent="0.25">
      <c r="B524" s="10" t="s">
        <v>166</v>
      </c>
      <c r="C524" s="100" t="s">
        <v>899</v>
      </c>
      <c r="D524" s="100"/>
      <c r="E524" s="101">
        <f t="shared" si="8"/>
        <v>1</v>
      </c>
      <c r="F524" s="101"/>
      <c r="G524" s="102" t="s">
        <v>35</v>
      </c>
      <c r="H524" s="102"/>
      <c r="I524" s="103">
        <v>42537</v>
      </c>
      <c r="J524" s="103"/>
      <c r="K524" s="103">
        <v>42537</v>
      </c>
      <c r="L524" s="103"/>
      <c r="M524" s="84" t="s">
        <v>656</v>
      </c>
      <c r="N524" s="84"/>
      <c r="O524" s="98">
        <v>41</v>
      </c>
      <c r="P524" s="98"/>
      <c r="Q524" s="84"/>
      <c r="R524" s="84"/>
      <c r="S524" s="84"/>
    </row>
    <row r="525" spans="2:19" ht="45" customHeight="1" x14ac:dyDescent="0.25">
      <c r="B525" s="10" t="s">
        <v>166</v>
      </c>
      <c r="C525" s="100" t="s">
        <v>899</v>
      </c>
      <c r="D525" s="100"/>
      <c r="E525" s="101">
        <f t="shared" ref="E525:E588" si="9">D525+1</f>
        <v>1</v>
      </c>
      <c r="F525" s="101"/>
      <c r="G525" s="102" t="s">
        <v>35</v>
      </c>
      <c r="H525" s="102"/>
      <c r="I525" s="103">
        <v>42537</v>
      </c>
      <c r="J525" s="103"/>
      <c r="K525" s="103">
        <v>42537</v>
      </c>
      <c r="L525" s="103"/>
      <c r="M525" s="84" t="s">
        <v>656</v>
      </c>
      <c r="N525" s="84"/>
      <c r="O525" s="98">
        <v>53</v>
      </c>
      <c r="P525" s="98"/>
      <c r="Q525" s="84"/>
      <c r="R525" s="84"/>
      <c r="S525" s="84"/>
    </row>
    <row r="526" spans="2:19" ht="45" customHeight="1" x14ac:dyDescent="0.25">
      <c r="B526" s="10" t="s">
        <v>166</v>
      </c>
      <c r="C526" s="100" t="s">
        <v>19</v>
      </c>
      <c r="D526" s="100"/>
      <c r="E526" s="101">
        <f t="shared" si="9"/>
        <v>1</v>
      </c>
      <c r="F526" s="101"/>
      <c r="G526" s="102" t="s">
        <v>20</v>
      </c>
      <c r="H526" s="102"/>
      <c r="I526" s="103">
        <v>42537</v>
      </c>
      <c r="J526" s="103"/>
      <c r="K526" s="103">
        <v>42537</v>
      </c>
      <c r="L526" s="103"/>
      <c r="M526" s="84" t="s">
        <v>656</v>
      </c>
      <c r="N526" s="84"/>
      <c r="O526" s="98">
        <v>50</v>
      </c>
      <c r="P526" s="98"/>
      <c r="Q526" s="84"/>
      <c r="R526" s="84"/>
      <c r="S526" s="84"/>
    </row>
    <row r="527" spans="2:19" ht="45" customHeight="1" x14ac:dyDescent="0.25">
      <c r="B527" s="10" t="s">
        <v>166</v>
      </c>
      <c r="C527" s="100" t="s">
        <v>19</v>
      </c>
      <c r="D527" s="100"/>
      <c r="E527" s="101">
        <f t="shared" si="9"/>
        <v>1</v>
      </c>
      <c r="F527" s="101"/>
      <c r="G527" s="102" t="s">
        <v>20</v>
      </c>
      <c r="H527" s="102"/>
      <c r="I527" s="103">
        <v>42635</v>
      </c>
      <c r="J527" s="103"/>
      <c r="K527" s="103">
        <v>42635</v>
      </c>
      <c r="L527" s="103"/>
      <c r="M527" s="84" t="s">
        <v>656</v>
      </c>
      <c r="N527" s="84"/>
      <c r="O527" s="98">
        <v>260</v>
      </c>
      <c r="P527" s="98"/>
      <c r="Q527" s="84"/>
      <c r="R527" s="84"/>
      <c r="S527" s="84"/>
    </row>
    <row r="528" spans="2:19" ht="45" customHeight="1" x14ac:dyDescent="0.25">
      <c r="B528" s="10" t="s">
        <v>166</v>
      </c>
      <c r="C528" s="100" t="s">
        <v>19</v>
      </c>
      <c r="D528" s="100"/>
      <c r="E528" s="101">
        <f t="shared" si="9"/>
        <v>1</v>
      </c>
      <c r="F528" s="101"/>
      <c r="G528" s="102" t="s">
        <v>20</v>
      </c>
      <c r="H528" s="102"/>
      <c r="I528" s="103">
        <v>42635</v>
      </c>
      <c r="J528" s="103"/>
      <c r="K528" s="103">
        <v>42635</v>
      </c>
      <c r="L528" s="103"/>
      <c r="M528" s="84" t="s">
        <v>656</v>
      </c>
      <c r="N528" s="84"/>
      <c r="O528" s="98">
        <v>1397</v>
      </c>
      <c r="P528" s="98"/>
      <c r="Q528" s="84"/>
      <c r="R528" s="84"/>
      <c r="S528" s="84"/>
    </row>
    <row r="529" spans="2:19" ht="45" customHeight="1" x14ac:dyDescent="0.25">
      <c r="B529" s="10" t="s">
        <v>166</v>
      </c>
      <c r="C529" s="100" t="s">
        <v>900</v>
      </c>
      <c r="D529" s="100"/>
      <c r="E529" s="101">
        <f t="shared" si="9"/>
        <v>1</v>
      </c>
      <c r="F529" s="101"/>
      <c r="G529" s="102" t="s">
        <v>35</v>
      </c>
      <c r="H529" s="102"/>
      <c r="I529" s="103">
        <v>42524</v>
      </c>
      <c r="J529" s="103"/>
      <c r="K529" s="103">
        <v>42524</v>
      </c>
      <c r="L529" s="103"/>
      <c r="M529" s="84" t="s">
        <v>656</v>
      </c>
      <c r="N529" s="84"/>
      <c r="O529" s="98">
        <v>521</v>
      </c>
      <c r="P529" s="98"/>
      <c r="Q529" s="84"/>
      <c r="R529" s="84"/>
      <c r="S529" s="84"/>
    </row>
    <row r="530" spans="2:19" ht="45" customHeight="1" x14ac:dyDescent="0.25">
      <c r="B530" s="10" t="s">
        <v>166</v>
      </c>
      <c r="C530" s="100" t="s">
        <v>900</v>
      </c>
      <c r="D530" s="100"/>
      <c r="E530" s="101">
        <f t="shared" si="9"/>
        <v>1</v>
      </c>
      <c r="F530" s="101"/>
      <c r="G530" s="102" t="s">
        <v>35</v>
      </c>
      <c r="H530" s="102"/>
      <c r="I530" s="103">
        <v>42524</v>
      </c>
      <c r="J530" s="103"/>
      <c r="K530" s="103">
        <v>42524</v>
      </c>
      <c r="L530" s="103"/>
      <c r="M530" s="84" t="s">
        <v>656</v>
      </c>
      <c r="N530" s="84"/>
      <c r="O530" s="98">
        <v>53</v>
      </c>
      <c r="P530" s="98"/>
      <c r="Q530" s="84"/>
      <c r="R530" s="84"/>
      <c r="S530" s="84"/>
    </row>
    <row r="531" spans="2:19" ht="45" customHeight="1" x14ac:dyDescent="0.25">
      <c r="B531" s="10" t="s">
        <v>166</v>
      </c>
      <c r="C531" s="100" t="s">
        <v>900</v>
      </c>
      <c r="D531" s="100"/>
      <c r="E531" s="101">
        <f t="shared" si="9"/>
        <v>1</v>
      </c>
      <c r="F531" s="101"/>
      <c r="G531" s="102" t="s">
        <v>35</v>
      </c>
      <c r="H531" s="102"/>
      <c r="I531" s="103">
        <v>42524</v>
      </c>
      <c r="J531" s="103"/>
      <c r="K531" s="103">
        <v>42524</v>
      </c>
      <c r="L531" s="103"/>
      <c r="M531" s="84" t="s">
        <v>656</v>
      </c>
      <c r="N531" s="84"/>
      <c r="O531" s="98">
        <v>41</v>
      </c>
      <c r="P531" s="98"/>
      <c r="Q531" s="84"/>
      <c r="R531" s="84"/>
      <c r="S531" s="84"/>
    </row>
    <row r="532" spans="2:19" ht="45" customHeight="1" x14ac:dyDescent="0.25">
      <c r="B532" s="10" t="s">
        <v>166</v>
      </c>
      <c r="C532" s="100" t="s">
        <v>900</v>
      </c>
      <c r="D532" s="100"/>
      <c r="E532" s="101">
        <f t="shared" si="9"/>
        <v>1</v>
      </c>
      <c r="F532" s="101"/>
      <c r="G532" s="102" t="s">
        <v>35</v>
      </c>
      <c r="H532" s="102"/>
      <c r="I532" s="103">
        <v>42524</v>
      </c>
      <c r="J532" s="103"/>
      <c r="K532" s="103">
        <v>42524</v>
      </c>
      <c r="L532" s="103"/>
      <c r="M532" s="84" t="s">
        <v>656</v>
      </c>
      <c r="N532" s="84"/>
      <c r="O532" s="98">
        <v>41</v>
      </c>
      <c r="P532" s="98"/>
      <c r="Q532" s="84"/>
      <c r="R532" s="84"/>
      <c r="S532" s="84"/>
    </row>
    <row r="533" spans="2:19" ht="45" customHeight="1" x14ac:dyDescent="0.25">
      <c r="B533" s="10" t="s">
        <v>166</v>
      </c>
      <c r="C533" s="100" t="s">
        <v>900</v>
      </c>
      <c r="D533" s="100"/>
      <c r="E533" s="101">
        <f t="shared" si="9"/>
        <v>1</v>
      </c>
      <c r="F533" s="101"/>
      <c r="G533" s="102" t="s">
        <v>35</v>
      </c>
      <c r="H533" s="102"/>
      <c r="I533" s="103">
        <v>42524</v>
      </c>
      <c r="J533" s="103"/>
      <c r="K533" s="103">
        <v>42524</v>
      </c>
      <c r="L533" s="103"/>
      <c r="M533" s="84" t="s">
        <v>656</v>
      </c>
      <c r="N533" s="84"/>
      <c r="O533" s="98">
        <v>53</v>
      </c>
      <c r="P533" s="98"/>
      <c r="Q533" s="84"/>
      <c r="R533" s="84"/>
      <c r="S533" s="84"/>
    </row>
    <row r="534" spans="2:19" ht="45" customHeight="1" x14ac:dyDescent="0.25">
      <c r="B534" s="10" t="s">
        <v>166</v>
      </c>
      <c r="C534" s="100" t="s">
        <v>19</v>
      </c>
      <c r="D534" s="100"/>
      <c r="E534" s="101">
        <f t="shared" si="9"/>
        <v>1</v>
      </c>
      <c r="F534" s="101"/>
      <c r="G534" s="102" t="s">
        <v>20</v>
      </c>
      <c r="H534" s="102"/>
      <c r="I534" s="103">
        <v>42524</v>
      </c>
      <c r="J534" s="103"/>
      <c r="K534" s="103">
        <v>42524</v>
      </c>
      <c r="L534" s="103"/>
      <c r="M534" s="84" t="s">
        <v>656</v>
      </c>
      <c r="N534" s="84"/>
      <c r="O534" s="98">
        <v>420</v>
      </c>
      <c r="P534" s="98"/>
      <c r="Q534" s="84"/>
      <c r="R534" s="84"/>
      <c r="S534" s="84"/>
    </row>
    <row r="535" spans="2:19" ht="45" customHeight="1" x14ac:dyDescent="0.25">
      <c r="B535" s="10" t="s">
        <v>166</v>
      </c>
      <c r="C535" s="100" t="s">
        <v>19</v>
      </c>
      <c r="D535" s="100"/>
      <c r="E535" s="101">
        <f t="shared" si="9"/>
        <v>1</v>
      </c>
      <c r="F535" s="101"/>
      <c r="G535" s="102" t="s">
        <v>20</v>
      </c>
      <c r="H535" s="102"/>
      <c r="I535" s="103">
        <v>42524</v>
      </c>
      <c r="J535" s="103"/>
      <c r="K535" s="103">
        <v>42524</v>
      </c>
      <c r="L535" s="103"/>
      <c r="M535" s="84" t="s">
        <v>656</v>
      </c>
      <c r="N535" s="84"/>
      <c r="O535" s="98">
        <v>200</v>
      </c>
      <c r="P535" s="98"/>
      <c r="Q535" s="84"/>
      <c r="R535" s="84"/>
      <c r="S535" s="84"/>
    </row>
    <row r="536" spans="2:19" ht="45" customHeight="1" x14ac:dyDescent="0.25">
      <c r="B536" s="10" t="s">
        <v>166</v>
      </c>
      <c r="C536" s="100" t="s">
        <v>901</v>
      </c>
      <c r="D536" s="100"/>
      <c r="E536" s="101">
        <f t="shared" si="9"/>
        <v>1</v>
      </c>
      <c r="F536" s="101"/>
      <c r="G536" s="102" t="s">
        <v>17</v>
      </c>
      <c r="H536" s="102"/>
      <c r="I536" s="103">
        <v>42594</v>
      </c>
      <c r="J536" s="103"/>
      <c r="K536" s="103">
        <v>42600</v>
      </c>
      <c r="L536" s="103"/>
      <c r="M536" s="84" t="s">
        <v>656</v>
      </c>
      <c r="N536" s="84"/>
      <c r="O536" s="98">
        <v>4576</v>
      </c>
      <c r="P536" s="98"/>
      <c r="Q536" s="84"/>
      <c r="R536" s="84"/>
      <c r="S536" s="84"/>
    </row>
    <row r="537" spans="2:19" ht="45" customHeight="1" x14ac:dyDescent="0.25">
      <c r="B537" s="10" t="s">
        <v>166</v>
      </c>
      <c r="C537" s="100" t="s">
        <v>901</v>
      </c>
      <c r="D537" s="100"/>
      <c r="E537" s="101">
        <f t="shared" si="9"/>
        <v>1</v>
      </c>
      <c r="F537" s="101"/>
      <c r="G537" s="102" t="s">
        <v>17</v>
      </c>
      <c r="H537" s="102"/>
      <c r="I537" s="103">
        <v>42594</v>
      </c>
      <c r="J537" s="103"/>
      <c r="K537" s="103">
        <v>42600</v>
      </c>
      <c r="L537" s="103"/>
      <c r="M537" s="84" t="s">
        <v>656</v>
      </c>
      <c r="N537" s="84"/>
      <c r="O537" s="98">
        <v>5830</v>
      </c>
      <c r="P537" s="98"/>
      <c r="Q537" s="84"/>
      <c r="R537" s="84"/>
      <c r="S537" s="84"/>
    </row>
    <row r="538" spans="2:19" ht="45" customHeight="1" x14ac:dyDescent="0.25">
      <c r="B538" s="10" t="s">
        <v>166</v>
      </c>
      <c r="C538" s="100" t="s">
        <v>19</v>
      </c>
      <c r="D538" s="100"/>
      <c r="E538" s="101">
        <f t="shared" si="9"/>
        <v>1</v>
      </c>
      <c r="F538" s="101"/>
      <c r="G538" s="102" t="s">
        <v>20</v>
      </c>
      <c r="H538" s="102"/>
      <c r="I538" s="103">
        <v>42594</v>
      </c>
      <c r="J538" s="103"/>
      <c r="K538" s="103">
        <v>42594</v>
      </c>
      <c r="L538" s="103"/>
      <c r="M538" s="84" t="s">
        <v>656</v>
      </c>
      <c r="N538" s="84"/>
      <c r="O538" s="98">
        <v>200</v>
      </c>
      <c r="P538" s="98"/>
      <c r="Q538" s="84"/>
      <c r="R538" s="84"/>
      <c r="S538" s="84"/>
    </row>
    <row r="539" spans="2:19" ht="45" customHeight="1" x14ac:dyDescent="0.25">
      <c r="B539" s="10" t="s">
        <v>166</v>
      </c>
      <c r="C539" s="100" t="s">
        <v>895</v>
      </c>
      <c r="D539" s="100"/>
      <c r="E539" s="101">
        <f t="shared" si="9"/>
        <v>1</v>
      </c>
      <c r="F539" s="101"/>
      <c r="G539" s="102" t="s">
        <v>35</v>
      </c>
      <c r="H539" s="102"/>
      <c r="I539" s="103">
        <v>42627</v>
      </c>
      <c r="J539" s="103"/>
      <c r="K539" s="103">
        <v>42627</v>
      </c>
      <c r="L539" s="103"/>
      <c r="M539" s="84" t="s">
        <v>656</v>
      </c>
      <c r="N539" s="84"/>
      <c r="O539" s="98">
        <v>708</v>
      </c>
      <c r="P539" s="98"/>
      <c r="Q539" s="84"/>
      <c r="R539" s="84"/>
      <c r="S539" s="84"/>
    </row>
    <row r="540" spans="2:19" ht="45" customHeight="1" x14ac:dyDescent="0.25">
      <c r="B540" s="10" t="s">
        <v>166</v>
      </c>
      <c r="C540" s="100" t="s">
        <v>19</v>
      </c>
      <c r="D540" s="100"/>
      <c r="E540" s="101">
        <f t="shared" si="9"/>
        <v>1</v>
      </c>
      <c r="F540" s="101"/>
      <c r="G540" s="102" t="s">
        <v>20</v>
      </c>
      <c r="H540" s="102"/>
      <c r="I540" s="103">
        <v>42627</v>
      </c>
      <c r="J540" s="103"/>
      <c r="K540" s="103">
        <v>42627</v>
      </c>
      <c r="L540" s="103"/>
      <c r="M540" s="84" t="s">
        <v>656</v>
      </c>
      <c r="N540" s="84"/>
      <c r="O540" s="98">
        <v>360</v>
      </c>
      <c r="P540" s="98"/>
      <c r="Q540" s="84"/>
      <c r="R540" s="84"/>
      <c r="S540" s="84"/>
    </row>
    <row r="541" spans="2:19" ht="45" customHeight="1" x14ac:dyDescent="0.25">
      <c r="B541" s="10" t="s">
        <v>166</v>
      </c>
      <c r="C541" s="100" t="s">
        <v>902</v>
      </c>
      <c r="D541" s="100"/>
      <c r="E541" s="101">
        <f t="shared" si="9"/>
        <v>1</v>
      </c>
      <c r="F541" s="101"/>
      <c r="G541" s="102" t="s">
        <v>903</v>
      </c>
      <c r="H541" s="102"/>
      <c r="I541" s="103">
        <v>42622</v>
      </c>
      <c r="J541" s="103"/>
      <c r="K541" s="103">
        <v>42623</v>
      </c>
      <c r="L541" s="103"/>
      <c r="M541" s="84" t="s">
        <v>656</v>
      </c>
      <c r="N541" s="84"/>
      <c r="O541" s="98">
        <v>1741</v>
      </c>
      <c r="P541" s="98"/>
      <c r="Q541" s="84"/>
      <c r="R541" s="84"/>
      <c r="S541" s="84"/>
    </row>
    <row r="542" spans="2:19" ht="45" customHeight="1" x14ac:dyDescent="0.25">
      <c r="B542" s="10" t="s">
        <v>166</v>
      </c>
      <c r="C542" s="100" t="s">
        <v>902</v>
      </c>
      <c r="D542" s="100"/>
      <c r="E542" s="101">
        <f t="shared" si="9"/>
        <v>1</v>
      </c>
      <c r="F542" s="101"/>
      <c r="G542" s="102" t="s">
        <v>903</v>
      </c>
      <c r="H542" s="102"/>
      <c r="I542" s="103">
        <v>42622</v>
      </c>
      <c r="J542" s="103"/>
      <c r="K542" s="103">
        <v>42623</v>
      </c>
      <c r="L542" s="103"/>
      <c r="M542" s="84" t="s">
        <v>656</v>
      </c>
      <c r="N542" s="84"/>
      <c r="O542" s="98">
        <v>753</v>
      </c>
      <c r="P542" s="98"/>
      <c r="Q542" s="84"/>
      <c r="R542" s="84"/>
      <c r="S542" s="84"/>
    </row>
    <row r="543" spans="2:19" ht="45" customHeight="1" x14ac:dyDescent="0.25">
      <c r="B543" s="10" t="s">
        <v>166</v>
      </c>
      <c r="C543" s="100" t="s">
        <v>904</v>
      </c>
      <c r="D543" s="100"/>
      <c r="E543" s="101">
        <f t="shared" si="9"/>
        <v>1</v>
      </c>
      <c r="F543" s="101"/>
      <c r="G543" s="102" t="s">
        <v>35</v>
      </c>
      <c r="H543" s="102"/>
      <c r="I543" s="103">
        <v>42562</v>
      </c>
      <c r="J543" s="103"/>
      <c r="K543" s="103">
        <v>42562</v>
      </c>
      <c r="L543" s="103"/>
      <c r="M543" s="84" t="s">
        <v>656</v>
      </c>
      <c r="N543" s="84"/>
      <c r="O543" s="98">
        <v>388</v>
      </c>
      <c r="P543" s="98"/>
      <c r="Q543" s="84"/>
      <c r="R543" s="84"/>
      <c r="S543" s="84"/>
    </row>
    <row r="544" spans="2:19" ht="45" customHeight="1" x14ac:dyDescent="0.25">
      <c r="B544" s="10" t="s">
        <v>166</v>
      </c>
      <c r="C544" s="100" t="s">
        <v>905</v>
      </c>
      <c r="D544" s="100"/>
      <c r="E544" s="101">
        <f t="shared" si="9"/>
        <v>1</v>
      </c>
      <c r="F544" s="101"/>
      <c r="G544" s="102" t="s">
        <v>35</v>
      </c>
      <c r="H544" s="102"/>
      <c r="I544" s="103">
        <v>42566</v>
      </c>
      <c r="J544" s="103"/>
      <c r="K544" s="103">
        <v>42566</v>
      </c>
      <c r="L544" s="103"/>
      <c r="M544" s="84" t="s">
        <v>656</v>
      </c>
      <c r="N544" s="84"/>
      <c r="O544" s="98">
        <v>188</v>
      </c>
      <c r="P544" s="98"/>
      <c r="Q544" s="84"/>
      <c r="R544" s="84"/>
      <c r="S544" s="84"/>
    </row>
    <row r="545" spans="2:19" ht="45" customHeight="1" x14ac:dyDescent="0.25">
      <c r="B545" s="10" t="s">
        <v>166</v>
      </c>
      <c r="C545" s="100" t="s">
        <v>905</v>
      </c>
      <c r="D545" s="100"/>
      <c r="E545" s="101">
        <f t="shared" si="9"/>
        <v>1</v>
      </c>
      <c r="F545" s="101"/>
      <c r="G545" s="102" t="s">
        <v>35</v>
      </c>
      <c r="H545" s="102"/>
      <c r="I545" s="103">
        <v>42566</v>
      </c>
      <c r="J545" s="103"/>
      <c r="K545" s="103">
        <v>42566</v>
      </c>
      <c r="L545" s="103"/>
      <c r="M545" s="84" t="s">
        <v>656</v>
      </c>
      <c r="N545" s="84"/>
      <c r="O545" s="98">
        <v>120</v>
      </c>
      <c r="P545" s="98"/>
      <c r="Q545" s="84"/>
      <c r="R545" s="84"/>
      <c r="S545" s="84"/>
    </row>
    <row r="546" spans="2:19" ht="45" customHeight="1" x14ac:dyDescent="0.25">
      <c r="B546" s="10" t="s">
        <v>166</v>
      </c>
      <c r="C546" s="100" t="s">
        <v>19</v>
      </c>
      <c r="D546" s="100"/>
      <c r="E546" s="101">
        <f t="shared" si="9"/>
        <v>1</v>
      </c>
      <c r="F546" s="101"/>
      <c r="G546" s="102" t="s">
        <v>20</v>
      </c>
      <c r="H546" s="102"/>
      <c r="I546" s="103">
        <v>42566</v>
      </c>
      <c r="J546" s="103"/>
      <c r="K546" s="103">
        <v>42566</v>
      </c>
      <c r="L546" s="103"/>
      <c r="M546" s="84" t="s">
        <v>656</v>
      </c>
      <c r="N546" s="84"/>
      <c r="O546" s="98">
        <v>370</v>
      </c>
      <c r="P546" s="98"/>
      <c r="Q546" s="84"/>
      <c r="R546" s="84"/>
      <c r="S546" s="84"/>
    </row>
    <row r="547" spans="2:19" ht="45" customHeight="1" x14ac:dyDescent="0.25">
      <c r="B547" s="10" t="s">
        <v>166</v>
      </c>
      <c r="C547" s="100" t="s">
        <v>906</v>
      </c>
      <c r="D547" s="100"/>
      <c r="E547" s="101">
        <f t="shared" si="9"/>
        <v>1</v>
      </c>
      <c r="F547" s="101"/>
      <c r="G547" s="102" t="s">
        <v>35</v>
      </c>
      <c r="H547" s="102"/>
      <c r="I547" s="103">
        <v>42685</v>
      </c>
      <c r="J547" s="103"/>
      <c r="K547" s="103">
        <v>42685</v>
      </c>
      <c r="L547" s="103"/>
      <c r="M547" s="84" t="s">
        <v>656</v>
      </c>
      <c r="N547" s="84"/>
      <c r="O547" s="98">
        <v>292</v>
      </c>
      <c r="P547" s="98"/>
      <c r="Q547" s="84"/>
      <c r="R547" s="84"/>
      <c r="S547" s="84"/>
    </row>
    <row r="548" spans="2:19" ht="45" customHeight="1" x14ac:dyDescent="0.25">
      <c r="B548" s="10" t="s">
        <v>166</v>
      </c>
      <c r="C548" s="100" t="s">
        <v>907</v>
      </c>
      <c r="D548" s="100"/>
      <c r="E548" s="101">
        <f t="shared" si="9"/>
        <v>1</v>
      </c>
      <c r="F548" s="101"/>
      <c r="G548" s="102" t="s">
        <v>35</v>
      </c>
      <c r="H548" s="102"/>
      <c r="I548" s="103">
        <v>42684</v>
      </c>
      <c r="J548" s="103"/>
      <c r="K548" s="103">
        <v>42684</v>
      </c>
      <c r="L548" s="103"/>
      <c r="M548" s="84" t="s">
        <v>656</v>
      </c>
      <c r="N548" s="84"/>
      <c r="O548" s="98">
        <v>188</v>
      </c>
      <c r="P548" s="98"/>
      <c r="Q548" s="84"/>
      <c r="R548" s="84"/>
      <c r="S548" s="84"/>
    </row>
    <row r="549" spans="2:19" ht="45" customHeight="1" x14ac:dyDescent="0.25">
      <c r="B549" s="10" t="s">
        <v>166</v>
      </c>
      <c r="C549" s="100" t="s">
        <v>908</v>
      </c>
      <c r="D549" s="100"/>
      <c r="E549" s="101">
        <f t="shared" si="9"/>
        <v>1</v>
      </c>
      <c r="F549" s="101"/>
      <c r="G549" s="102" t="s">
        <v>134</v>
      </c>
      <c r="H549" s="102"/>
      <c r="I549" s="103">
        <v>42691</v>
      </c>
      <c r="J549" s="103"/>
      <c r="K549" s="103">
        <v>42691</v>
      </c>
      <c r="L549" s="103"/>
      <c r="M549" s="84" t="s">
        <v>656</v>
      </c>
      <c r="N549" s="84"/>
      <c r="O549" s="98">
        <v>330</v>
      </c>
      <c r="P549" s="98"/>
      <c r="Q549" s="84"/>
      <c r="R549" s="84"/>
      <c r="S549" s="84"/>
    </row>
    <row r="550" spans="2:19" ht="45" customHeight="1" x14ac:dyDescent="0.25">
      <c r="B550" s="10" t="s">
        <v>166</v>
      </c>
      <c r="C550" s="100" t="s">
        <v>908</v>
      </c>
      <c r="D550" s="100"/>
      <c r="E550" s="101">
        <f t="shared" si="9"/>
        <v>1</v>
      </c>
      <c r="F550" s="101"/>
      <c r="G550" s="102" t="s">
        <v>134</v>
      </c>
      <c r="H550" s="102"/>
      <c r="I550" s="103">
        <v>42691</v>
      </c>
      <c r="J550" s="103"/>
      <c r="K550" s="103">
        <v>42691</v>
      </c>
      <c r="L550" s="103"/>
      <c r="M550" s="84" t="s">
        <v>656</v>
      </c>
      <c r="N550" s="84"/>
      <c r="O550" s="98">
        <v>304</v>
      </c>
      <c r="P550" s="98"/>
      <c r="Q550" s="84"/>
      <c r="R550" s="84"/>
      <c r="S550" s="84"/>
    </row>
    <row r="551" spans="2:19" ht="45" customHeight="1" x14ac:dyDescent="0.25">
      <c r="B551" s="10" t="s">
        <v>166</v>
      </c>
      <c r="C551" s="100" t="s">
        <v>909</v>
      </c>
      <c r="D551" s="100"/>
      <c r="E551" s="101">
        <f t="shared" si="9"/>
        <v>1</v>
      </c>
      <c r="F551" s="101"/>
      <c r="G551" s="102" t="s">
        <v>35</v>
      </c>
      <c r="H551" s="102"/>
      <c r="I551" s="103">
        <v>42657</v>
      </c>
      <c r="J551" s="103"/>
      <c r="K551" s="103">
        <v>42657</v>
      </c>
      <c r="L551" s="103"/>
      <c r="M551" s="84" t="s">
        <v>656</v>
      </c>
      <c r="N551" s="84"/>
      <c r="O551" s="98">
        <v>188</v>
      </c>
      <c r="P551" s="98"/>
      <c r="Q551" s="84"/>
      <c r="R551" s="84"/>
      <c r="S551" s="84"/>
    </row>
    <row r="552" spans="2:19" ht="45" customHeight="1" x14ac:dyDescent="0.25">
      <c r="B552" s="10" t="s">
        <v>166</v>
      </c>
      <c r="C552" s="100" t="s">
        <v>910</v>
      </c>
      <c r="D552" s="100"/>
      <c r="E552" s="101">
        <f t="shared" si="9"/>
        <v>1</v>
      </c>
      <c r="F552" s="101"/>
      <c r="G552" s="102" t="s">
        <v>35</v>
      </c>
      <c r="H552" s="102"/>
      <c r="I552" s="103">
        <v>42661</v>
      </c>
      <c r="J552" s="103"/>
      <c r="K552" s="103">
        <v>42661</v>
      </c>
      <c r="L552" s="103"/>
      <c r="M552" s="84" t="s">
        <v>656</v>
      </c>
      <c r="N552" s="84"/>
      <c r="O552" s="98">
        <v>708</v>
      </c>
      <c r="P552" s="98"/>
      <c r="Q552" s="84"/>
      <c r="R552" s="84"/>
      <c r="S552" s="84"/>
    </row>
    <row r="553" spans="2:19" ht="45" customHeight="1" x14ac:dyDescent="0.25">
      <c r="B553" s="10" t="s">
        <v>166</v>
      </c>
      <c r="C553" s="100" t="s">
        <v>911</v>
      </c>
      <c r="D553" s="100"/>
      <c r="E553" s="101">
        <f t="shared" si="9"/>
        <v>1</v>
      </c>
      <c r="F553" s="101"/>
      <c r="G553" s="102" t="s">
        <v>35</v>
      </c>
      <c r="H553" s="102"/>
      <c r="I553" s="103">
        <v>42662</v>
      </c>
      <c r="J553" s="103"/>
      <c r="K553" s="103">
        <v>42662</v>
      </c>
      <c r="L553" s="103"/>
      <c r="M553" s="84" t="s">
        <v>656</v>
      </c>
      <c r="N553" s="84"/>
      <c r="O553" s="98">
        <v>1102.99</v>
      </c>
      <c r="P553" s="98"/>
      <c r="Q553" s="84"/>
      <c r="R553" s="84"/>
      <c r="S553" s="84"/>
    </row>
    <row r="554" spans="2:19" ht="45" customHeight="1" x14ac:dyDescent="0.25">
      <c r="B554" s="10" t="s">
        <v>166</v>
      </c>
      <c r="C554" s="100" t="s">
        <v>911</v>
      </c>
      <c r="D554" s="100"/>
      <c r="E554" s="101">
        <f t="shared" si="9"/>
        <v>1</v>
      </c>
      <c r="F554" s="101"/>
      <c r="G554" s="102" t="s">
        <v>35</v>
      </c>
      <c r="H554" s="102"/>
      <c r="I554" s="103">
        <v>42662</v>
      </c>
      <c r="J554" s="103"/>
      <c r="K554" s="103">
        <v>42662</v>
      </c>
      <c r="L554" s="103"/>
      <c r="M554" s="84" t="s">
        <v>656</v>
      </c>
      <c r="N554" s="84"/>
      <c r="O554" s="98">
        <v>539</v>
      </c>
      <c r="P554" s="98"/>
      <c r="Q554" s="84"/>
      <c r="R554" s="84"/>
      <c r="S554" s="84"/>
    </row>
    <row r="555" spans="2:19" ht="45" customHeight="1" x14ac:dyDescent="0.25">
      <c r="B555" s="10" t="s">
        <v>166</v>
      </c>
      <c r="C555" s="100" t="s">
        <v>19</v>
      </c>
      <c r="D555" s="100"/>
      <c r="E555" s="101">
        <f t="shared" si="9"/>
        <v>1</v>
      </c>
      <c r="F555" s="101"/>
      <c r="G555" s="102" t="s">
        <v>20</v>
      </c>
      <c r="H555" s="102"/>
      <c r="I555" s="103">
        <v>42662</v>
      </c>
      <c r="J555" s="103"/>
      <c r="K555" s="103">
        <v>42662</v>
      </c>
      <c r="L555" s="103"/>
      <c r="M555" s="84" t="s">
        <v>656</v>
      </c>
      <c r="N555" s="84"/>
      <c r="O555" s="98">
        <v>220</v>
      </c>
      <c r="P555" s="98"/>
      <c r="Q555" s="84"/>
      <c r="R555" s="84"/>
      <c r="S555" s="84"/>
    </row>
    <row r="556" spans="2:19" ht="45" customHeight="1" x14ac:dyDescent="0.25">
      <c r="B556" s="10" t="s">
        <v>166</v>
      </c>
      <c r="C556" s="100" t="s">
        <v>19</v>
      </c>
      <c r="D556" s="100"/>
      <c r="E556" s="101">
        <f t="shared" si="9"/>
        <v>1</v>
      </c>
      <c r="F556" s="101"/>
      <c r="G556" s="102" t="s">
        <v>20</v>
      </c>
      <c r="H556" s="102"/>
      <c r="I556" s="103">
        <v>42662</v>
      </c>
      <c r="J556" s="103"/>
      <c r="K556" s="103">
        <v>42662</v>
      </c>
      <c r="L556" s="103"/>
      <c r="M556" s="84" t="s">
        <v>656</v>
      </c>
      <c r="N556" s="84"/>
      <c r="O556" s="98">
        <v>90</v>
      </c>
      <c r="P556" s="98"/>
      <c r="Q556" s="84"/>
      <c r="R556" s="84"/>
      <c r="S556" s="84"/>
    </row>
    <row r="557" spans="2:19" ht="45" customHeight="1" x14ac:dyDescent="0.25">
      <c r="B557" s="10" t="s">
        <v>166</v>
      </c>
      <c r="C557" s="100" t="s">
        <v>912</v>
      </c>
      <c r="D557" s="100"/>
      <c r="E557" s="101">
        <f t="shared" si="9"/>
        <v>1</v>
      </c>
      <c r="F557" s="101"/>
      <c r="G557" s="102" t="s">
        <v>477</v>
      </c>
      <c r="H557" s="102"/>
      <c r="I557" s="103">
        <v>42646</v>
      </c>
      <c r="J557" s="103"/>
      <c r="K557" s="103">
        <v>42653</v>
      </c>
      <c r="L557" s="103"/>
      <c r="M557" s="84" t="s">
        <v>656</v>
      </c>
      <c r="N557" s="84"/>
      <c r="O557" s="98">
        <v>28173.86</v>
      </c>
      <c r="P557" s="98"/>
      <c r="Q557" s="84"/>
      <c r="R557" s="84"/>
      <c r="S557" s="84"/>
    </row>
    <row r="558" spans="2:19" ht="45" customHeight="1" x14ac:dyDescent="0.25">
      <c r="B558" s="10" t="s">
        <v>166</v>
      </c>
      <c r="C558" s="100" t="s">
        <v>913</v>
      </c>
      <c r="D558" s="100"/>
      <c r="E558" s="101">
        <f t="shared" si="9"/>
        <v>1</v>
      </c>
      <c r="F558" s="101"/>
      <c r="G558" s="102" t="s">
        <v>35</v>
      </c>
      <c r="H558" s="102"/>
      <c r="I558" s="103">
        <v>42646</v>
      </c>
      <c r="J558" s="103"/>
      <c r="K558" s="103">
        <v>42646</v>
      </c>
      <c r="L558" s="103"/>
      <c r="M558" s="84" t="s">
        <v>656</v>
      </c>
      <c r="N558" s="84"/>
      <c r="O558" s="98">
        <v>188</v>
      </c>
      <c r="P558" s="98"/>
      <c r="Q558" s="84"/>
      <c r="R558" s="84"/>
      <c r="S558" s="84"/>
    </row>
    <row r="559" spans="2:19" ht="45" customHeight="1" x14ac:dyDescent="0.25">
      <c r="B559" s="10" t="s">
        <v>166</v>
      </c>
      <c r="C559" s="100" t="s">
        <v>914</v>
      </c>
      <c r="D559" s="100"/>
      <c r="E559" s="101">
        <f t="shared" si="9"/>
        <v>1</v>
      </c>
      <c r="F559" s="101"/>
      <c r="G559" s="102" t="s">
        <v>35</v>
      </c>
      <c r="H559" s="102"/>
      <c r="I559" s="103">
        <v>42647</v>
      </c>
      <c r="J559" s="103"/>
      <c r="K559" s="103">
        <v>42647</v>
      </c>
      <c r="L559" s="103"/>
      <c r="M559" s="84" t="s">
        <v>656</v>
      </c>
      <c r="N559" s="84"/>
      <c r="O559" s="98">
        <v>115</v>
      </c>
      <c r="P559" s="98"/>
      <c r="Q559" s="84"/>
      <c r="R559" s="84"/>
      <c r="S559" s="84"/>
    </row>
    <row r="560" spans="2:19" ht="45" customHeight="1" x14ac:dyDescent="0.25">
      <c r="B560" s="10" t="s">
        <v>166</v>
      </c>
      <c r="C560" s="100" t="s">
        <v>19</v>
      </c>
      <c r="D560" s="100"/>
      <c r="E560" s="101">
        <f t="shared" si="9"/>
        <v>1</v>
      </c>
      <c r="F560" s="101"/>
      <c r="G560" s="102" t="s">
        <v>20</v>
      </c>
      <c r="H560" s="102"/>
      <c r="I560" s="103">
        <v>42647</v>
      </c>
      <c r="J560" s="103"/>
      <c r="K560" s="103">
        <v>42647</v>
      </c>
      <c r="L560" s="103"/>
      <c r="M560" s="84" t="s">
        <v>656</v>
      </c>
      <c r="N560" s="84"/>
      <c r="O560" s="98">
        <v>200</v>
      </c>
      <c r="P560" s="98"/>
      <c r="Q560" s="84"/>
      <c r="R560" s="84"/>
      <c r="S560" s="84"/>
    </row>
    <row r="561" spans="2:20" ht="45" customHeight="1" x14ac:dyDescent="0.25">
      <c r="B561" s="10" t="s">
        <v>166</v>
      </c>
      <c r="C561" s="100" t="s">
        <v>913</v>
      </c>
      <c r="D561" s="100"/>
      <c r="E561" s="101">
        <f t="shared" si="9"/>
        <v>1</v>
      </c>
      <c r="F561" s="101"/>
      <c r="G561" s="102" t="s">
        <v>35</v>
      </c>
      <c r="H561" s="102"/>
      <c r="I561" s="103">
        <v>42646</v>
      </c>
      <c r="J561" s="103"/>
      <c r="K561" s="103">
        <v>42646</v>
      </c>
      <c r="L561" s="103"/>
      <c r="M561" s="84" t="s">
        <v>656</v>
      </c>
      <c r="N561" s="84"/>
      <c r="O561" s="98">
        <v>303.99</v>
      </c>
      <c r="P561" s="98"/>
      <c r="Q561" s="84"/>
      <c r="R561" s="84"/>
      <c r="S561" s="84"/>
    </row>
    <row r="562" spans="2:20" ht="45" customHeight="1" x14ac:dyDescent="0.25">
      <c r="B562" s="10" t="s">
        <v>166</v>
      </c>
      <c r="C562" s="100" t="s">
        <v>914</v>
      </c>
      <c r="D562" s="100"/>
      <c r="E562" s="101">
        <f t="shared" si="9"/>
        <v>1</v>
      </c>
      <c r="F562" s="101"/>
      <c r="G562" s="102" t="s">
        <v>35</v>
      </c>
      <c r="H562" s="102"/>
      <c r="I562" s="103">
        <v>42647</v>
      </c>
      <c r="J562" s="103"/>
      <c r="K562" s="103">
        <v>42647</v>
      </c>
      <c r="L562" s="103"/>
      <c r="M562" s="84" t="s">
        <v>656</v>
      </c>
      <c r="N562" s="84"/>
      <c r="O562" s="98">
        <v>264</v>
      </c>
      <c r="P562" s="98"/>
      <c r="Q562" s="84"/>
      <c r="R562" s="84"/>
      <c r="S562" s="84"/>
      <c r="T562" s="5">
        <f>SUM(O467:O562)</f>
        <v>88536.2</v>
      </c>
    </row>
    <row r="563" spans="2:20" ht="45" customHeight="1" x14ac:dyDescent="0.25">
      <c r="B563" s="10" t="s">
        <v>221</v>
      </c>
      <c r="C563" s="100" t="s">
        <v>241</v>
      </c>
      <c r="D563" s="100"/>
      <c r="E563" s="101">
        <f t="shared" si="9"/>
        <v>1</v>
      </c>
      <c r="F563" s="101"/>
      <c r="G563" s="102" t="s">
        <v>35</v>
      </c>
      <c r="H563" s="102"/>
      <c r="I563" s="103">
        <v>42755</v>
      </c>
      <c r="J563" s="103"/>
      <c r="K563" s="103">
        <v>42755</v>
      </c>
      <c r="L563" s="103"/>
      <c r="M563" s="84" t="s">
        <v>656</v>
      </c>
      <c r="N563" s="84"/>
      <c r="O563" s="98">
        <v>414</v>
      </c>
      <c r="P563" s="98"/>
      <c r="Q563" s="84"/>
      <c r="R563" s="84"/>
      <c r="S563" s="84"/>
    </row>
    <row r="564" spans="2:20" ht="45" customHeight="1" x14ac:dyDescent="0.25">
      <c r="B564" s="10" t="s">
        <v>221</v>
      </c>
      <c r="C564" s="100" t="s">
        <v>241</v>
      </c>
      <c r="D564" s="100"/>
      <c r="E564" s="101">
        <f t="shared" si="9"/>
        <v>1</v>
      </c>
      <c r="F564" s="101"/>
      <c r="G564" s="102" t="s">
        <v>35</v>
      </c>
      <c r="H564" s="102"/>
      <c r="I564" s="103">
        <v>42748</v>
      </c>
      <c r="J564" s="103"/>
      <c r="K564" s="103">
        <v>42748</v>
      </c>
      <c r="L564" s="103"/>
      <c r="M564" s="84" t="s">
        <v>656</v>
      </c>
      <c r="N564" s="84"/>
      <c r="O564" s="98">
        <v>422</v>
      </c>
      <c r="P564" s="98"/>
      <c r="Q564" s="84"/>
      <c r="R564" s="84"/>
      <c r="S564" s="84"/>
    </row>
    <row r="565" spans="2:20" ht="45" customHeight="1" x14ac:dyDescent="0.25">
      <c r="B565" s="10" t="s">
        <v>221</v>
      </c>
      <c r="C565" s="100" t="s">
        <v>241</v>
      </c>
      <c r="D565" s="100"/>
      <c r="E565" s="101">
        <f t="shared" si="9"/>
        <v>1</v>
      </c>
      <c r="F565" s="101"/>
      <c r="G565" s="102" t="s">
        <v>35</v>
      </c>
      <c r="H565" s="102"/>
      <c r="I565" s="103">
        <v>42747</v>
      </c>
      <c r="J565" s="103"/>
      <c r="K565" s="103">
        <v>42747</v>
      </c>
      <c r="L565" s="103"/>
      <c r="M565" s="84" t="s">
        <v>656</v>
      </c>
      <c r="N565" s="84"/>
      <c r="O565" s="98">
        <v>422</v>
      </c>
      <c r="P565" s="98"/>
      <c r="Q565" s="84"/>
      <c r="R565" s="84"/>
      <c r="S565" s="84"/>
    </row>
    <row r="566" spans="2:20" ht="45" customHeight="1" x14ac:dyDescent="0.25">
      <c r="B566" s="10" t="s">
        <v>221</v>
      </c>
      <c r="C566" s="100" t="s">
        <v>241</v>
      </c>
      <c r="D566" s="100"/>
      <c r="E566" s="101">
        <f t="shared" si="9"/>
        <v>1</v>
      </c>
      <c r="F566" s="101"/>
      <c r="G566" s="102" t="s">
        <v>35</v>
      </c>
      <c r="H566" s="102"/>
      <c r="I566" s="103">
        <v>42753</v>
      </c>
      <c r="J566" s="103"/>
      <c r="K566" s="103">
        <v>42753</v>
      </c>
      <c r="L566" s="103"/>
      <c r="M566" s="84" t="s">
        <v>656</v>
      </c>
      <c r="N566" s="84"/>
      <c r="O566" s="98">
        <v>422</v>
      </c>
      <c r="P566" s="98"/>
      <c r="Q566" s="84"/>
      <c r="R566" s="84"/>
      <c r="S566" s="84"/>
    </row>
    <row r="567" spans="2:20" ht="45" customHeight="1" x14ac:dyDescent="0.25">
      <c r="B567" s="10" t="s">
        <v>221</v>
      </c>
      <c r="C567" s="100" t="s">
        <v>241</v>
      </c>
      <c r="D567" s="100"/>
      <c r="E567" s="101">
        <f t="shared" si="9"/>
        <v>1</v>
      </c>
      <c r="F567" s="101"/>
      <c r="G567" s="102" t="s">
        <v>35</v>
      </c>
      <c r="H567" s="102"/>
      <c r="I567" s="103">
        <v>42760</v>
      </c>
      <c r="J567" s="103"/>
      <c r="K567" s="103">
        <v>42760</v>
      </c>
      <c r="L567" s="103"/>
      <c r="M567" s="84" t="s">
        <v>656</v>
      </c>
      <c r="N567" s="84"/>
      <c r="O567" s="98">
        <v>488</v>
      </c>
      <c r="P567" s="98"/>
      <c r="Q567" s="84"/>
      <c r="R567" s="84"/>
      <c r="S567" s="84"/>
    </row>
    <row r="568" spans="2:20" ht="45" customHeight="1" x14ac:dyDescent="0.25">
      <c r="B568" s="10" t="s">
        <v>221</v>
      </c>
      <c r="C568" s="100" t="s">
        <v>241</v>
      </c>
      <c r="D568" s="100"/>
      <c r="E568" s="101">
        <f t="shared" si="9"/>
        <v>1</v>
      </c>
      <c r="F568" s="101"/>
      <c r="G568" s="102" t="s">
        <v>35</v>
      </c>
      <c r="H568" s="102"/>
      <c r="I568" s="103">
        <v>42756</v>
      </c>
      <c r="J568" s="103"/>
      <c r="K568" s="103">
        <v>42756</v>
      </c>
      <c r="L568" s="103"/>
      <c r="M568" s="84" t="s">
        <v>656</v>
      </c>
      <c r="N568" s="84"/>
      <c r="O568" s="98">
        <v>484</v>
      </c>
      <c r="P568" s="98"/>
      <c r="Q568" s="84"/>
      <c r="R568" s="84"/>
      <c r="S568" s="84"/>
    </row>
    <row r="569" spans="2:20" ht="45" customHeight="1" x14ac:dyDescent="0.25">
      <c r="B569" s="10" t="s">
        <v>221</v>
      </c>
      <c r="C569" s="100" t="s">
        <v>241</v>
      </c>
      <c r="D569" s="100"/>
      <c r="E569" s="101">
        <f t="shared" si="9"/>
        <v>1</v>
      </c>
      <c r="F569" s="101"/>
      <c r="G569" s="102" t="s">
        <v>35</v>
      </c>
      <c r="H569" s="102"/>
      <c r="I569" s="103">
        <v>42750</v>
      </c>
      <c r="J569" s="103"/>
      <c r="K569" s="103">
        <v>42750</v>
      </c>
      <c r="L569" s="103"/>
      <c r="M569" s="84" t="s">
        <v>656</v>
      </c>
      <c r="N569" s="84"/>
      <c r="O569" s="98">
        <v>484</v>
      </c>
      <c r="P569" s="98"/>
      <c r="Q569" s="84"/>
      <c r="R569" s="84"/>
      <c r="S569" s="84"/>
    </row>
    <row r="570" spans="2:20" ht="45" customHeight="1" x14ac:dyDescent="0.25">
      <c r="B570" s="10" t="s">
        <v>221</v>
      </c>
      <c r="C570" s="100" t="s">
        <v>241</v>
      </c>
      <c r="D570" s="100"/>
      <c r="E570" s="101">
        <f t="shared" si="9"/>
        <v>1</v>
      </c>
      <c r="F570" s="101"/>
      <c r="G570" s="102" t="s">
        <v>35</v>
      </c>
      <c r="H570" s="102"/>
      <c r="I570" s="103">
        <v>42742</v>
      </c>
      <c r="J570" s="103"/>
      <c r="K570" s="103">
        <v>42742</v>
      </c>
      <c r="L570" s="103"/>
      <c r="M570" s="84" t="s">
        <v>656</v>
      </c>
      <c r="N570" s="84"/>
      <c r="O570" s="98">
        <v>484.01</v>
      </c>
      <c r="P570" s="98"/>
      <c r="Q570" s="84"/>
      <c r="R570" s="84"/>
      <c r="S570" s="84"/>
    </row>
    <row r="571" spans="2:20" ht="45" customHeight="1" x14ac:dyDescent="0.25">
      <c r="B571" s="10" t="s">
        <v>221</v>
      </c>
      <c r="C571" s="100" t="s">
        <v>915</v>
      </c>
      <c r="D571" s="100"/>
      <c r="E571" s="101">
        <f t="shared" si="9"/>
        <v>1</v>
      </c>
      <c r="F571" s="101"/>
      <c r="G571" s="102" t="s">
        <v>35</v>
      </c>
      <c r="H571" s="102"/>
      <c r="I571" s="103">
        <v>42739</v>
      </c>
      <c r="J571" s="103"/>
      <c r="K571" s="103">
        <v>42739</v>
      </c>
      <c r="L571" s="103"/>
      <c r="M571" s="84" t="s">
        <v>656</v>
      </c>
      <c r="N571" s="84"/>
      <c r="O571" s="98">
        <v>484</v>
      </c>
      <c r="P571" s="98"/>
      <c r="Q571" s="84"/>
      <c r="R571" s="84"/>
      <c r="S571" s="84"/>
    </row>
    <row r="572" spans="2:20" ht="45" customHeight="1" x14ac:dyDescent="0.25">
      <c r="B572" s="10" t="s">
        <v>221</v>
      </c>
      <c r="C572" s="100" t="s">
        <v>241</v>
      </c>
      <c r="D572" s="100"/>
      <c r="E572" s="101">
        <f t="shared" si="9"/>
        <v>1</v>
      </c>
      <c r="F572" s="101"/>
      <c r="G572" s="102" t="s">
        <v>35</v>
      </c>
      <c r="H572" s="102"/>
      <c r="I572" s="103">
        <v>42755</v>
      </c>
      <c r="J572" s="103"/>
      <c r="K572" s="103">
        <v>42755</v>
      </c>
      <c r="L572" s="103"/>
      <c r="M572" s="84" t="s">
        <v>656</v>
      </c>
      <c r="N572" s="84"/>
      <c r="O572" s="98">
        <v>118</v>
      </c>
      <c r="P572" s="98"/>
      <c r="Q572" s="84"/>
      <c r="R572" s="84"/>
      <c r="S572" s="84"/>
    </row>
    <row r="573" spans="2:20" ht="45" customHeight="1" x14ac:dyDescent="0.25">
      <c r="B573" s="10" t="s">
        <v>221</v>
      </c>
      <c r="C573" s="100" t="s">
        <v>241</v>
      </c>
      <c r="D573" s="100"/>
      <c r="E573" s="101">
        <f t="shared" si="9"/>
        <v>1</v>
      </c>
      <c r="F573" s="101"/>
      <c r="G573" s="102" t="s">
        <v>35</v>
      </c>
      <c r="H573" s="102"/>
      <c r="I573" s="103">
        <v>42748</v>
      </c>
      <c r="J573" s="103"/>
      <c r="K573" s="103">
        <v>42748</v>
      </c>
      <c r="L573" s="103"/>
      <c r="M573" s="84" t="s">
        <v>656</v>
      </c>
      <c r="N573" s="84"/>
      <c r="O573" s="98">
        <v>148.5</v>
      </c>
      <c r="P573" s="98"/>
      <c r="Q573" s="84"/>
      <c r="R573" s="84"/>
      <c r="S573" s="84"/>
    </row>
    <row r="574" spans="2:20" ht="45" customHeight="1" x14ac:dyDescent="0.25">
      <c r="B574" s="10" t="s">
        <v>221</v>
      </c>
      <c r="C574" s="100" t="s">
        <v>241</v>
      </c>
      <c r="D574" s="100"/>
      <c r="E574" s="101">
        <f t="shared" si="9"/>
        <v>1</v>
      </c>
      <c r="F574" s="101"/>
      <c r="G574" s="102" t="s">
        <v>35</v>
      </c>
      <c r="H574" s="102"/>
      <c r="I574" s="103">
        <v>42747</v>
      </c>
      <c r="J574" s="103"/>
      <c r="K574" s="103">
        <v>42747</v>
      </c>
      <c r="L574" s="103"/>
      <c r="M574" s="84" t="s">
        <v>656</v>
      </c>
      <c r="N574" s="84"/>
      <c r="O574" s="98">
        <v>98</v>
      </c>
      <c r="P574" s="98"/>
      <c r="Q574" s="84"/>
      <c r="R574" s="84"/>
      <c r="S574" s="84"/>
    </row>
    <row r="575" spans="2:20" ht="45" customHeight="1" x14ac:dyDescent="0.25">
      <c r="B575" s="10" t="s">
        <v>221</v>
      </c>
      <c r="C575" s="100" t="s">
        <v>241</v>
      </c>
      <c r="D575" s="100"/>
      <c r="E575" s="101">
        <f t="shared" si="9"/>
        <v>1</v>
      </c>
      <c r="F575" s="101"/>
      <c r="G575" s="102" t="s">
        <v>35</v>
      </c>
      <c r="H575" s="102"/>
      <c r="I575" s="103">
        <v>42753</v>
      </c>
      <c r="J575" s="103"/>
      <c r="K575" s="103">
        <v>42753</v>
      </c>
      <c r="L575" s="103"/>
      <c r="M575" s="84" t="s">
        <v>656</v>
      </c>
      <c r="N575" s="84"/>
      <c r="O575" s="98">
        <v>145</v>
      </c>
      <c r="P575" s="98"/>
      <c r="Q575" s="84"/>
      <c r="R575" s="84"/>
      <c r="S575" s="84"/>
    </row>
    <row r="576" spans="2:20" ht="45" customHeight="1" x14ac:dyDescent="0.25">
      <c r="B576" s="10" t="s">
        <v>221</v>
      </c>
      <c r="C576" s="100" t="s">
        <v>241</v>
      </c>
      <c r="D576" s="100"/>
      <c r="E576" s="101">
        <f t="shared" si="9"/>
        <v>1</v>
      </c>
      <c r="F576" s="101"/>
      <c r="G576" s="102" t="s">
        <v>35</v>
      </c>
      <c r="H576" s="102"/>
      <c r="I576" s="103">
        <v>42760</v>
      </c>
      <c r="J576" s="103"/>
      <c r="K576" s="103">
        <v>42760</v>
      </c>
      <c r="L576" s="103"/>
      <c r="M576" s="84" t="s">
        <v>656</v>
      </c>
      <c r="N576" s="84"/>
      <c r="O576" s="98">
        <v>200</v>
      </c>
      <c r="P576" s="98"/>
      <c r="Q576" s="84"/>
      <c r="R576" s="84"/>
      <c r="S576" s="84"/>
    </row>
    <row r="577" spans="2:19" ht="45" customHeight="1" x14ac:dyDescent="0.25">
      <c r="B577" s="10" t="s">
        <v>221</v>
      </c>
      <c r="C577" s="100" t="s">
        <v>241</v>
      </c>
      <c r="D577" s="100"/>
      <c r="E577" s="101">
        <f t="shared" si="9"/>
        <v>1</v>
      </c>
      <c r="F577" s="101"/>
      <c r="G577" s="102" t="s">
        <v>35</v>
      </c>
      <c r="H577" s="102"/>
      <c r="I577" s="103">
        <v>42756</v>
      </c>
      <c r="J577" s="103"/>
      <c r="K577" s="103">
        <v>42756</v>
      </c>
      <c r="L577" s="103"/>
      <c r="M577" s="84" t="s">
        <v>656</v>
      </c>
      <c r="N577" s="84"/>
      <c r="O577" s="98">
        <v>156</v>
      </c>
      <c r="P577" s="98"/>
      <c r="Q577" s="84"/>
      <c r="R577" s="84"/>
      <c r="S577" s="84"/>
    </row>
    <row r="578" spans="2:19" ht="45" customHeight="1" x14ac:dyDescent="0.25">
      <c r="B578" s="10" t="s">
        <v>221</v>
      </c>
      <c r="C578" s="100" t="s">
        <v>241</v>
      </c>
      <c r="D578" s="100"/>
      <c r="E578" s="101">
        <f t="shared" si="9"/>
        <v>1</v>
      </c>
      <c r="F578" s="101"/>
      <c r="G578" s="102" t="s">
        <v>35</v>
      </c>
      <c r="H578" s="102"/>
      <c r="I578" s="103">
        <v>42750</v>
      </c>
      <c r="J578" s="103"/>
      <c r="K578" s="103">
        <v>42750</v>
      </c>
      <c r="L578" s="103"/>
      <c r="M578" s="84" t="s">
        <v>656</v>
      </c>
      <c r="N578" s="84"/>
      <c r="O578" s="98">
        <v>200</v>
      </c>
      <c r="P578" s="98"/>
      <c r="Q578" s="84"/>
      <c r="R578" s="84"/>
      <c r="S578" s="84"/>
    </row>
    <row r="579" spans="2:19" ht="45" customHeight="1" x14ac:dyDescent="0.25">
      <c r="B579" s="10" t="s">
        <v>221</v>
      </c>
      <c r="C579" s="100" t="s">
        <v>241</v>
      </c>
      <c r="D579" s="100"/>
      <c r="E579" s="101">
        <f t="shared" si="9"/>
        <v>1</v>
      </c>
      <c r="F579" s="101"/>
      <c r="G579" s="102" t="s">
        <v>35</v>
      </c>
      <c r="H579" s="102"/>
      <c r="I579" s="103">
        <v>42742</v>
      </c>
      <c r="J579" s="103"/>
      <c r="K579" s="103">
        <v>42742</v>
      </c>
      <c r="L579" s="103"/>
      <c r="M579" s="84" t="s">
        <v>656</v>
      </c>
      <c r="N579" s="84"/>
      <c r="O579" s="98">
        <v>200</v>
      </c>
      <c r="P579" s="98"/>
      <c r="Q579" s="84"/>
      <c r="R579" s="84"/>
      <c r="S579" s="84"/>
    </row>
    <row r="580" spans="2:19" ht="45" customHeight="1" x14ac:dyDescent="0.25">
      <c r="B580" s="10" t="s">
        <v>221</v>
      </c>
      <c r="C580" s="100" t="s">
        <v>915</v>
      </c>
      <c r="D580" s="100"/>
      <c r="E580" s="101">
        <f t="shared" si="9"/>
        <v>1</v>
      </c>
      <c r="F580" s="101"/>
      <c r="G580" s="102" t="s">
        <v>35</v>
      </c>
      <c r="H580" s="102"/>
      <c r="I580" s="103">
        <v>42739</v>
      </c>
      <c r="J580" s="103"/>
      <c r="K580" s="103">
        <v>42739</v>
      </c>
      <c r="L580" s="103"/>
      <c r="M580" s="84" t="s">
        <v>656</v>
      </c>
      <c r="N580" s="84"/>
      <c r="O580" s="98">
        <v>217</v>
      </c>
      <c r="P580" s="98"/>
      <c r="Q580" s="84"/>
      <c r="R580" s="84"/>
      <c r="S580" s="84"/>
    </row>
    <row r="581" spans="2:19" ht="45" customHeight="1" x14ac:dyDescent="0.25">
      <c r="B581" s="10" t="s">
        <v>221</v>
      </c>
      <c r="C581" s="100" t="s">
        <v>19</v>
      </c>
      <c r="D581" s="100"/>
      <c r="E581" s="101">
        <f t="shared" si="9"/>
        <v>1</v>
      </c>
      <c r="F581" s="101"/>
      <c r="G581" s="102" t="s">
        <v>20</v>
      </c>
      <c r="H581" s="102"/>
      <c r="I581" s="103">
        <v>42739</v>
      </c>
      <c r="J581" s="103"/>
      <c r="K581" s="103">
        <v>42739</v>
      </c>
      <c r="L581" s="103"/>
      <c r="M581" s="84" t="s">
        <v>656</v>
      </c>
      <c r="N581" s="84"/>
      <c r="O581" s="98">
        <v>360</v>
      </c>
      <c r="P581" s="98"/>
      <c r="Q581" s="84"/>
      <c r="R581" s="84"/>
      <c r="S581" s="84"/>
    </row>
    <row r="582" spans="2:19" ht="45" customHeight="1" x14ac:dyDescent="0.25">
      <c r="B582" s="10" t="s">
        <v>221</v>
      </c>
      <c r="C582" s="100" t="s">
        <v>916</v>
      </c>
      <c r="D582" s="100"/>
      <c r="E582" s="101">
        <f t="shared" si="9"/>
        <v>1</v>
      </c>
      <c r="F582" s="101"/>
      <c r="G582" s="102" t="s">
        <v>35</v>
      </c>
      <c r="H582" s="102"/>
      <c r="I582" s="103">
        <v>42398</v>
      </c>
      <c r="J582" s="103"/>
      <c r="K582" s="103">
        <v>42398</v>
      </c>
      <c r="L582" s="103"/>
      <c r="M582" s="84" t="s">
        <v>656</v>
      </c>
      <c r="N582" s="84"/>
      <c r="O582" s="98">
        <v>300</v>
      </c>
      <c r="P582" s="98"/>
      <c r="Q582" s="84"/>
      <c r="R582" s="84"/>
      <c r="S582" s="84"/>
    </row>
    <row r="583" spans="2:19" ht="45" customHeight="1" x14ac:dyDescent="0.25">
      <c r="B583" s="10" t="s">
        <v>221</v>
      </c>
      <c r="C583" s="100" t="s">
        <v>917</v>
      </c>
      <c r="D583" s="100"/>
      <c r="E583" s="101">
        <f t="shared" si="9"/>
        <v>1</v>
      </c>
      <c r="F583" s="101"/>
      <c r="G583" s="102" t="s">
        <v>35</v>
      </c>
      <c r="H583" s="102"/>
      <c r="I583" s="103">
        <v>42404</v>
      </c>
      <c r="J583" s="103"/>
      <c r="K583" s="103">
        <v>42404</v>
      </c>
      <c r="L583" s="103"/>
      <c r="M583" s="84" t="s">
        <v>656</v>
      </c>
      <c r="N583" s="84"/>
      <c r="O583" s="98">
        <v>493.79</v>
      </c>
      <c r="P583" s="98"/>
      <c r="Q583" s="84"/>
      <c r="R583" s="84"/>
      <c r="S583" s="84"/>
    </row>
    <row r="584" spans="2:19" ht="45" customHeight="1" x14ac:dyDescent="0.25">
      <c r="B584" s="10" t="s">
        <v>221</v>
      </c>
      <c r="C584" s="100" t="s">
        <v>917</v>
      </c>
      <c r="D584" s="100"/>
      <c r="E584" s="101">
        <f t="shared" si="9"/>
        <v>1</v>
      </c>
      <c r="F584" s="101"/>
      <c r="G584" s="102" t="s">
        <v>35</v>
      </c>
      <c r="H584" s="102"/>
      <c r="I584" s="103">
        <v>42389</v>
      </c>
      <c r="J584" s="103"/>
      <c r="K584" s="103">
        <v>42389</v>
      </c>
      <c r="L584" s="103"/>
      <c r="M584" s="84" t="s">
        <v>656</v>
      </c>
      <c r="N584" s="84"/>
      <c r="O584" s="98">
        <v>300.01</v>
      </c>
      <c r="P584" s="98"/>
      <c r="Q584" s="84"/>
      <c r="R584" s="84"/>
      <c r="S584" s="84"/>
    </row>
    <row r="585" spans="2:19" ht="45" customHeight="1" x14ac:dyDescent="0.25">
      <c r="B585" s="10" t="s">
        <v>221</v>
      </c>
      <c r="C585" s="100" t="s">
        <v>917</v>
      </c>
      <c r="D585" s="100"/>
      <c r="E585" s="101">
        <f t="shared" si="9"/>
        <v>1</v>
      </c>
      <c r="F585" s="101"/>
      <c r="G585" s="102" t="s">
        <v>35</v>
      </c>
      <c r="H585" s="102"/>
      <c r="I585" s="103">
        <v>42402</v>
      </c>
      <c r="J585" s="103"/>
      <c r="K585" s="103">
        <v>42402</v>
      </c>
      <c r="L585" s="103"/>
      <c r="M585" s="84" t="s">
        <v>656</v>
      </c>
      <c r="N585" s="84"/>
      <c r="O585" s="98">
        <v>300.01</v>
      </c>
      <c r="P585" s="98"/>
      <c r="Q585" s="84"/>
      <c r="R585" s="84"/>
      <c r="S585" s="84"/>
    </row>
    <row r="586" spans="2:19" ht="45" customHeight="1" x14ac:dyDescent="0.25">
      <c r="B586" s="10" t="s">
        <v>221</v>
      </c>
      <c r="C586" s="100" t="s">
        <v>918</v>
      </c>
      <c r="D586" s="100"/>
      <c r="E586" s="101">
        <f t="shared" si="9"/>
        <v>1</v>
      </c>
      <c r="F586" s="101"/>
      <c r="G586" s="102" t="s">
        <v>35</v>
      </c>
      <c r="H586" s="102"/>
      <c r="I586" s="103">
        <v>42397</v>
      </c>
      <c r="J586" s="103"/>
      <c r="K586" s="103">
        <v>42397</v>
      </c>
      <c r="L586" s="103"/>
      <c r="M586" s="84" t="s">
        <v>656</v>
      </c>
      <c r="N586" s="84"/>
      <c r="O586" s="98">
        <v>199.99</v>
      </c>
      <c r="P586" s="98"/>
      <c r="Q586" s="84"/>
      <c r="R586" s="84"/>
      <c r="S586" s="84"/>
    </row>
    <row r="587" spans="2:19" ht="45" customHeight="1" x14ac:dyDescent="0.25">
      <c r="B587" s="10" t="s">
        <v>221</v>
      </c>
      <c r="C587" s="100" t="s">
        <v>919</v>
      </c>
      <c r="D587" s="100"/>
      <c r="E587" s="101">
        <f t="shared" si="9"/>
        <v>1</v>
      </c>
      <c r="F587" s="101"/>
      <c r="G587" s="102" t="s">
        <v>35</v>
      </c>
      <c r="H587" s="102"/>
      <c r="I587" s="103">
        <v>42398</v>
      </c>
      <c r="J587" s="103"/>
      <c r="K587" s="103">
        <v>42398</v>
      </c>
      <c r="L587" s="103"/>
      <c r="M587" s="84" t="s">
        <v>656</v>
      </c>
      <c r="N587" s="84"/>
      <c r="O587" s="98">
        <v>278</v>
      </c>
      <c r="P587" s="98"/>
      <c r="Q587" s="84"/>
      <c r="R587" s="84"/>
      <c r="S587" s="84"/>
    </row>
    <row r="588" spans="2:19" ht="45" customHeight="1" x14ac:dyDescent="0.25">
      <c r="B588" s="10" t="s">
        <v>221</v>
      </c>
      <c r="C588" s="100" t="s">
        <v>241</v>
      </c>
      <c r="D588" s="100"/>
      <c r="E588" s="101">
        <f t="shared" si="9"/>
        <v>1</v>
      </c>
      <c r="F588" s="101"/>
      <c r="G588" s="102" t="s">
        <v>35</v>
      </c>
      <c r="H588" s="102"/>
      <c r="I588" s="103">
        <v>42397</v>
      </c>
      <c r="J588" s="103"/>
      <c r="K588" s="103">
        <v>42397</v>
      </c>
      <c r="L588" s="103"/>
      <c r="M588" s="84" t="s">
        <v>656</v>
      </c>
      <c r="N588" s="84"/>
      <c r="O588" s="98">
        <v>414</v>
      </c>
      <c r="P588" s="98"/>
      <c r="Q588" s="84"/>
      <c r="R588" s="84"/>
      <c r="S588" s="84"/>
    </row>
    <row r="589" spans="2:19" ht="45" customHeight="1" x14ac:dyDescent="0.25">
      <c r="B589" s="10" t="s">
        <v>221</v>
      </c>
      <c r="C589" s="100" t="s">
        <v>241</v>
      </c>
      <c r="D589" s="100"/>
      <c r="E589" s="101">
        <f t="shared" ref="E589:E652" si="10">D589+1</f>
        <v>1</v>
      </c>
      <c r="F589" s="101"/>
      <c r="G589" s="102" t="s">
        <v>35</v>
      </c>
      <c r="H589" s="102"/>
      <c r="I589" s="103">
        <v>42402</v>
      </c>
      <c r="J589" s="103"/>
      <c r="K589" s="103">
        <v>42402</v>
      </c>
      <c r="L589" s="103"/>
      <c r="M589" s="84" t="s">
        <v>656</v>
      </c>
      <c r="N589" s="84"/>
      <c r="O589" s="98">
        <v>414</v>
      </c>
      <c r="P589" s="98"/>
      <c r="Q589" s="84"/>
      <c r="R589" s="84"/>
      <c r="S589" s="84"/>
    </row>
    <row r="590" spans="2:19" ht="45" customHeight="1" x14ac:dyDescent="0.25">
      <c r="B590" s="10" t="s">
        <v>221</v>
      </c>
      <c r="C590" s="100" t="s">
        <v>241</v>
      </c>
      <c r="D590" s="100"/>
      <c r="E590" s="101">
        <f t="shared" si="10"/>
        <v>1</v>
      </c>
      <c r="F590" s="101"/>
      <c r="G590" s="102" t="s">
        <v>35</v>
      </c>
      <c r="H590" s="102"/>
      <c r="I590" s="103">
        <v>42388</v>
      </c>
      <c r="J590" s="103"/>
      <c r="K590" s="103">
        <v>42388</v>
      </c>
      <c r="L590" s="103"/>
      <c r="M590" s="84" t="s">
        <v>656</v>
      </c>
      <c r="N590" s="84"/>
      <c r="O590" s="98">
        <v>414</v>
      </c>
      <c r="P590" s="98"/>
      <c r="Q590" s="84"/>
      <c r="R590" s="84"/>
      <c r="S590" s="84"/>
    </row>
    <row r="591" spans="2:19" ht="45" customHeight="1" x14ac:dyDescent="0.25">
      <c r="B591" s="10" t="s">
        <v>221</v>
      </c>
      <c r="C591" s="100" t="s">
        <v>241</v>
      </c>
      <c r="D591" s="100"/>
      <c r="E591" s="101">
        <f t="shared" si="10"/>
        <v>1</v>
      </c>
      <c r="F591" s="101"/>
      <c r="G591" s="102" t="s">
        <v>35</v>
      </c>
      <c r="H591" s="102"/>
      <c r="I591" s="103">
        <v>42398</v>
      </c>
      <c r="J591" s="103"/>
      <c r="K591" s="103">
        <v>42398</v>
      </c>
      <c r="L591" s="103"/>
      <c r="M591" s="84" t="s">
        <v>656</v>
      </c>
      <c r="N591" s="84"/>
      <c r="O591" s="98">
        <v>414</v>
      </c>
      <c r="P591" s="98"/>
      <c r="Q591" s="84"/>
      <c r="R591" s="84"/>
      <c r="S591" s="84"/>
    </row>
    <row r="592" spans="2:19" ht="45" customHeight="1" x14ac:dyDescent="0.25">
      <c r="B592" s="10" t="s">
        <v>221</v>
      </c>
      <c r="C592" s="100" t="s">
        <v>241</v>
      </c>
      <c r="D592" s="100"/>
      <c r="E592" s="101">
        <f t="shared" si="10"/>
        <v>1</v>
      </c>
      <c r="F592" s="101"/>
      <c r="G592" s="102" t="s">
        <v>35</v>
      </c>
      <c r="H592" s="102"/>
      <c r="I592" s="103">
        <v>42390</v>
      </c>
      <c r="J592" s="103"/>
      <c r="K592" s="103">
        <v>42390</v>
      </c>
      <c r="L592" s="103"/>
      <c r="M592" s="84" t="s">
        <v>656</v>
      </c>
      <c r="N592" s="84"/>
      <c r="O592" s="98">
        <v>414</v>
      </c>
      <c r="P592" s="98"/>
      <c r="Q592" s="84"/>
      <c r="R592" s="84"/>
      <c r="S592" s="84"/>
    </row>
    <row r="593" spans="2:19" ht="45" customHeight="1" x14ac:dyDescent="0.25">
      <c r="B593" s="10" t="s">
        <v>221</v>
      </c>
      <c r="C593" s="100" t="s">
        <v>241</v>
      </c>
      <c r="D593" s="100"/>
      <c r="E593" s="101">
        <f t="shared" si="10"/>
        <v>1</v>
      </c>
      <c r="F593" s="101"/>
      <c r="G593" s="102" t="s">
        <v>35</v>
      </c>
      <c r="H593" s="102"/>
      <c r="I593" s="103">
        <v>42394</v>
      </c>
      <c r="J593" s="103"/>
      <c r="K593" s="103">
        <v>42394</v>
      </c>
      <c r="L593" s="103"/>
      <c r="M593" s="84" t="s">
        <v>656</v>
      </c>
      <c r="N593" s="84"/>
      <c r="O593" s="98">
        <v>414</v>
      </c>
      <c r="P593" s="98"/>
      <c r="Q593" s="84"/>
      <c r="R593" s="84"/>
      <c r="S593" s="84"/>
    </row>
    <row r="594" spans="2:19" ht="45" customHeight="1" x14ac:dyDescent="0.25">
      <c r="B594" s="10" t="s">
        <v>221</v>
      </c>
      <c r="C594" s="100" t="s">
        <v>241</v>
      </c>
      <c r="D594" s="100"/>
      <c r="E594" s="101">
        <f t="shared" si="10"/>
        <v>1</v>
      </c>
      <c r="F594" s="101"/>
      <c r="G594" s="102" t="s">
        <v>35</v>
      </c>
      <c r="H594" s="102"/>
      <c r="I594" s="103">
        <v>42396</v>
      </c>
      <c r="J594" s="103"/>
      <c r="K594" s="103">
        <v>42396</v>
      </c>
      <c r="L594" s="103"/>
      <c r="M594" s="84" t="s">
        <v>656</v>
      </c>
      <c r="N594" s="84"/>
      <c r="O594" s="98">
        <v>414</v>
      </c>
      <c r="P594" s="98"/>
      <c r="Q594" s="84"/>
      <c r="R594" s="84"/>
      <c r="S594" s="84"/>
    </row>
    <row r="595" spans="2:19" ht="45" customHeight="1" x14ac:dyDescent="0.25">
      <c r="B595" s="10" t="s">
        <v>221</v>
      </c>
      <c r="C595" s="100" t="s">
        <v>241</v>
      </c>
      <c r="D595" s="100"/>
      <c r="E595" s="101">
        <f t="shared" si="10"/>
        <v>1</v>
      </c>
      <c r="F595" s="101"/>
      <c r="G595" s="102" t="s">
        <v>35</v>
      </c>
      <c r="H595" s="102"/>
      <c r="I595" s="103">
        <v>42403</v>
      </c>
      <c r="J595" s="103"/>
      <c r="K595" s="103">
        <v>42403</v>
      </c>
      <c r="L595" s="103"/>
      <c r="M595" s="84" t="s">
        <v>656</v>
      </c>
      <c r="N595" s="84"/>
      <c r="O595" s="98">
        <v>414</v>
      </c>
      <c r="P595" s="98"/>
      <c r="Q595" s="84"/>
      <c r="R595" s="84"/>
      <c r="S595" s="84"/>
    </row>
    <row r="596" spans="2:19" ht="45" customHeight="1" x14ac:dyDescent="0.25">
      <c r="B596" s="10" t="s">
        <v>221</v>
      </c>
      <c r="C596" s="100" t="s">
        <v>241</v>
      </c>
      <c r="D596" s="100"/>
      <c r="E596" s="101">
        <f t="shared" si="10"/>
        <v>1</v>
      </c>
      <c r="F596" s="101"/>
      <c r="G596" s="102" t="s">
        <v>35</v>
      </c>
      <c r="H596" s="102"/>
      <c r="I596" s="103">
        <v>42384</v>
      </c>
      <c r="J596" s="103"/>
      <c r="K596" s="103">
        <v>42384</v>
      </c>
      <c r="L596" s="103"/>
      <c r="M596" s="84" t="s">
        <v>656</v>
      </c>
      <c r="N596" s="84"/>
      <c r="O596" s="98">
        <v>414</v>
      </c>
      <c r="P596" s="98"/>
      <c r="Q596" s="84"/>
      <c r="R596" s="84"/>
      <c r="S596" s="84"/>
    </row>
    <row r="597" spans="2:19" ht="45" customHeight="1" x14ac:dyDescent="0.25">
      <c r="B597" s="10" t="s">
        <v>221</v>
      </c>
      <c r="C597" s="100" t="s">
        <v>920</v>
      </c>
      <c r="D597" s="100"/>
      <c r="E597" s="101">
        <f t="shared" si="10"/>
        <v>1</v>
      </c>
      <c r="F597" s="101"/>
      <c r="G597" s="102" t="s">
        <v>35</v>
      </c>
      <c r="H597" s="102"/>
      <c r="I597" s="103">
        <v>42395</v>
      </c>
      <c r="J597" s="103"/>
      <c r="K597" s="103">
        <v>42395</v>
      </c>
      <c r="L597" s="103"/>
      <c r="M597" s="84" t="s">
        <v>656</v>
      </c>
      <c r="N597" s="84"/>
      <c r="O597" s="98">
        <v>243</v>
      </c>
      <c r="P597" s="98"/>
      <c r="Q597" s="84"/>
      <c r="R597" s="84"/>
      <c r="S597" s="84"/>
    </row>
    <row r="598" spans="2:19" ht="45" customHeight="1" x14ac:dyDescent="0.25">
      <c r="B598" s="10" t="s">
        <v>221</v>
      </c>
      <c r="C598" s="100" t="s">
        <v>241</v>
      </c>
      <c r="D598" s="100"/>
      <c r="E598" s="101">
        <f t="shared" si="10"/>
        <v>1</v>
      </c>
      <c r="F598" s="101"/>
      <c r="G598" s="102" t="s">
        <v>35</v>
      </c>
      <c r="H598" s="102"/>
      <c r="I598" s="103">
        <v>42395</v>
      </c>
      <c r="J598" s="103"/>
      <c r="K598" s="103">
        <v>42395</v>
      </c>
      <c r="L598" s="103"/>
      <c r="M598" s="84" t="s">
        <v>656</v>
      </c>
      <c r="N598" s="84"/>
      <c r="O598" s="98">
        <v>414</v>
      </c>
      <c r="P598" s="98"/>
      <c r="Q598" s="84"/>
      <c r="R598" s="84"/>
      <c r="S598" s="84"/>
    </row>
    <row r="599" spans="2:19" ht="45" customHeight="1" x14ac:dyDescent="0.25">
      <c r="B599" s="10" t="s">
        <v>221</v>
      </c>
      <c r="C599" s="100" t="s">
        <v>241</v>
      </c>
      <c r="D599" s="100"/>
      <c r="E599" s="101">
        <f t="shared" si="10"/>
        <v>1</v>
      </c>
      <c r="F599" s="101"/>
      <c r="G599" s="102" t="s">
        <v>35</v>
      </c>
      <c r="H599" s="102"/>
      <c r="I599" s="103">
        <v>42397</v>
      </c>
      <c r="J599" s="103"/>
      <c r="K599" s="103">
        <v>42397</v>
      </c>
      <c r="L599" s="103"/>
      <c r="M599" s="84" t="s">
        <v>656</v>
      </c>
      <c r="N599" s="84"/>
      <c r="O599" s="98">
        <v>118</v>
      </c>
      <c r="P599" s="98"/>
      <c r="Q599" s="84"/>
      <c r="R599" s="84"/>
      <c r="S599" s="84"/>
    </row>
    <row r="600" spans="2:19" ht="45" customHeight="1" x14ac:dyDescent="0.25">
      <c r="B600" s="10" t="s">
        <v>221</v>
      </c>
      <c r="C600" s="100" t="s">
        <v>241</v>
      </c>
      <c r="D600" s="100"/>
      <c r="E600" s="101">
        <f t="shared" si="10"/>
        <v>1</v>
      </c>
      <c r="F600" s="101"/>
      <c r="G600" s="102" t="s">
        <v>35</v>
      </c>
      <c r="H600" s="102"/>
      <c r="I600" s="103">
        <v>42402</v>
      </c>
      <c r="J600" s="103"/>
      <c r="K600" s="103">
        <v>42402</v>
      </c>
      <c r="L600" s="103"/>
      <c r="M600" s="84" t="s">
        <v>656</v>
      </c>
      <c r="N600" s="84"/>
      <c r="O600" s="98">
        <v>109.01</v>
      </c>
      <c r="P600" s="98"/>
      <c r="Q600" s="84"/>
      <c r="R600" s="84"/>
      <c r="S600" s="84"/>
    </row>
    <row r="601" spans="2:19" ht="45" customHeight="1" x14ac:dyDescent="0.25">
      <c r="B601" s="10" t="s">
        <v>221</v>
      </c>
      <c r="C601" s="100" t="s">
        <v>241</v>
      </c>
      <c r="D601" s="100"/>
      <c r="E601" s="101">
        <f t="shared" si="10"/>
        <v>1</v>
      </c>
      <c r="F601" s="101"/>
      <c r="G601" s="102" t="s">
        <v>35</v>
      </c>
      <c r="H601" s="102"/>
      <c r="I601" s="103">
        <v>42388</v>
      </c>
      <c r="J601" s="103"/>
      <c r="K601" s="103">
        <v>42388</v>
      </c>
      <c r="L601" s="103"/>
      <c r="M601" s="84" t="s">
        <v>656</v>
      </c>
      <c r="N601" s="84"/>
      <c r="O601" s="98">
        <v>133.30000000000001</v>
      </c>
      <c r="P601" s="98"/>
      <c r="Q601" s="84"/>
      <c r="R601" s="84"/>
      <c r="S601" s="84"/>
    </row>
    <row r="602" spans="2:19" ht="45" customHeight="1" x14ac:dyDescent="0.25">
      <c r="B602" s="10" t="s">
        <v>221</v>
      </c>
      <c r="C602" s="100" t="s">
        <v>241</v>
      </c>
      <c r="D602" s="100"/>
      <c r="E602" s="101">
        <f t="shared" si="10"/>
        <v>1</v>
      </c>
      <c r="F602" s="101"/>
      <c r="G602" s="102" t="s">
        <v>35</v>
      </c>
      <c r="H602" s="102"/>
      <c r="I602" s="103">
        <v>42398</v>
      </c>
      <c r="J602" s="103"/>
      <c r="K602" s="103">
        <v>42398</v>
      </c>
      <c r="L602" s="103"/>
      <c r="M602" s="84" t="s">
        <v>656</v>
      </c>
      <c r="N602" s="84"/>
      <c r="O602" s="98">
        <v>166.4</v>
      </c>
      <c r="P602" s="98"/>
      <c r="Q602" s="84"/>
      <c r="R602" s="84"/>
      <c r="S602" s="84"/>
    </row>
    <row r="603" spans="2:19" ht="45" customHeight="1" x14ac:dyDescent="0.25">
      <c r="B603" s="10" t="s">
        <v>221</v>
      </c>
      <c r="C603" s="100" t="s">
        <v>241</v>
      </c>
      <c r="D603" s="100"/>
      <c r="E603" s="101">
        <f t="shared" si="10"/>
        <v>1</v>
      </c>
      <c r="F603" s="101"/>
      <c r="G603" s="102" t="s">
        <v>35</v>
      </c>
      <c r="H603" s="102"/>
      <c r="I603" s="103">
        <v>42390</v>
      </c>
      <c r="J603" s="103"/>
      <c r="K603" s="103">
        <v>42390</v>
      </c>
      <c r="L603" s="103"/>
      <c r="M603" s="84" t="s">
        <v>656</v>
      </c>
      <c r="N603" s="84"/>
      <c r="O603" s="98">
        <v>213</v>
      </c>
      <c r="P603" s="98"/>
      <c r="Q603" s="84"/>
      <c r="R603" s="84"/>
      <c r="S603" s="84"/>
    </row>
    <row r="604" spans="2:19" ht="45" customHeight="1" x14ac:dyDescent="0.25">
      <c r="B604" s="10" t="s">
        <v>221</v>
      </c>
      <c r="C604" s="100" t="s">
        <v>241</v>
      </c>
      <c r="D604" s="100"/>
      <c r="E604" s="101">
        <f t="shared" si="10"/>
        <v>1</v>
      </c>
      <c r="F604" s="101"/>
      <c r="G604" s="102" t="s">
        <v>35</v>
      </c>
      <c r="H604" s="102"/>
      <c r="I604" s="103">
        <v>42394</v>
      </c>
      <c r="J604" s="103"/>
      <c r="K604" s="103">
        <v>42394</v>
      </c>
      <c r="L604" s="103"/>
      <c r="M604" s="84" t="s">
        <v>656</v>
      </c>
      <c r="N604" s="84"/>
      <c r="O604" s="98">
        <v>210</v>
      </c>
      <c r="P604" s="98"/>
      <c r="Q604" s="84"/>
      <c r="R604" s="84"/>
      <c r="S604" s="84"/>
    </row>
    <row r="605" spans="2:19" ht="45" customHeight="1" x14ac:dyDescent="0.25">
      <c r="B605" s="10" t="s">
        <v>221</v>
      </c>
      <c r="C605" s="100" t="s">
        <v>241</v>
      </c>
      <c r="D605" s="100"/>
      <c r="E605" s="101">
        <f t="shared" si="10"/>
        <v>1</v>
      </c>
      <c r="F605" s="101"/>
      <c r="G605" s="102" t="s">
        <v>35</v>
      </c>
      <c r="H605" s="102"/>
      <c r="I605" s="103">
        <v>42396</v>
      </c>
      <c r="J605" s="103"/>
      <c r="K605" s="103">
        <v>42396</v>
      </c>
      <c r="L605" s="103"/>
      <c r="M605" s="84" t="s">
        <v>656</v>
      </c>
      <c r="N605" s="84"/>
      <c r="O605" s="98">
        <v>160.1</v>
      </c>
      <c r="P605" s="98"/>
      <c r="Q605" s="84"/>
      <c r="R605" s="84"/>
      <c r="S605" s="84"/>
    </row>
    <row r="606" spans="2:19" ht="45" customHeight="1" x14ac:dyDescent="0.25">
      <c r="B606" s="10" t="s">
        <v>221</v>
      </c>
      <c r="C606" s="100" t="s">
        <v>241</v>
      </c>
      <c r="D606" s="100"/>
      <c r="E606" s="101">
        <f t="shared" si="10"/>
        <v>1</v>
      </c>
      <c r="F606" s="101"/>
      <c r="G606" s="102" t="s">
        <v>35</v>
      </c>
      <c r="H606" s="102"/>
      <c r="I606" s="103">
        <v>42403</v>
      </c>
      <c r="J606" s="103"/>
      <c r="K606" s="103">
        <v>42403</v>
      </c>
      <c r="L606" s="103"/>
      <c r="M606" s="84" t="s">
        <v>656</v>
      </c>
      <c r="N606" s="84"/>
      <c r="O606" s="98">
        <v>169.2</v>
      </c>
      <c r="P606" s="98"/>
      <c r="Q606" s="84"/>
      <c r="R606" s="84"/>
      <c r="S606" s="84"/>
    </row>
    <row r="607" spans="2:19" ht="45" customHeight="1" x14ac:dyDescent="0.25">
      <c r="B607" s="10" t="s">
        <v>221</v>
      </c>
      <c r="C607" s="100" t="s">
        <v>241</v>
      </c>
      <c r="D607" s="100"/>
      <c r="E607" s="101">
        <f t="shared" si="10"/>
        <v>1</v>
      </c>
      <c r="F607" s="101"/>
      <c r="G607" s="102" t="s">
        <v>35</v>
      </c>
      <c r="H607" s="102"/>
      <c r="I607" s="103">
        <v>42384</v>
      </c>
      <c r="J607" s="103"/>
      <c r="K607" s="103">
        <v>42384</v>
      </c>
      <c r="L607" s="103"/>
      <c r="M607" s="84" t="s">
        <v>656</v>
      </c>
      <c r="N607" s="84"/>
      <c r="O607" s="98">
        <v>1.1599999999999999</v>
      </c>
      <c r="P607" s="98"/>
      <c r="Q607" s="84"/>
      <c r="R607" s="84"/>
      <c r="S607" s="84"/>
    </row>
    <row r="608" spans="2:19" ht="45" customHeight="1" x14ac:dyDescent="0.25">
      <c r="B608" s="10" t="s">
        <v>221</v>
      </c>
      <c r="C608" s="100" t="s">
        <v>241</v>
      </c>
      <c r="D608" s="100"/>
      <c r="E608" s="101">
        <f t="shared" si="10"/>
        <v>1</v>
      </c>
      <c r="F608" s="101"/>
      <c r="G608" s="102" t="s">
        <v>35</v>
      </c>
      <c r="H608" s="102"/>
      <c r="I608" s="103">
        <v>42395</v>
      </c>
      <c r="J608" s="103"/>
      <c r="K608" s="103">
        <v>42395</v>
      </c>
      <c r="L608" s="103"/>
      <c r="M608" s="84" t="s">
        <v>656</v>
      </c>
      <c r="N608" s="84"/>
      <c r="O608" s="98">
        <v>131</v>
      </c>
      <c r="P608" s="98"/>
      <c r="Q608" s="84"/>
      <c r="R608" s="84"/>
      <c r="S608" s="84"/>
    </row>
    <row r="609" spans="2:19" ht="45" customHeight="1" x14ac:dyDescent="0.25">
      <c r="B609" s="10" t="s">
        <v>221</v>
      </c>
      <c r="C609" s="100" t="s">
        <v>921</v>
      </c>
      <c r="D609" s="100"/>
      <c r="E609" s="101">
        <f t="shared" si="10"/>
        <v>1</v>
      </c>
      <c r="F609" s="101"/>
      <c r="G609" s="102" t="s">
        <v>35</v>
      </c>
      <c r="H609" s="102"/>
      <c r="I609" s="103">
        <v>42415</v>
      </c>
      <c r="J609" s="103"/>
      <c r="K609" s="103">
        <v>42415</v>
      </c>
      <c r="L609" s="103"/>
      <c r="M609" s="84" t="s">
        <v>656</v>
      </c>
      <c r="N609" s="84"/>
      <c r="O609" s="98">
        <v>403.01</v>
      </c>
      <c r="P609" s="98"/>
      <c r="Q609" s="84"/>
      <c r="R609" s="84"/>
      <c r="S609" s="84"/>
    </row>
    <row r="610" spans="2:19" ht="45" customHeight="1" x14ac:dyDescent="0.25">
      <c r="B610" s="10" t="s">
        <v>221</v>
      </c>
      <c r="C610" s="100" t="s">
        <v>922</v>
      </c>
      <c r="D610" s="100"/>
      <c r="E610" s="101">
        <f t="shared" si="10"/>
        <v>1</v>
      </c>
      <c r="F610" s="101"/>
      <c r="G610" s="102" t="s">
        <v>35</v>
      </c>
      <c r="H610" s="102"/>
      <c r="I610" s="103">
        <v>42405</v>
      </c>
      <c r="J610" s="103"/>
      <c r="K610" s="103">
        <v>42405</v>
      </c>
      <c r="L610" s="103"/>
      <c r="M610" s="84" t="s">
        <v>656</v>
      </c>
      <c r="N610" s="84"/>
      <c r="O610" s="98">
        <v>300</v>
      </c>
      <c r="P610" s="98"/>
      <c r="Q610" s="84"/>
      <c r="R610" s="84"/>
      <c r="S610" s="84"/>
    </row>
    <row r="611" spans="2:19" ht="45" customHeight="1" x14ac:dyDescent="0.25">
      <c r="B611" s="10" t="s">
        <v>221</v>
      </c>
      <c r="C611" s="100" t="s">
        <v>241</v>
      </c>
      <c r="D611" s="100"/>
      <c r="E611" s="101">
        <f t="shared" si="10"/>
        <v>1</v>
      </c>
      <c r="F611" s="101"/>
      <c r="G611" s="102" t="s">
        <v>35</v>
      </c>
      <c r="H611" s="102"/>
      <c r="I611" s="103">
        <v>42412</v>
      </c>
      <c r="J611" s="103"/>
      <c r="K611" s="103">
        <v>42412</v>
      </c>
      <c r="L611" s="103"/>
      <c r="M611" s="84" t="s">
        <v>656</v>
      </c>
      <c r="N611" s="84"/>
      <c r="O611" s="98">
        <v>406</v>
      </c>
      <c r="P611" s="98"/>
      <c r="Q611" s="84"/>
      <c r="R611" s="84"/>
      <c r="S611" s="84"/>
    </row>
    <row r="612" spans="2:19" ht="45" customHeight="1" x14ac:dyDescent="0.25">
      <c r="B612" s="10" t="s">
        <v>221</v>
      </c>
      <c r="C612" s="100" t="s">
        <v>923</v>
      </c>
      <c r="D612" s="100"/>
      <c r="E612" s="101">
        <f t="shared" si="10"/>
        <v>1</v>
      </c>
      <c r="F612" s="101"/>
      <c r="G612" s="102" t="s">
        <v>35</v>
      </c>
      <c r="H612" s="102"/>
      <c r="I612" s="103">
        <v>42416</v>
      </c>
      <c r="J612" s="103"/>
      <c r="K612" s="103">
        <v>42416</v>
      </c>
      <c r="L612" s="103"/>
      <c r="M612" s="84" t="s">
        <v>656</v>
      </c>
      <c r="N612" s="84"/>
      <c r="O612" s="98">
        <v>444.01</v>
      </c>
      <c r="P612" s="98"/>
      <c r="Q612" s="84"/>
      <c r="R612" s="84"/>
      <c r="S612" s="84"/>
    </row>
    <row r="613" spans="2:19" ht="45" customHeight="1" x14ac:dyDescent="0.25">
      <c r="B613" s="10" t="s">
        <v>221</v>
      </c>
      <c r="C613" s="100" t="s">
        <v>924</v>
      </c>
      <c r="D613" s="100"/>
      <c r="E613" s="101">
        <f t="shared" si="10"/>
        <v>1</v>
      </c>
      <c r="F613" s="101"/>
      <c r="G613" s="102" t="s">
        <v>35</v>
      </c>
      <c r="H613" s="102"/>
      <c r="I613" s="103">
        <v>42417</v>
      </c>
      <c r="J613" s="103"/>
      <c r="K613" s="103">
        <v>42417</v>
      </c>
      <c r="L613" s="103"/>
      <c r="M613" s="84" t="s">
        <v>656</v>
      </c>
      <c r="N613" s="84"/>
      <c r="O613" s="98">
        <v>350.02</v>
      </c>
      <c r="P613" s="98"/>
      <c r="Q613" s="84"/>
      <c r="R613" s="84"/>
      <c r="S613" s="84"/>
    </row>
    <row r="614" spans="2:19" ht="45" customHeight="1" x14ac:dyDescent="0.25">
      <c r="B614" s="10" t="s">
        <v>221</v>
      </c>
      <c r="C614" s="100" t="s">
        <v>925</v>
      </c>
      <c r="D614" s="100"/>
      <c r="E614" s="101">
        <f t="shared" si="10"/>
        <v>1</v>
      </c>
      <c r="F614" s="101"/>
      <c r="G614" s="102" t="s">
        <v>35</v>
      </c>
      <c r="H614" s="102"/>
      <c r="I614" s="103">
        <v>42412</v>
      </c>
      <c r="J614" s="103"/>
      <c r="K614" s="103">
        <v>42412</v>
      </c>
      <c r="L614" s="103"/>
      <c r="M614" s="84" t="s">
        <v>656</v>
      </c>
      <c r="N614" s="84"/>
      <c r="O614" s="98">
        <v>278</v>
      </c>
      <c r="P614" s="98"/>
      <c r="Q614" s="84"/>
      <c r="R614" s="84"/>
      <c r="S614" s="84"/>
    </row>
    <row r="615" spans="2:19" ht="45" customHeight="1" x14ac:dyDescent="0.25">
      <c r="B615" s="10" t="s">
        <v>221</v>
      </c>
      <c r="C615" s="100" t="s">
        <v>926</v>
      </c>
      <c r="D615" s="100"/>
      <c r="E615" s="101">
        <f t="shared" si="10"/>
        <v>1</v>
      </c>
      <c r="F615" s="101"/>
      <c r="G615" s="102" t="s">
        <v>35</v>
      </c>
      <c r="H615" s="102"/>
      <c r="I615" s="103">
        <v>42397</v>
      </c>
      <c r="J615" s="103"/>
      <c r="K615" s="103">
        <v>42397</v>
      </c>
      <c r="L615" s="103"/>
      <c r="M615" s="84" t="s">
        <v>656</v>
      </c>
      <c r="N615" s="84"/>
      <c r="O615" s="98">
        <v>563.13</v>
      </c>
      <c r="P615" s="98"/>
      <c r="Q615" s="84"/>
      <c r="R615" s="84"/>
      <c r="S615" s="84"/>
    </row>
    <row r="616" spans="2:19" ht="45" customHeight="1" x14ac:dyDescent="0.25">
      <c r="B616" s="10" t="s">
        <v>221</v>
      </c>
      <c r="C616" s="100" t="s">
        <v>927</v>
      </c>
      <c r="D616" s="100"/>
      <c r="E616" s="101">
        <f t="shared" si="10"/>
        <v>1</v>
      </c>
      <c r="F616" s="101"/>
      <c r="G616" s="102" t="s">
        <v>35</v>
      </c>
      <c r="H616" s="102"/>
      <c r="I616" s="103">
        <v>42412</v>
      </c>
      <c r="J616" s="103"/>
      <c r="K616" s="103">
        <v>42412</v>
      </c>
      <c r="L616" s="103"/>
      <c r="M616" s="84" t="s">
        <v>656</v>
      </c>
      <c r="N616" s="84"/>
      <c r="O616" s="98">
        <v>253</v>
      </c>
      <c r="P616" s="98"/>
      <c r="Q616" s="84"/>
      <c r="R616" s="84"/>
      <c r="S616" s="84"/>
    </row>
    <row r="617" spans="2:19" ht="45" customHeight="1" x14ac:dyDescent="0.25">
      <c r="B617" s="10" t="s">
        <v>221</v>
      </c>
      <c r="C617" s="100" t="s">
        <v>928</v>
      </c>
      <c r="D617" s="100"/>
      <c r="E617" s="101">
        <f t="shared" si="10"/>
        <v>1</v>
      </c>
      <c r="F617" s="101"/>
      <c r="G617" s="102" t="s">
        <v>17</v>
      </c>
      <c r="H617" s="102"/>
      <c r="I617" s="103">
        <v>42416</v>
      </c>
      <c r="J617" s="103"/>
      <c r="K617" s="103">
        <v>42416</v>
      </c>
      <c r="L617" s="103"/>
      <c r="M617" s="84" t="s">
        <v>656</v>
      </c>
      <c r="N617" s="84"/>
      <c r="O617" s="98">
        <v>1830</v>
      </c>
      <c r="P617" s="98"/>
      <c r="Q617" s="84"/>
      <c r="R617" s="84"/>
      <c r="S617" s="84"/>
    </row>
    <row r="618" spans="2:19" ht="45" customHeight="1" x14ac:dyDescent="0.25">
      <c r="B618" s="10" t="s">
        <v>221</v>
      </c>
      <c r="C618" s="100" t="s">
        <v>241</v>
      </c>
      <c r="D618" s="100"/>
      <c r="E618" s="101">
        <f t="shared" si="10"/>
        <v>1</v>
      </c>
      <c r="F618" s="101"/>
      <c r="G618" s="102" t="s">
        <v>35</v>
      </c>
      <c r="H618" s="102"/>
      <c r="I618" s="103">
        <v>42411</v>
      </c>
      <c r="J618" s="103"/>
      <c r="K618" s="103">
        <v>42411</v>
      </c>
      <c r="L618" s="103"/>
      <c r="M618" s="84" t="s">
        <v>656</v>
      </c>
      <c r="N618" s="84"/>
      <c r="O618" s="98">
        <v>414</v>
      </c>
      <c r="P618" s="98"/>
      <c r="Q618" s="84"/>
      <c r="R618" s="84"/>
      <c r="S618" s="84"/>
    </row>
    <row r="619" spans="2:19" ht="45" customHeight="1" x14ac:dyDescent="0.25">
      <c r="B619" s="10" t="s">
        <v>221</v>
      </c>
      <c r="C619" s="100" t="s">
        <v>241</v>
      </c>
      <c r="D619" s="100"/>
      <c r="E619" s="101">
        <f t="shared" si="10"/>
        <v>1</v>
      </c>
      <c r="F619" s="101"/>
      <c r="G619" s="102" t="s">
        <v>35</v>
      </c>
      <c r="H619" s="102"/>
      <c r="I619" s="103">
        <v>42412</v>
      </c>
      <c r="J619" s="103"/>
      <c r="K619" s="103">
        <v>42412</v>
      </c>
      <c r="L619" s="103"/>
      <c r="M619" s="84" t="s">
        <v>656</v>
      </c>
      <c r="N619" s="84"/>
      <c r="O619" s="98">
        <v>200</v>
      </c>
      <c r="P619" s="98"/>
      <c r="Q619" s="84"/>
      <c r="R619" s="84"/>
      <c r="S619" s="84"/>
    </row>
    <row r="620" spans="2:19" ht="45" customHeight="1" x14ac:dyDescent="0.25">
      <c r="B620" s="10" t="s">
        <v>221</v>
      </c>
      <c r="C620" s="100" t="s">
        <v>927</v>
      </c>
      <c r="D620" s="100"/>
      <c r="E620" s="101">
        <f t="shared" si="10"/>
        <v>1</v>
      </c>
      <c r="F620" s="101"/>
      <c r="G620" s="102" t="s">
        <v>35</v>
      </c>
      <c r="H620" s="102"/>
      <c r="I620" s="103">
        <v>42412</v>
      </c>
      <c r="J620" s="103"/>
      <c r="K620" s="103">
        <v>42412</v>
      </c>
      <c r="L620" s="103"/>
      <c r="M620" s="84" t="s">
        <v>656</v>
      </c>
      <c r="N620" s="84"/>
      <c r="O620" s="98">
        <v>212</v>
      </c>
      <c r="P620" s="98"/>
      <c r="Q620" s="84"/>
      <c r="R620" s="84"/>
      <c r="S620" s="84"/>
    </row>
    <row r="621" spans="2:19" ht="45" customHeight="1" x14ac:dyDescent="0.25">
      <c r="B621" s="10" t="s">
        <v>221</v>
      </c>
      <c r="C621" s="100" t="s">
        <v>928</v>
      </c>
      <c r="D621" s="100"/>
      <c r="E621" s="101">
        <f t="shared" si="10"/>
        <v>1</v>
      </c>
      <c r="F621" s="101"/>
      <c r="G621" s="102" t="s">
        <v>17</v>
      </c>
      <c r="H621" s="102"/>
      <c r="I621" s="103">
        <v>42416</v>
      </c>
      <c r="J621" s="103"/>
      <c r="K621" s="103">
        <v>42416</v>
      </c>
      <c r="L621" s="103"/>
      <c r="M621" s="84" t="s">
        <v>656</v>
      </c>
      <c r="N621" s="84"/>
      <c r="O621" s="98">
        <v>280</v>
      </c>
      <c r="P621" s="98"/>
      <c r="Q621" s="84"/>
      <c r="R621" s="84"/>
      <c r="S621" s="84"/>
    </row>
    <row r="622" spans="2:19" ht="45" customHeight="1" x14ac:dyDescent="0.25">
      <c r="B622" s="10" t="s">
        <v>221</v>
      </c>
      <c r="C622" s="100" t="s">
        <v>241</v>
      </c>
      <c r="D622" s="100"/>
      <c r="E622" s="101">
        <f t="shared" si="10"/>
        <v>1</v>
      </c>
      <c r="F622" s="101"/>
      <c r="G622" s="102" t="s">
        <v>35</v>
      </c>
      <c r="H622" s="102"/>
      <c r="I622" s="103">
        <v>42411</v>
      </c>
      <c r="J622" s="103"/>
      <c r="K622" s="103">
        <v>42411</v>
      </c>
      <c r="L622" s="103"/>
      <c r="M622" s="84" t="s">
        <v>656</v>
      </c>
      <c r="N622" s="84"/>
      <c r="O622" s="98">
        <v>131.6</v>
      </c>
      <c r="P622" s="98"/>
      <c r="Q622" s="84"/>
      <c r="R622" s="84"/>
      <c r="S622" s="84"/>
    </row>
    <row r="623" spans="2:19" ht="45" customHeight="1" x14ac:dyDescent="0.25">
      <c r="B623" s="10" t="s">
        <v>221</v>
      </c>
      <c r="C623" s="100" t="s">
        <v>19</v>
      </c>
      <c r="D623" s="100"/>
      <c r="E623" s="101">
        <f t="shared" si="10"/>
        <v>1</v>
      </c>
      <c r="F623" s="101"/>
      <c r="G623" s="102" t="s">
        <v>20</v>
      </c>
      <c r="H623" s="102"/>
      <c r="I623" s="103">
        <v>42411</v>
      </c>
      <c r="J623" s="103"/>
      <c r="K623" s="103">
        <v>42411</v>
      </c>
      <c r="L623" s="103"/>
      <c r="M623" s="84" t="s">
        <v>656</v>
      </c>
      <c r="N623" s="84"/>
      <c r="O623" s="98">
        <v>960</v>
      </c>
      <c r="P623" s="98"/>
      <c r="Q623" s="84"/>
      <c r="R623" s="84"/>
      <c r="S623" s="84"/>
    </row>
    <row r="624" spans="2:19" ht="45" customHeight="1" x14ac:dyDescent="0.25">
      <c r="B624" s="10" t="s">
        <v>221</v>
      </c>
      <c r="C624" s="100" t="s">
        <v>929</v>
      </c>
      <c r="D624" s="100"/>
      <c r="E624" s="101">
        <f t="shared" si="10"/>
        <v>1</v>
      </c>
      <c r="F624" s="101"/>
      <c r="G624" s="102" t="s">
        <v>35</v>
      </c>
      <c r="H624" s="102"/>
      <c r="I624" s="103">
        <v>42424</v>
      </c>
      <c r="J624" s="103"/>
      <c r="K624" s="103">
        <v>42424</v>
      </c>
      <c r="L624" s="103"/>
      <c r="M624" s="84" t="s">
        <v>656</v>
      </c>
      <c r="N624" s="84"/>
      <c r="O624" s="98">
        <v>588.53</v>
      </c>
      <c r="P624" s="98"/>
      <c r="Q624" s="84"/>
      <c r="R624" s="84"/>
      <c r="S624" s="84"/>
    </row>
    <row r="625" spans="2:19" ht="45" customHeight="1" x14ac:dyDescent="0.25">
      <c r="B625" s="10" t="s">
        <v>221</v>
      </c>
      <c r="C625" s="100" t="s">
        <v>930</v>
      </c>
      <c r="D625" s="100"/>
      <c r="E625" s="101">
        <f t="shared" si="10"/>
        <v>1</v>
      </c>
      <c r="F625" s="101"/>
      <c r="G625" s="102" t="s">
        <v>35</v>
      </c>
      <c r="H625" s="102"/>
      <c r="I625" s="103">
        <v>42426</v>
      </c>
      <c r="J625" s="103"/>
      <c r="K625" s="103">
        <v>42426</v>
      </c>
      <c r="L625" s="103"/>
      <c r="M625" s="84" t="s">
        <v>656</v>
      </c>
      <c r="N625" s="84"/>
      <c r="O625" s="98">
        <v>594</v>
      </c>
      <c r="P625" s="98"/>
      <c r="Q625" s="84"/>
      <c r="R625" s="84"/>
      <c r="S625" s="84"/>
    </row>
    <row r="626" spans="2:19" ht="45" customHeight="1" x14ac:dyDescent="0.25">
      <c r="B626" s="10" t="s">
        <v>221</v>
      </c>
      <c r="C626" s="100" t="s">
        <v>930</v>
      </c>
      <c r="D626" s="100"/>
      <c r="E626" s="101">
        <f t="shared" si="10"/>
        <v>1</v>
      </c>
      <c r="F626" s="101"/>
      <c r="G626" s="102" t="s">
        <v>35</v>
      </c>
      <c r="H626" s="102"/>
      <c r="I626" s="103">
        <v>42432</v>
      </c>
      <c r="J626" s="103"/>
      <c r="K626" s="103">
        <v>42432</v>
      </c>
      <c r="L626" s="103"/>
      <c r="M626" s="84" t="s">
        <v>656</v>
      </c>
      <c r="N626" s="84"/>
      <c r="O626" s="98">
        <v>414</v>
      </c>
      <c r="P626" s="98"/>
      <c r="Q626" s="84"/>
      <c r="R626" s="84"/>
      <c r="S626" s="84"/>
    </row>
    <row r="627" spans="2:19" ht="45" customHeight="1" x14ac:dyDescent="0.25">
      <c r="B627" s="10" t="s">
        <v>221</v>
      </c>
      <c r="C627" s="100" t="s">
        <v>931</v>
      </c>
      <c r="D627" s="100"/>
      <c r="E627" s="101">
        <f t="shared" si="10"/>
        <v>1</v>
      </c>
      <c r="F627" s="101"/>
      <c r="G627" s="102" t="s">
        <v>35</v>
      </c>
      <c r="H627" s="102"/>
      <c r="I627" s="103">
        <v>42430</v>
      </c>
      <c r="J627" s="103"/>
      <c r="K627" s="103">
        <v>42430</v>
      </c>
      <c r="L627" s="103"/>
      <c r="M627" s="84" t="s">
        <v>656</v>
      </c>
      <c r="N627" s="84"/>
      <c r="O627" s="98">
        <v>414</v>
      </c>
      <c r="P627" s="98"/>
      <c r="Q627" s="84"/>
      <c r="R627" s="84"/>
      <c r="S627" s="84"/>
    </row>
    <row r="628" spans="2:19" ht="45" customHeight="1" x14ac:dyDescent="0.25">
      <c r="B628" s="10" t="s">
        <v>221</v>
      </c>
      <c r="C628" s="100" t="s">
        <v>931</v>
      </c>
      <c r="D628" s="100"/>
      <c r="E628" s="101">
        <f t="shared" si="10"/>
        <v>1</v>
      </c>
      <c r="F628" s="101"/>
      <c r="G628" s="102" t="s">
        <v>35</v>
      </c>
      <c r="H628" s="102"/>
      <c r="I628" s="103">
        <v>42431</v>
      </c>
      <c r="J628" s="103"/>
      <c r="K628" s="103">
        <v>42431</v>
      </c>
      <c r="L628" s="103"/>
      <c r="M628" s="84" t="s">
        <v>656</v>
      </c>
      <c r="N628" s="84"/>
      <c r="O628" s="98">
        <v>406</v>
      </c>
      <c r="P628" s="98"/>
      <c r="Q628" s="84"/>
      <c r="R628" s="84"/>
      <c r="S628" s="84"/>
    </row>
    <row r="629" spans="2:19" ht="45" customHeight="1" x14ac:dyDescent="0.25">
      <c r="B629" s="10" t="s">
        <v>221</v>
      </c>
      <c r="C629" s="100" t="s">
        <v>931</v>
      </c>
      <c r="D629" s="100"/>
      <c r="E629" s="101">
        <f t="shared" si="10"/>
        <v>1</v>
      </c>
      <c r="F629" s="101"/>
      <c r="G629" s="102" t="s">
        <v>35</v>
      </c>
      <c r="H629" s="102"/>
      <c r="I629" s="103">
        <v>42429</v>
      </c>
      <c r="J629" s="103"/>
      <c r="K629" s="103">
        <v>42429</v>
      </c>
      <c r="L629" s="103"/>
      <c r="M629" s="84" t="s">
        <v>656</v>
      </c>
      <c r="N629" s="84"/>
      <c r="O629" s="98">
        <v>278</v>
      </c>
      <c r="P629" s="98"/>
      <c r="Q629" s="84"/>
      <c r="R629" s="84"/>
      <c r="S629" s="84"/>
    </row>
    <row r="630" spans="2:19" ht="45" customHeight="1" x14ac:dyDescent="0.25">
      <c r="B630" s="10" t="s">
        <v>221</v>
      </c>
      <c r="C630" s="100" t="s">
        <v>932</v>
      </c>
      <c r="D630" s="100"/>
      <c r="E630" s="101">
        <f t="shared" si="10"/>
        <v>1</v>
      </c>
      <c r="F630" s="101"/>
      <c r="G630" s="102" t="s">
        <v>35</v>
      </c>
      <c r="H630" s="102"/>
      <c r="I630" s="103">
        <v>42419</v>
      </c>
      <c r="J630" s="103"/>
      <c r="K630" s="103">
        <v>42419</v>
      </c>
      <c r="L630" s="103"/>
      <c r="M630" s="84" t="s">
        <v>656</v>
      </c>
      <c r="N630" s="84"/>
      <c r="O630" s="98">
        <v>282</v>
      </c>
      <c r="P630" s="98"/>
      <c r="Q630" s="84"/>
      <c r="R630" s="84"/>
      <c r="S630" s="84"/>
    </row>
    <row r="631" spans="2:19" ht="45" customHeight="1" x14ac:dyDescent="0.25">
      <c r="B631" s="10" t="s">
        <v>221</v>
      </c>
      <c r="C631" s="100" t="s">
        <v>933</v>
      </c>
      <c r="D631" s="100"/>
      <c r="E631" s="101">
        <f t="shared" si="10"/>
        <v>1</v>
      </c>
      <c r="F631" s="101"/>
      <c r="G631" s="102" t="s">
        <v>35</v>
      </c>
      <c r="H631" s="102"/>
      <c r="I631" s="103">
        <v>42424</v>
      </c>
      <c r="J631" s="103"/>
      <c r="K631" s="103">
        <v>42424</v>
      </c>
      <c r="L631" s="103"/>
      <c r="M631" s="84" t="s">
        <v>656</v>
      </c>
      <c r="N631" s="84"/>
      <c r="O631" s="98">
        <v>406</v>
      </c>
      <c r="P631" s="98"/>
      <c r="Q631" s="84"/>
      <c r="R631" s="84"/>
      <c r="S631" s="84"/>
    </row>
    <row r="632" spans="2:19" ht="45" customHeight="1" x14ac:dyDescent="0.25">
      <c r="B632" s="10" t="s">
        <v>221</v>
      </c>
      <c r="C632" s="100" t="s">
        <v>934</v>
      </c>
      <c r="D632" s="100"/>
      <c r="E632" s="101">
        <f t="shared" si="10"/>
        <v>1</v>
      </c>
      <c r="F632" s="101"/>
      <c r="G632" s="102" t="s">
        <v>35</v>
      </c>
      <c r="H632" s="102"/>
      <c r="I632" s="103">
        <v>42418</v>
      </c>
      <c r="J632" s="103"/>
      <c r="K632" s="103">
        <v>42418</v>
      </c>
      <c r="L632" s="103"/>
      <c r="M632" s="84" t="s">
        <v>656</v>
      </c>
      <c r="N632" s="84"/>
      <c r="O632" s="98">
        <v>414</v>
      </c>
      <c r="P632" s="98"/>
      <c r="Q632" s="84"/>
      <c r="R632" s="84"/>
      <c r="S632" s="84"/>
    </row>
    <row r="633" spans="2:19" ht="45" customHeight="1" x14ac:dyDescent="0.25">
      <c r="B633" s="10" t="s">
        <v>221</v>
      </c>
      <c r="C633" s="100" t="s">
        <v>934</v>
      </c>
      <c r="D633" s="100"/>
      <c r="E633" s="101">
        <f t="shared" si="10"/>
        <v>1</v>
      </c>
      <c r="F633" s="101"/>
      <c r="G633" s="102" t="s">
        <v>35</v>
      </c>
      <c r="H633" s="102"/>
      <c r="I633" s="103">
        <v>42404</v>
      </c>
      <c r="J633" s="103"/>
      <c r="K633" s="103">
        <v>42404</v>
      </c>
      <c r="L633" s="103"/>
      <c r="M633" s="84" t="s">
        <v>656</v>
      </c>
      <c r="N633" s="84"/>
      <c r="O633" s="98">
        <v>414</v>
      </c>
      <c r="P633" s="98"/>
      <c r="Q633" s="84"/>
      <c r="R633" s="84"/>
      <c r="S633" s="84"/>
    </row>
    <row r="634" spans="2:19" ht="45" customHeight="1" x14ac:dyDescent="0.25">
      <c r="B634" s="10" t="s">
        <v>221</v>
      </c>
      <c r="C634" s="100" t="s">
        <v>930</v>
      </c>
      <c r="D634" s="100"/>
      <c r="E634" s="101">
        <f t="shared" si="10"/>
        <v>1</v>
      </c>
      <c r="F634" s="101"/>
      <c r="G634" s="102" t="s">
        <v>35</v>
      </c>
      <c r="H634" s="102"/>
      <c r="I634" s="103">
        <v>42432</v>
      </c>
      <c r="J634" s="103"/>
      <c r="K634" s="103">
        <v>42432</v>
      </c>
      <c r="L634" s="103"/>
      <c r="M634" s="84" t="s">
        <v>656</v>
      </c>
      <c r="N634" s="84"/>
      <c r="O634" s="98">
        <v>126</v>
      </c>
      <c r="P634" s="98"/>
      <c r="Q634" s="84"/>
      <c r="R634" s="84"/>
      <c r="S634" s="84"/>
    </row>
    <row r="635" spans="2:19" ht="45" customHeight="1" x14ac:dyDescent="0.25">
      <c r="B635" s="10" t="s">
        <v>221</v>
      </c>
      <c r="C635" s="100" t="s">
        <v>931</v>
      </c>
      <c r="D635" s="100"/>
      <c r="E635" s="101">
        <f t="shared" si="10"/>
        <v>1</v>
      </c>
      <c r="F635" s="101"/>
      <c r="G635" s="102" t="s">
        <v>35</v>
      </c>
      <c r="H635" s="102"/>
      <c r="I635" s="103">
        <v>42430</v>
      </c>
      <c r="J635" s="103"/>
      <c r="K635" s="103">
        <v>42430</v>
      </c>
      <c r="L635" s="103"/>
      <c r="M635" s="84" t="s">
        <v>656</v>
      </c>
      <c r="N635" s="84"/>
      <c r="O635" s="98">
        <v>192</v>
      </c>
      <c r="P635" s="98"/>
      <c r="Q635" s="84"/>
      <c r="R635" s="84"/>
      <c r="S635" s="84"/>
    </row>
    <row r="636" spans="2:19" ht="45" customHeight="1" x14ac:dyDescent="0.25">
      <c r="B636" s="10" t="s">
        <v>221</v>
      </c>
      <c r="C636" s="100" t="s">
        <v>931</v>
      </c>
      <c r="D636" s="100"/>
      <c r="E636" s="101">
        <f t="shared" si="10"/>
        <v>1</v>
      </c>
      <c r="F636" s="101"/>
      <c r="G636" s="102" t="s">
        <v>35</v>
      </c>
      <c r="H636" s="102"/>
      <c r="I636" s="103">
        <v>42431</v>
      </c>
      <c r="J636" s="103"/>
      <c r="K636" s="103">
        <v>42431</v>
      </c>
      <c r="L636" s="103"/>
      <c r="M636" s="84" t="s">
        <v>656</v>
      </c>
      <c r="N636" s="84"/>
      <c r="O636" s="98">
        <v>220</v>
      </c>
      <c r="P636" s="98"/>
      <c r="Q636" s="84"/>
      <c r="R636" s="84"/>
      <c r="S636" s="84"/>
    </row>
    <row r="637" spans="2:19" ht="45" customHeight="1" x14ac:dyDescent="0.25">
      <c r="B637" s="10" t="s">
        <v>221</v>
      </c>
      <c r="C637" s="100" t="s">
        <v>933</v>
      </c>
      <c r="D637" s="100"/>
      <c r="E637" s="101">
        <f t="shared" si="10"/>
        <v>1</v>
      </c>
      <c r="F637" s="101"/>
      <c r="G637" s="102" t="s">
        <v>35</v>
      </c>
      <c r="H637" s="102"/>
      <c r="I637" s="103">
        <v>42424</v>
      </c>
      <c r="J637" s="103"/>
      <c r="K637" s="103">
        <v>42424</v>
      </c>
      <c r="L637" s="103"/>
      <c r="M637" s="84" t="s">
        <v>656</v>
      </c>
      <c r="N637" s="84"/>
      <c r="O637" s="98">
        <v>165</v>
      </c>
      <c r="P637" s="98"/>
      <c r="Q637" s="84"/>
      <c r="R637" s="84"/>
      <c r="S637" s="84"/>
    </row>
    <row r="638" spans="2:19" ht="45" customHeight="1" x14ac:dyDescent="0.25">
      <c r="B638" s="10" t="s">
        <v>221</v>
      </c>
      <c r="C638" s="100" t="s">
        <v>934</v>
      </c>
      <c r="D638" s="100"/>
      <c r="E638" s="101">
        <f t="shared" si="10"/>
        <v>1</v>
      </c>
      <c r="F638" s="101"/>
      <c r="G638" s="102" t="s">
        <v>35</v>
      </c>
      <c r="H638" s="102"/>
      <c r="I638" s="103">
        <v>42418</v>
      </c>
      <c r="J638" s="103"/>
      <c r="K638" s="103">
        <v>42418</v>
      </c>
      <c r="L638" s="103"/>
      <c r="M638" s="84" t="s">
        <v>656</v>
      </c>
      <c r="N638" s="84"/>
      <c r="O638" s="98">
        <v>128</v>
      </c>
      <c r="P638" s="98"/>
      <c r="Q638" s="84"/>
      <c r="R638" s="84"/>
      <c r="S638" s="84"/>
    </row>
    <row r="639" spans="2:19" ht="45" customHeight="1" x14ac:dyDescent="0.25">
      <c r="B639" s="10" t="s">
        <v>221</v>
      </c>
      <c r="C639" s="100" t="s">
        <v>932</v>
      </c>
      <c r="D639" s="100"/>
      <c r="E639" s="101">
        <f t="shared" si="10"/>
        <v>1</v>
      </c>
      <c r="F639" s="101"/>
      <c r="G639" s="102" t="s">
        <v>35</v>
      </c>
      <c r="H639" s="102"/>
      <c r="I639" s="103">
        <v>42419</v>
      </c>
      <c r="J639" s="103"/>
      <c r="K639" s="103">
        <v>42419</v>
      </c>
      <c r="L639" s="103"/>
      <c r="M639" s="84" t="s">
        <v>656</v>
      </c>
      <c r="N639" s="84"/>
      <c r="O639" s="98">
        <v>169</v>
      </c>
      <c r="P639" s="98"/>
      <c r="Q639" s="84"/>
      <c r="R639" s="84"/>
      <c r="S639" s="84"/>
    </row>
    <row r="640" spans="2:19" ht="45" customHeight="1" x14ac:dyDescent="0.25">
      <c r="B640" s="10" t="s">
        <v>221</v>
      </c>
      <c r="C640" s="100" t="s">
        <v>934</v>
      </c>
      <c r="D640" s="100"/>
      <c r="E640" s="101">
        <f t="shared" si="10"/>
        <v>1</v>
      </c>
      <c r="F640" s="101"/>
      <c r="G640" s="102" t="s">
        <v>35</v>
      </c>
      <c r="H640" s="102"/>
      <c r="I640" s="103">
        <v>42404</v>
      </c>
      <c r="J640" s="103"/>
      <c r="K640" s="103">
        <v>42404</v>
      </c>
      <c r="L640" s="103"/>
      <c r="M640" s="84" t="s">
        <v>656</v>
      </c>
      <c r="N640" s="84"/>
      <c r="O640" s="98">
        <v>109</v>
      </c>
      <c r="P640" s="98"/>
      <c r="Q640" s="84"/>
      <c r="R640" s="84"/>
      <c r="S640" s="84"/>
    </row>
    <row r="641" spans="2:19" ht="45" customHeight="1" x14ac:dyDescent="0.25">
      <c r="B641" s="10" t="s">
        <v>221</v>
      </c>
      <c r="C641" s="100" t="s">
        <v>19</v>
      </c>
      <c r="D641" s="100"/>
      <c r="E641" s="101">
        <f t="shared" si="10"/>
        <v>1</v>
      </c>
      <c r="F641" s="101"/>
      <c r="G641" s="102" t="s">
        <v>20</v>
      </c>
      <c r="H641" s="102"/>
      <c r="I641" s="103">
        <v>42404</v>
      </c>
      <c r="J641" s="103"/>
      <c r="K641" s="103">
        <v>42404</v>
      </c>
      <c r="L641" s="103"/>
      <c r="M641" s="84" t="s">
        <v>656</v>
      </c>
      <c r="N641" s="84"/>
      <c r="O641" s="98">
        <v>700</v>
      </c>
      <c r="P641" s="98"/>
      <c r="Q641" s="84"/>
      <c r="R641" s="84"/>
      <c r="S641" s="84"/>
    </row>
    <row r="642" spans="2:19" ht="45" customHeight="1" x14ac:dyDescent="0.25">
      <c r="B642" s="10" t="s">
        <v>221</v>
      </c>
      <c r="C642" s="100" t="s">
        <v>935</v>
      </c>
      <c r="D642" s="100"/>
      <c r="E642" s="101">
        <f t="shared" si="10"/>
        <v>1</v>
      </c>
      <c r="F642" s="101"/>
      <c r="G642" s="102" t="s">
        <v>35</v>
      </c>
      <c r="H642" s="102"/>
      <c r="I642" s="103">
        <v>42445</v>
      </c>
      <c r="J642" s="103"/>
      <c r="K642" s="103">
        <v>42445</v>
      </c>
      <c r="L642" s="103"/>
      <c r="M642" s="84" t="s">
        <v>656</v>
      </c>
      <c r="N642" s="84"/>
      <c r="O642" s="98">
        <v>414</v>
      </c>
      <c r="P642" s="98"/>
      <c r="Q642" s="84"/>
      <c r="R642" s="84"/>
      <c r="S642" s="84"/>
    </row>
    <row r="643" spans="2:19" ht="45" customHeight="1" x14ac:dyDescent="0.25">
      <c r="B643" s="10" t="s">
        <v>221</v>
      </c>
      <c r="C643" s="100" t="s">
        <v>936</v>
      </c>
      <c r="D643" s="100"/>
      <c r="E643" s="101">
        <f t="shared" si="10"/>
        <v>1</v>
      </c>
      <c r="F643" s="101"/>
      <c r="G643" s="102" t="s">
        <v>35</v>
      </c>
      <c r="H643" s="102"/>
      <c r="I643" s="103">
        <v>42437</v>
      </c>
      <c r="J643" s="103"/>
      <c r="K643" s="103">
        <v>42437</v>
      </c>
      <c r="L643" s="103"/>
      <c r="M643" s="84" t="s">
        <v>656</v>
      </c>
      <c r="N643" s="84"/>
      <c r="O643" s="98">
        <v>350</v>
      </c>
      <c r="P643" s="98"/>
      <c r="Q643" s="84"/>
      <c r="R643" s="84"/>
      <c r="S643" s="84"/>
    </row>
    <row r="644" spans="2:19" ht="45" customHeight="1" x14ac:dyDescent="0.25">
      <c r="B644" s="10" t="s">
        <v>221</v>
      </c>
      <c r="C644" s="100" t="s">
        <v>936</v>
      </c>
      <c r="D644" s="100"/>
      <c r="E644" s="101">
        <f t="shared" si="10"/>
        <v>1</v>
      </c>
      <c r="F644" s="101"/>
      <c r="G644" s="102" t="s">
        <v>35</v>
      </c>
      <c r="H644" s="102"/>
      <c r="I644" s="103">
        <v>42430</v>
      </c>
      <c r="J644" s="103"/>
      <c r="K644" s="103">
        <v>42430</v>
      </c>
      <c r="L644" s="103"/>
      <c r="M644" s="84" t="s">
        <v>656</v>
      </c>
      <c r="N644" s="84"/>
      <c r="O644" s="98">
        <v>500</v>
      </c>
      <c r="P644" s="98"/>
      <c r="Q644" s="84"/>
      <c r="R644" s="84"/>
      <c r="S644" s="84"/>
    </row>
    <row r="645" spans="2:19" ht="45" customHeight="1" x14ac:dyDescent="0.25">
      <c r="B645" s="10" t="s">
        <v>221</v>
      </c>
      <c r="C645" s="100" t="s">
        <v>936</v>
      </c>
      <c r="D645" s="100"/>
      <c r="E645" s="101">
        <f t="shared" si="10"/>
        <v>1</v>
      </c>
      <c r="F645" s="101"/>
      <c r="G645" s="102" t="s">
        <v>35</v>
      </c>
      <c r="H645" s="102"/>
      <c r="I645" s="103">
        <v>42443</v>
      </c>
      <c r="J645" s="103"/>
      <c r="K645" s="103">
        <v>42443</v>
      </c>
      <c r="L645" s="103"/>
      <c r="M645" s="84" t="s">
        <v>656</v>
      </c>
      <c r="N645" s="84"/>
      <c r="O645" s="98">
        <v>350</v>
      </c>
      <c r="P645" s="98"/>
      <c r="Q645" s="84"/>
      <c r="R645" s="84"/>
      <c r="S645" s="84"/>
    </row>
    <row r="646" spans="2:19" ht="45" customHeight="1" x14ac:dyDescent="0.25">
      <c r="B646" s="10" t="s">
        <v>221</v>
      </c>
      <c r="C646" s="100" t="s">
        <v>937</v>
      </c>
      <c r="D646" s="100"/>
      <c r="E646" s="101">
        <f t="shared" si="10"/>
        <v>1</v>
      </c>
      <c r="F646" s="101"/>
      <c r="G646" s="102" t="s">
        <v>35</v>
      </c>
      <c r="H646" s="102"/>
      <c r="I646" s="103">
        <v>42447</v>
      </c>
      <c r="J646" s="103"/>
      <c r="K646" s="103">
        <v>42447</v>
      </c>
      <c r="L646" s="103"/>
      <c r="M646" s="84" t="s">
        <v>656</v>
      </c>
      <c r="N646" s="84"/>
      <c r="O646" s="98">
        <v>278</v>
      </c>
      <c r="P646" s="98"/>
      <c r="Q646" s="84"/>
      <c r="R646" s="84"/>
      <c r="S646" s="84"/>
    </row>
    <row r="647" spans="2:19" ht="45" customHeight="1" x14ac:dyDescent="0.25">
      <c r="B647" s="10" t="s">
        <v>221</v>
      </c>
      <c r="C647" s="100" t="s">
        <v>938</v>
      </c>
      <c r="D647" s="100"/>
      <c r="E647" s="101">
        <f t="shared" si="10"/>
        <v>1</v>
      </c>
      <c r="F647" s="101"/>
      <c r="G647" s="102" t="s">
        <v>35</v>
      </c>
      <c r="H647" s="102"/>
      <c r="I647" s="103">
        <v>42446</v>
      </c>
      <c r="J647" s="103"/>
      <c r="K647" s="103">
        <v>42446</v>
      </c>
      <c r="L647" s="103"/>
      <c r="M647" s="84" t="s">
        <v>656</v>
      </c>
      <c r="N647" s="84"/>
      <c r="O647" s="98">
        <v>414</v>
      </c>
      <c r="P647" s="98"/>
      <c r="Q647" s="84"/>
      <c r="R647" s="84"/>
      <c r="S647" s="84"/>
    </row>
    <row r="648" spans="2:19" ht="45" customHeight="1" x14ac:dyDescent="0.25">
      <c r="B648" s="10" t="s">
        <v>221</v>
      </c>
      <c r="C648" s="100" t="s">
        <v>935</v>
      </c>
      <c r="D648" s="100"/>
      <c r="E648" s="101">
        <f t="shared" si="10"/>
        <v>1</v>
      </c>
      <c r="F648" s="101"/>
      <c r="G648" s="102" t="s">
        <v>35</v>
      </c>
      <c r="H648" s="102"/>
      <c r="I648" s="103">
        <v>42445</v>
      </c>
      <c r="J648" s="103"/>
      <c r="K648" s="103">
        <v>42445</v>
      </c>
      <c r="L648" s="103"/>
      <c r="M648" s="84" t="s">
        <v>656</v>
      </c>
      <c r="N648" s="84"/>
      <c r="O648" s="98">
        <v>220</v>
      </c>
      <c r="P648" s="98"/>
      <c r="Q648" s="84"/>
      <c r="R648" s="84"/>
      <c r="S648" s="84"/>
    </row>
    <row r="649" spans="2:19" ht="45" customHeight="1" x14ac:dyDescent="0.25">
      <c r="B649" s="10" t="s">
        <v>221</v>
      </c>
      <c r="C649" s="100" t="s">
        <v>937</v>
      </c>
      <c r="D649" s="100"/>
      <c r="E649" s="101">
        <f t="shared" si="10"/>
        <v>1</v>
      </c>
      <c r="F649" s="101"/>
      <c r="G649" s="102" t="s">
        <v>35</v>
      </c>
      <c r="H649" s="102"/>
      <c r="I649" s="103">
        <v>42447</v>
      </c>
      <c r="J649" s="103"/>
      <c r="K649" s="103">
        <v>42447</v>
      </c>
      <c r="L649" s="103"/>
      <c r="M649" s="84" t="s">
        <v>656</v>
      </c>
      <c r="N649" s="84"/>
      <c r="O649" s="98">
        <v>220</v>
      </c>
      <c r="P649" s="98"/>
      <c r="Q649" s="84"/>
      <c r="R649" s="84"/>
      <c r="S649" s="84"/>
    </row>
    <row r="650" spans="2:19" ht="45" customHeight="1" x14ac:dyDescent="0.25">
      <c r="B650" s="10" t="s">
        <v>221</v>
      </c>
      <c r="C650" s="100" t="s">
        <v>938</v>
      </c>
      <c r="D650" s="100"/>
      <c r="E650" s="101">
        <f t="shared" si="10"/>
        <v>1</v>
      </c>
      <c r="F650" s="101"/>
      <c r="G650" s="102" t="s">
        <v>35</v>
      </c>
      <c r="H650" s="102"/>
      <c r="I650" s="103">
        <v>42446</v>
      </c>
      <c r="J650" s="103"/>
      <c r="K650" s="103">
        <v>42446</v>
      </c>
      <c r="L650" s="103"/>
      <c r="M650" s="84" t="s">
        <v>656</v>
      </c>
      <c r="N650" s="84"/>
      <c r="O650" s="98">
        <v>160</v>
      </c>
      <c r="P650" s="98"/>
      <c r="Q650" s="84"/>
      <c r="R650" s="84"/>
      <c r="S650" s="84"/>
    </row>
    <row r="651" spans="2:19" ht="45" customHeight="1" x14ac:dyDescent="0.25">
      <c r="B651" s="10" t="s">
        <v>221</v>
      </c>
      <c r="C651" s="100" t="s">
        <v>19</v>
      </c>
      <c r="D651" s="100"/>
      <c r="E651" s="101">
        <f t="shared" si="10"/>
        <v>1</v>
      </c>
      <c r="F651" s="101"/>
      <c r="G651" s="102" t="s">
        <v>20</v>
      </c>
      <c r="H651" s="102"/>
      <c r="I651" s="103">
        <v>42446</v>
      </c>
      <c r="J651" s="103"/>
      <c r="K651" s="103">
        <v>42446</v>
      </c>
      <c r="L651" s="103"/>
      <c r="M651" s="84" t="s">
        <v>656</v>
      </c>
      <c r="N651" s="84"/>
      <c r="O651" s="98">
        <v>360</v>
      </c>
      <c r="P651" s="98"/>
      <c r="Q651" s="84"/>
      <c r="R651" s="84"/>
      <c r="S651" s="84"/>
    </row>
    <row r="652" spans="2:19" ht="45" customHeight="1" x14ac:dyDescent="0.25">
      <c r="B652" s="10" t="s">
        <v>221</v>
      </c>
      <c r="C652" s="100" t="s">
        <v>939</v>
      </c>
      <c r="D652" s="100"/>
      <c r="E652" s="101">
        <f t="shared" si="10"/>
        <v>1</v>
      </c>
      <c r="F652" s="101"/>
      <c r="G652" s="102" t="s">
        <v>35</v>
      </c>
      <c r="H652" s="102"/>
      <c r="I652" s="103">
        <v>42416</v>
      </c>
      <c r="J652" s="103"/>
      <c r="K652" s="103">
        <v>42416</v>
      </c>
      <c r="L652" s="103"/>
      <c r="M652" s="84" t="s">
        <v>656</v>
      </c>
      <c r="N652" s="84"/>
      <c r="O652" s="98">
        <v>414</v>
      </c>
      <c r="P652" s="98"/>
      <c r="Q652" s="84"/>
      <c r="R652" s="84"/>
      <c r="S652" s="84"/>
    </row>
    <row r="653" spans="2:19" ht="45" customHeight="1" x14ac:dyDescent="0.25">
      <c r="B653" s="10" t="s">
        <v>221</v>
      </c>
      <c r="C653" s="100" t="s">
        <v>939</v>
      </c>
      <c r="D653" s="100"/>
      <c r="E653" s="101">
        <f t="shared" ref="E653:E716" si="11">D653+1</f>
        <v>1</v>
      </c>
      <c r="F653" s="101"/>
      <c r="G653" s="102" t="s">
        <v>35</v>
      </c>
      <c r="H653" s="102"/>
      <c r="I653" s="103">
        <v>42419</v>
      </c>
      <c r="J653" s="103"/>
      <c r="K653" s="103">
        <v>42419</v>
      </c>
      <c r="L653" s="103"/>
      <c r="M653" s="84" t="s">
        <v>656</v>
      </c>
      <c r="N653" s="84"/>
      <c r="O653" s="98">
        <v>414</v>
      </c>
      <c r="P653" s="98"/>
      <c r="Q653" s="84"/>
      <c r="R653" s="84"/>
      <c r="S653" s="84"/>
    </row>
    <row r="654" spans="2:19" ht="45" customHeight="1" x14ac:dyDescent="0.25">
      <c r="B654" s="10" t="s">
        <v>221</v>
      </c>
      <c r="C654" s="100" t="s">
        <v>939</v>
      </c>
      <c r="D654" s="100"/>
      <c r="E654" s="101">
        <f t="shared" si="11"/>
        <v>1</v>
      </c>
      <c r="F654" s="101"/>
      <c r="G654" s="102" t="s">
        <v>35</v>
      </c>
      <c r="H654" s="102"/>
      <c r="I654" s="103">
        <v>42425</v>
      </c>
      <c r="J654" s="103"/>
      <c r="K654" s="103">
        <v>42425</v>
      </c>
      <c r="L654" s="103"/>
      <c r="M654" s="84" t="s">
        <v>656</v>
      </c>
      <c r="N654" s="84"/>
      <c r="O654" s="98">
        <v>406</v>
      </c>
      <c r="P654" s="98"/>
      <c r="Q654" s="84"/>
      <c r="R654" s="84"/>
      <c r="S654" s="84"/>
    </row>
    <row r="655" spans="2:19" ht="45" customHeight="1" x14ac:dyDescent="0.25">
      <c r="B655" s="10" t="s">
        <v>221</v>
      </c>
      <c r="C655" s="100" t="s">
        <v>940</v>
      </c>
      <c r="D655" s="100"/>
      <c r="E655" s="101">
        <f t="shared" si="11"/>
        <v>1</v>
      </c>
      <c r="F655" s="101"/>
      <c r="G655" s="102" t="s">
        <v>35</v>
      </c>
      <c r="H655" s="102"/>
      <c r="I655" s="103">
        <v>42460</v>
      </c>
      <c r="J655" s="103"/>
      <c r="K655" s="103">
        <v>42460</v>
      </c>
      <c r="L655" s="103"/>
      <c r="M655" s="84" t="s">
        <v>656</v>
      </c>
      <c r="N655" s="84"/>
      <c r="O655" s="98">
        <v>414</v>
      </c>
      <c r="P655" s="98"/>
      <c r="Q655" s="84"/>
      <c r="R655" s="84"/>
      <c r="S655" s="84"/>
    </row>
    <row r="656" spans="2:19" ht="45" customHeight="1" x14ac:dyDescent="0.25">
      <c r="B656" s="10" t="s">
        <v>221</v>
      </c>
      <c r="C656" s="100" t="s">
        <v>939</v>
      </c>
      <c r="D656" s="100"/>
      <c r="E656" s="101">
        <f t="shared" si="11"/>
        <v>1</v>
      </c>
      <c r="F656" s="101"/>
      <c r="G656" s="102" t="s">
        <v>35</v>
      </c>
      <c r="H656" s="102"/>
      <c r="I656" s="103">
        <v>42459</v>
      </c>
      <c r="J656" s="103"/>
      <c r="K656" s="103">
        <v>42459</v>
      </c>
      <c r="L656" s="103"/>
      <c r="M656" s="84" t="s">
        <v>656</v>
      </c>
      <c r="N656" s="84"/>
      <c r="O656" s="98">
        <v>414</v>
      </c>
      <c r="P656" s="98"/>
      <c r="Q656" s="84"/>
      <c r="R656" s="84"/>
      <c r="S656" s="84"/>
    </row>
    <row r="657" spans="2:19" ht="45" customHeight="1" x14ac:dyDescent="0.25">
      <c r="B657" s="10" t="s">
        <v>221</v>
      </c>
      <c r="C657" s="100" t="s">
        <v>939</v>
      </c>
      <c r="D657" s="100"/>
      <c r="E657" s="101">
        <f t="shared" si="11"/>
        <v>1</v>
      </c>
      <c r="F657" s="101"/>
      <c r="G657" s="102" t="s">
        <v>35</v>
      </c>
      <c r="H657" s="102"/>
      <c r="I657" s="103">
        <v>42444</v>
      </c>
      <c r="J657" s="103"/>
      <c r="K657" s="103">
        <v>42444</v>
      </c>
      <c r="L657" s="103"/>
      <c r="M657" s="84" t="s">
        <v>656</v>
      </c>
      <c r="N657" s="84"/>
      <c r="O657" s="98">
        <v>414</v>
      </c>
      <c r="P657" s="98"/>
      <c r="Q657" s="84"/>
      <c r="R657" s="84"/>
      <c r="S657" s="84"/>
    </row>
    <row r="658" spans="2:19" ht="45" customHeight="1" x14ac:dyDescent="0.25">
      <c r="B658" s="10" t="s">
        <v>221</v>
      </c>
      <c r="C658" s="100" t="s">
        <v>939</v>
      </c>
      <c r="D658" s="100"/>
      <c r="E658" s="101">
        <f t="shared" si="11"/>
        <v>1</v>
      </c>
      <c r="F658" s="101"/>
      <c r="G658" s="102" t="s">
        <v>35</v>
      </c>
      <c r="H658" s="102"/>
      <c r="I658" s="103">
        <v>42457</v>
      </c>
      <c r="J658" s="103"/>
      <c r="K658" s="103">
        <v>42457</v>
      </c>
      <c r="L658" s="103"/>
      <c r="M658" s="84" t="s">
        <v>656</v>
      </c>
      <c r="N658" s="84"/>
      <c r="O658" s="98">
        <v>406</v>
      </c>
      <c r="P658" s="98"/>
      <c r="Q658" s="84"/>
      <c r="R658" s="84"/>
      <c r="S658" s="84"/>
    </row>
    <row r="659" spans="2:19" ht="45" customHeight="1" x14ac:dyDescent="0.25">
      <c r="B659" s="10" t="s">
        <v>221</v>
      </c>
      <c r="C659" s="100" t="s">
        <v>939</v>
      </c>
      <c r="D659" s="100"/>
      <c r="E659" s="101">
        <f t="shared" si="11"/>
        <v>1</v>
      </c>
      <c r="F659" s="101"/>
      <c r="G659" s="102" t="s">
        <v>35</v>
      </c>
      <c r="H659" s="102"/>
      <c r="I659" s="103">
        <v>42416</v>
      </c>
      <c r="J659" s="103"/>
      <c r="K659" s="103">
        <v>42416</v>
      </c>
      <c r="L659" s="103"/>
      <c r="M659" s="84" t="s">
        <v>656</v>
      </c>
      <c r="N659" s="84"/>
      <c r="O659" s="98">
        <v>155</v>
      </c>
      <c r="P659" s="98"/>
      <c r="Q659" s="84"/>
      <c r="R659" s="84"/>
      <c r="S659" s="84"/>
    </row>
    <row r="660" spans="2:19" ht="45" customHeight="1" x14ac:dyDescent="0.25">
      <c r="B660" s="10" t="s">
        <v>221</v>
      </c>
      <c r="C660" s="100" t="s">
        <v>939</v>
      </c>
      <c r="D660" s="100"/>
      <c r="E660" s="101">
        <f t="shared" si="11"/>
        <v>1</v>
      </c>
      <c r="F660" s="101"/>
      <c r="G660" s="102" t="s">
        <v>35</v>
      </c>
      <c r="H660" s="102"/>
      <c r="I660" s="103">
        <v>42419</v>
      </c>
      <c r="J660" s="103"/>
      <c r="K660" s="103">
        <v>42419</v>
      </c>
      <c r="L660" s="103"/>
      <c r="M660" s="84" t="s">
        <v>656</v>
      </c>
      <c r="N660" s="84"/>
      <c r="O660" s="98">
        <v>150.01</v>
      </c>
      <c r="P660" s="98"/>
      <c r="Q660" s="84"/>
      <c r="R660" s="84"/>
      <c r="S660" s="84"/>
    </row>
    <row r="661" spans="2:19" ht="45" customHeight="1" x14ac:dyDescent="0.25">
      <c r="B661" s="10" t="s">
        <v>221</v>
      </c>
      <c r="C661" s="100" t="s">
        <v>939</v>
      </c>
      <c r="D661" s="100"/>
      <c r="E661" s="101">
        <f t="shared" si="11"/>
        <v>1</v>
      </c>
      <c r="F661" s="101"/>
      <c r="G661" s="102" t="s">
        <v>35</v>
      </c>
      <c r="H661" s="102"/>
      <c r="I661" s="103">
        <v>42425</v>
      </c>
      <c r="J661" s="103"/>
      <c r="K661" s="103">
        <v>42425</v>
      </c>
      <c r="L661" s="103"/>
      <c r="M661" s="84" t="s">
        <v>656</v>
      </c>
      <c r="N661" s="84"/>
      <c r="O661" s="98">
        <v>139</v>
      </c>
      <c r="P661" s="98"/>
      <c r="Q661" s="84"/>
      <c r="R661" s="84"/>
      <c r="S661" s="84"/>
    </row>
    <row r="662" spans="2:19" ht="45" customHeight="1" x14ac:dyDescent="0.25">
      <c r="B662" s="10" t="s">
        <v>221</v>
      </c>
      <c r="C662" s="100" t="s">
        <v>940</v>
      </c>
      <c r="D662" s="100"/>
      <c r="E662" s="101">
        <f t="shared" si="11"/>
        <v>1</v>
      </c>
      <c r="F662" s="101"/>
      <c r="G662" s="102" t="s">
        <v>35</v>
      </c>
      <c r="H662" s="102"/>
      <c r="I662" s="103">
        <v>42460</v>
      </c>
      <c r="J662" s="103"/>
      <c r="K662" s="103">
        <v>42460</v>
      </c>
      <c r="L662" s="103"/>
      <c r="M662" s="84" t="s">
        <v>656</v>
      </c>
      <c r="N662" s="84"/>
      <c r="O662" s="98">
        <v>149</v>
      </c>
      <c r="P662" s="98"/>
      <c r="Q662" s="84"/>
      <c r="R662" s="84"/>
      <c r="S662" s="84"/>
    </row>
    <row r="663" spans="2:19" ht="45" customHeight="1" x14ac:dyDescent="0.25">
      <c r="B663" s="10" t="s">
        <v>221</v>
      </c>
      <c r="C663" s="100" t="s">
        <v>939</v>
      </c>
      <c r="D663" s="100"/>
      <c r="E663" s="101">
        <f t="shared" si="11"/>
        <v>1</v>
      </c>
      <c r="F663" s="101"/>
      <c r="G663" s="102" t="s">
        <v>35</v>
      </c>
      <c r="H663" s="102"/>
      <c r="I663" s="103">
        <v>42459</v>
      </c>
      <c r="J663" s="103"/>
      <c r="K663" s="103">
        <v>42459</v>
      </c>
      <c r="L663" s="103"/>
      <c r="M663" s="84" t="s">
        <v>656</v>
      </c>
      <c r="N663" s="84"/>
      <c r="O663" s="98">
        <v>146</v>
      </c>
      <c r="P663" s="98"/>
      <c r="Q663" s="84"/>
      <c r="R663" s="84"/>
      <c r="S663" s="84"/>
    </row>
    <row r="664" spans="2:19" ht="45" customHeight="1" x14ac:dyDescent="0.25">
      <c r="B664" s="10" t="s">
        <v>221</v>
      </c>
      <c r="C664" s="100" t="s">
        <v>939</v>
      </c>
      <c r="D664" s="100"/>
      <c r="E664" s="101">
        <f t="shared" si="11"/>
        <v>1</v>
      </c>
      <c r="F664" s="101"/>
      <c r="G664" s="102" t="s">
        <v>35</v>
      </c>
      <c r="H664" s="102"/>
      <c r="I664" s="103">
        <v>42444</v>
      </c>
      <c r="J664" s="103"/>
      <c r="K664" s="103">
        <v>42444</v>
      </c>
      <c r="L664" s="103"/>
      <c r="M664" s="84" t="s">
        <v>656</v>
      </c>
      <c r="N664" s="84"/>
      <c r="O664" s="98">
        <v>194</v>
      </c>
      <c r="P664" s="98"/>
      <c r="Q664" s="84"/>
      <c r="R664" s="84"/>
      <c r="S664" s="84"/>
    </row>
    <row r="665" spans="2:19" ht="45" customHeight="1" x14ac:dyDescent="0.25">
      <c r="B665" s="10" t="s">
        <v>221</v>
      </c>
      <c r="C665" s="100" t="s">
        <v>939</v>
      </c>
      <c r="D665" s="100"/>
      <c r="E665" s="101">
        <f t="shared" si="11"/>
        <v>1</v>
      </c>
      <c r="F665" s="101"/>
      <c r="G665" s="102" t="s">
        <v>35</v>
      </c>
      <c r="H665" s="102"/>
      <c r="I665" s="103">
        <v>42457</v>
      </c>
      <c r="J665" s="103"/>
      <c r="K665" s="103">
        <v>42457</v>
      </c>
      <c r="L665" s="103"/>
      <c r="M665" s="84" t="s">
        <v>656</v>
      </c>
      <c r="N665" s="84"/>
      <c r="O665" s="98">
        <v>136</v>
      </c>
      <c r="P665" s="98"/>
      <c r="Q665" s="84"/>
      <c r="R665" s="84"/>
      <c r="S665" s="84"/>
    </row>
    <row r="666" spans="2:19" ht="45" customHeight="1" x14ac:dyDescent="0.25">
      <c r="B666" s="10" t="s">
        <v>221</v>
      </c>
      <c r="C666" s="100" t="s">
        <v>19</v>
      </c>
      <c r="D666" s="100"/>
      <c r="E666" s="101">
        <f t="shared" si="11"/>
        <v>1</v>
      </c>
      <c r="F666" s="101"/>
      <c r="G666" s="102" t="s">
        <v>20</v>
      </c>
      <c r="H666" s="102"/>
      <c r="I666" s="103">
        <v>42457</v>
      </c>
      <c r="J666" s="103"/>
      <c r="K666" s="103">
        <v>42457</v>
      </c>
      <c r="L666" s="103"/>
      <c r="M666" s="84" t="s">
        <v>656</v>
      </c>
      <c r="N666" s="84"/>
      <c r="O666" s="98">
        <v>160</v>
      </c>
      <c r="P666" s="98"/>
      <c r="Q666" s="84"/>
      <c r="R666" s="84"/>
      <c r="S666" s="84"/>
    </row>
    <row r="667" spans="2:19" ht="45" customHeight="1" x14ac:dyDescent="0.25">
      <c r="B667" s="10" t="s">
        <v>221</v>
      </c>
      <c r="C667" s="100" t="s">
        <v>941</v>
      </c>
      <c r="D667" s="100"/>
      <c r="E667" s="101">
        <f t="shared" si="11"/>
        <v>1</v>
      </c>
      <c r="F667" s="101"/>
      <c r="G667" s="102" t="s">
        <v>35</v>
      </c>
      <c r="H667" s="102"/>
      <c r="I667" s="103">
        <v>42478</v>
      </c>
      <c r="J667" s="103"/>
      <c r="K667" s="103">
        <v>42478</v>
      </c>
      <c r="L667" s="103"/>
      <c r="M667" s="84" t="s">
        <v>656</v>
      </c>
      <c r="N667" s="84"/>
      <c r="O667" s="98">
        <v>406</v>
      </c>
      <c r="P667" s="98"/>
      <c r="Q667" s="84"/>
      <c r="R667" s="84"/>
      <c r="S667" s="84"/>
    </row>
    <row r="668" spans="2:19" ht="45" customHeight="1" x14ac:dyDescent="0.25">
      <c r="B668" s="10" t="s">
        <v>221</v>
      </c>
      <c r="C668" s="100" t="s">
        <v>942</v>
      </c>
      <c r="D668" s="100"/>
      <c r="E668" s="101">
        <f t="shared" si="11"/>
        <v>1</v>
      </c>
      <c r="F668" s="101"/>
      <c r="G668" s="102" t="s">
        <v>35</v>
      </c>
      <c r="H668" s="102"/>
      <c r="I668" s="103">
        <v>42466</v>
      </c>
      <c r="J668" s="103"/>
      <c r="K668" s="103">
        <v>42466</v>
      </c>
      <c r="L668" s="103"/>
      <c r="M668" s="84" t="s">
        <v>656</v>
      </c>
      <c r="N668" s="84"/>
      <c r="O668" s="98">
        <v>414</v>
      </c>
      <c r="P668" s="98"/>
      <c r="Q668" s="84"/>
      <c r="R668" s="84"/>
      <c r="S668" s="84"/>
    </row>
    <row r="669" spans="2:19" ht="45" customHeight="1" x14ac:dyDescent="0.25">
      <c r="B669" s="10" t="s">
        <v>221</v>
      </c>
      <c r="C669" s="100" t="s">
        <v>942</v>
      </c>
      <c r="D669" s="100"/>
      <c r="E669" s="101">
        <f t="shared" si="11"/>
        <v>1</v>
      </c>
      <c r="F669" s="101"/>
      <c r="G669" s="102" t="s">
        <v>35</v>
      </c>
      <c r="H669" s="102"/>
      <c r="I669" s="103">
        <v>42473</v>
      </c>
      <c r="J669" s="103"/>
      <c r="K669" s="103">
        <v>42473</v>
      </c>
      <c r="L669" s="103"/>
      <c r="M669" s="84" t="s">
        <v>656</v>
      </c>
      <c r="N669" s="84"/>
      <c r="O669" s="98">
        <v>414</v>
      </c>
      <c r="P669" s="98"/>
      <c r="Q669" s="84"/>
      <c r="R669" s="84"/>
      <c r="S669" s="84"/>
    </row>
    <row r="670" spans="2:19" ht="45" customHeight="1" x14ac:dyDescent="0.25">
      <c r="B670" s="10" t="s">
        <v>221</v>
      </c>
      <c r="C670" s="100" t="s">
        <v>943</v>
      </c>
      <c r="D670" s="100"/>
      <c r="E670" s="101">
        <f t="shared" si="11"/>
        <v>1</v>
      </c>
      <c r="F670" s="101"/>
      <c r="G670" s="102" t="s">
        <v>35</v>
      </c>
      <c r="H670" s="102"/>
      <c r="I670" s="103">
        <v>42440</v>
      </c>
      <c r="J670" s="103"/>
      <c r="K670" s="103">
        <v>42440</v>
      </c>
      <c r="L670" s="103"/>
      <c r="M670" s="84" t="s">
        <v>656</v>
      </c>
      <c r="N670" s="84"/>
      <c r="O670" s="98">
        <v>300.01</v>
      </c>
      <c r="P670" s="98"/>
      <c r="Q670" s="84"/>
      <c r="R670" s="84"/>
      <c r="S670" s="84"/>
    </row>
    <row r="671" spans="2:19" ht="45" customHeight="1" x14ac:dyDescent="0.25">
      <c r="B671" s="10" t="s">
        <v>221</v>
      </c>
      <c r="C671" s="100" t="s">
        <v>943</v>
      </c>
      <c r="D671" s="100"/>
      <c r="E671" s="101">
        <f t="shared" si="11"/>
        <v>1</v>
      </c>
      <c r="F671" s="101"/>
      <c r="G671" s="102" t="s">
        <v>35</v>
      </c>
      <c r="H671" s="102"/>
      <c r="I671" s="103">
        <v>42443</v>
      </c>
      <c r="J671" s="103"/>
      <c r="K671" s="103">
        <v>42443</v>
      </c>
      <c r="L671" s="103"/>
      <c r="M671" s="84" t="s">
        <v>656</v>
      </c>
      <c r="N671" s="84"/>
      <c r="O671" s="98">
        <v>197.4</v>
      </c>
      <c r="P671" s="98"/>
      <c r="Q671" s="84"/>
      <c r="R671" s="84"/>
      <c r="S671" s="84"/>
    </row>
    <row r="672" spans="2:19" ht="45" customHeight="1" x14ac:dyDescent="0.25">
      <c r="B672" s="10" t="s">
        <v>221</v>
      </c>
      <c r="C672" s="100" t="s">
        <v>944</v>
      </c>
      <c r="D672" s="100"/>
      <c r="E672" s="101">
        <f t="shared" si="11"/>
        <v>1</v>
      </c>
      <c r="F672" s="101"/>
      <c r="G672" s="102" t="s">
        <v>35</v>
      </c>
      <c r="H672" s="102"/>
      <c r="I672" s="103">
        <v>42440</v>
      </c>
      <c r="J672" s="103"/>
      <c r="K672" s="103">
        <v>42440</v>
      </c>
      <c r="L672" s="103"/>
      <c r="M672" s="84" t="s">
        <v>656</v>
      </c>
      <c r="N672" s="84"/>
      <c r="O672" s="98">
        <v>248</v>
      </c>
      <c r="P672" s="98"/>
      <c r="Q672" s="84"/>
      <c r="R672" s="84"/>
      <c r="S672" s="84"/>
    </row>
    <row r="673" spans="2:19" ht="45" customHeight="1" x14ac:dyDescent="0.25">
      <c r="B673" s="10" t="s">
        <v>221</v>
      </c>
      <c r="C673" s="100" t="s">
        <v>945</v>
      </c>
      <c r="D673" s="100"/>
      <c r="E673" s="101">
        <f t="shared" si="11"/>
        <v>1</v>
      </c>
      <c r="F673" s="101"/>
      <c r="G673" s="102" t="s">
        <v>35</v>
      </c>
      <c r="H673" s="102"/>
      <c r="I673" s="103">
        <v>42461</v>
      </c>
      <c r="J673" s="103"/>
      <c r="K673" s="103">
        <v>42461</v>
      </c>
      <c r="L673" s="103"/>
      <c r="M673" s="84" t="s">
        <v>656</v>
      </c>
      <c r="N673" s="84"/>
      <c r="O673" s="98">
        <v>248</v>
      </c>
      <c r="P673" s="98"/>
      <c r="Q673" s="84"/>
      <c r="R673" s="84"/>
      <c r="S673" s="84"/>
    </row>
    <row r="674" spans="2:19" ht="45" customHeight="1" x14ac:dyDescent="0.25">
      <c r="B674" s="10" t="s">
        <v>221</v>
      </c>
      <c r="C674" s="100" t="s">
        <v>946</v>
      </c>
      <c r="D674" s="100"/>
      <c r="E674" s="101">
        <f t="shared" si="11"/>
        <v>1</v>
      </c>
      <c r="F674" s="101"/>
      <c r="G674" s="102" t="s">
        <v>35</v>
      </c>
      <c r="H674" s="102"/>
      <c r="I674" s="103">
        <v>42446</v>
      </c>
      <c r="J674" s="103"/>
      <c r="K674" s="103">
        <v>42446</v>
      </c>
      <c r="L674" s="103"/>
      <c r="M674" s="84" t="s">
        <v>656</v>
      </c>
      <c r="N674" s="84"/>
      <c r="O674" s="98">
        <v>207.45</v>
      </c>
      <c r="P674" s="98"/>
      <c r="Q674" s="84"/>
      <c r="R674" s="84"/>
      <c r="S674" s="84"/>
    </row>
    <row r="675" spans="2:19" ht="45" customHeight="1" x14ac:dyDescent="0.25">
      <c r="B675" s="10" t="s">
        <v>221</v>
      </c>
      <c r="C675" s="100" t="s">
        <v>947</v>
      </c>
      <c r="D675" s="100"/>
      <c r="E675" s="101">
        <f t="shared" si="11"/>
        <v>1</v>
      </c>
      <c r="F675" s="101"/>
      <c r="G675" s="102" t="s">
        <v>35</v>
      </c>
      <c r="H675" s="102"/>
      <c r="I675" s="103">
        <v>42457</v>
      </c>
      <c r="J675" s="103"/>
      <c r="K675" s="103">
        <v>42457</v>
      </c>
      <c r="L675" s="103"/>
      <c r="M675" s="84" t="s">
        <v>656</v>
      </c>
      <c r="N675" s="84"/>
      <c r="O675" s="98">
        <v>588</v>
      </c>
      <c r="P675" s="98"/>
      <c r="Q675" s="84"/>
      <c r="R675" s="84"/>
      <c r="S675" s="84"/>
    </row>
    <row r="676" spans="2:19" ht="45" customHeight="1" x14ac:dyDescent="0.25">
      <c r="B676" s="10" t="s">
        <v>221</v>
      </c>
      <c r="C676" s="100" t="s">
        <v>948</v>
      </c>
      <c r="D676" s="100"/>
      <c r="E676" s="101">
        <f t="shared" si="11"/>
        <v>1</v>
      </c>
      <c r="F676" s="101"/>
      <c r="G676" s="102" t="s">
        <v>35</v>
      </c>
      <c r="H676" s="102"/>
      <c r="I676" s="103">
        <v>42422</v>
      </c>
      <c r="J676" s="103"/>
      <c r="K676" s="103">
        <v>42422</v>
      </c>
      <c r="L676" s="103"/>
      <c r="M676" s="84" t="s">
        <v>656</v>
      </c>
      <c r="N676" s="84"/>
      <c r="O676" s="98">
        <v>487.02</v>
      </c>
      <c r="P676" s="98"/>
      <c r="Q676" s="84"/>
      <c r="R676" s="84"/>
      <c r="S676" s="84"/>
    </row>
    <row r="677" spans="2:19" ht="45" customHeight="1" x14ac:dyDescent="0.25">
      <c r="B677" s="10" t="s">
        <v>221</v>
      </c>
      <c r="C677" s="100" t="s">
        <v>241</v>
      </c>
      <c r="D677" s="100"/>
      <c r="E677" s="101">
        <f t="shared" si="11"/>
        <v>1</v>
      </c>
      <c r="F677" s="101"/>
      <c r="G677" s="102" t="s">
        <v>35</v>
      </c>
      <c r="H677" s="102"/>
      <c r="I677" s="103">
        <v>42445</v>
      </c>
      <c r="J677" s="103"/>
      <c r="K677" s="103">
        <v>42445</v>
      </c>
      <c r="L677" s="103"/>
      <c r="M677" s="84" t="s">
        <v>656</v>
      </c>
      <c r="N677" s="84"/>
      <c r="O677" s="98">
        <v>400.02</v>
      </c>
      <c r="P677" s="98"/>
      <c r="Q677" s="84"/>
      <c r="R677" s="84"/>
      <c r="S677" s="84"/>
    </row>
    <row r="678" spans="2:19" ht="45" customHeight="1" x14ac:dyDescent="0.25">
      <c r="B678" s="10" t="s">
        <v>221</v>
      </c>
      <c r="C678" s="100" t="s">
        <v>241</v>
      </c>
      <c r="D678" s="100"/>
      <c r="E678" s="101">
        <f t="shared" si="11"/>
        <v>1</v>
      </c>
      <c r="F678" s="101"/>
      <c r="G678" s="102" t="s">
        <v>35</v>
      </c>
      <c r="H678" s="102"/>
      <c r="I678" s="103">
        <v>42433</v>
      </c>
      <c r="J678" s="103"/>
      <c r="K678" s="103">
        <v>42433</v>
      </c>
      <c r="L678" s="103"/>
      <c r="M678" s="84" t="s">
        <v>656</v>
      </c>
      <c r="N678" s="84"/>
      <c r="O678" s="98">
        <v>250</v>
      </c>
      <c r="P678" s="98"/>
      <c r="Q678" s="84"/>
      <c r="R678" s="84"/>
      <c r="S678" s="84"/>
    </row>
    <row r="679" spans="2:19" ht="45" customHeight="1" x14ac:dyDescent="0.25">
      <c r="B679" s="10" t="s">
        <v>221</v>
      </c>
      <c r="C679" s="100" t="s">
        <v>241</v>
      </c>
      <c r="D679" s="100"/>
      <c r="E679" s="101">
        <f t="shared" si="11"/>
        <v>1</v>
      </c>
      <c r="F679" s="101"/>
      <c r="G679" s="102" t="s">
        <v>35</v>
      </c>
      <c r="H679" s="102"/>
      <c r="I679" s="103">
        <v>42429</v>
      </c>
      <c r="J679" s="103"/>
      <c r="K679" s="103">
        <v>42429</v>
      </c>
      <c r="L679" s="103"/>
      <c r="M679" s="84" t="s">
        <v>656</v>
      </c>
      <c r="N679" s="84"/>
      <c r="O679" s="98">
        <v>350.21</v>
      </c>
      <c r="P679" s="98"/>
      <c r="Q679" s="84"/>
      <c r="R679" s="84"/>
      <c r="S679" s="84"/>
    </row>
    <row r="680" spans="2:19" ht="45" customHeight="1" x14ac:dyDescent="0.25">
      <c r="B680" s="10" t="s">
        <v>221</v>
      </c>
      <c r="C680" s="100" t="s">
        <v>941</v>
      </c>
      <c r="D680" s="100"/>
      <c r="E680" s="101">
        <f t="shared" si="11"/>
        <v>1</v>
      </c>
      <c r="F680" s="101"/>
      <c r="G680" s="102" t="s">
        <v>35</v>
      </c>
      <c r="H680" s="102"/>
      <c r="I680" s="103">
        <v>42478</v>
      </c>
      <c r="J680" s="103"/>
      <c r="K680" s="103">
        <v>42478</v>
      </c>
      <c r="L680" s="103"/>
      <c r="M680" s="84" t="s">
        <v>656</v>
      </c>
      <c r="N680" s="84"/>
      <c r="O680" s="98">
        <v>198</v>
      </c>
      <c r="P680" s="98"/>
      <c r="Q680" s="84"/>
      <c r="R680" s="84"/>
      <c r="S680" s="84"/>
    </row>
    <row r="681" spans="2:19" ht="45" customHeight="1" x14ac:dyDescent="0.25">
      <c r="B681" s="10" t="s">
        <v>221</v>
      </c>
      <c r="C681" s="100" t="s">
        <v>942</v>
      </c>
      <c r="D681" s="100"/>
      <c r="E681" s="101">
        <f t="shared" si="11"/>
        <v>1</v>
      </c>
      <c r="F681" s="101"/>
      <c r="G681" s="102" t="s">
        <v>35</v>
      </c>
      <c r="H681" s="102"/>
      <c r="I681" s="103">
        <v>42466</v>
      </c>
      <c r="J681" s="103"/>
      <c r="K681" s="103">
        <v>42466</v>
      </c>
      <c r="L681" s="103"/>
      <c r="M681" s="84" t="s">
        <v>656</v>
      </c>
      <c r="N681" s="84"/>
      <c r="O681" s="98">
        <v>210</v>
      </c>
      <c r="P681" s="98"/>
      <c r="Q681" s="84"/>
      <c r="R681" s="84"/>
      <c r="S681" s="84"/>
    </row>
    <row r="682" spans="2:19" ht="45" customHeight="1" x14ac:dyDescent="0.25">
      <c r="B682" s="10" t="s">
        <v>221</v>
      </c>
      <c r="C682" s="100" t="s">
        <v>942</v>
      </c>
      <c r="D682" s="100"/>
      <c r="E682" s="101">
        <f t="shared" si="11"/>
        <v>1</v>
      </c>
      <c r="F682" s="101"/>
      <c r="G682" s="102" t="s">
        <v>35</v>
      </c>
      <c r="H682" s="102"/>
      <c r="I682" s="103">
        <v>42473</v>
      </c>
      <c r="J682" s="103"/>
      <c r="K682" s="103">
        <v>42473</v>
      </c>
      <c r="L682" s="103"/>
      <c r="M682" s="84" t="s">
        <v>656</v>
      </c>
      <c r="N682" s="84"/>
      <c r="O682" s="98">
        <v>134</v>
      </c>
      <c r="P682" s="98"/>
      <c r="Q682" s="84"/>
      <c r="R682" s="84"/>
      <c r="S682" s="84"/>
    </row>
    <row r="683" spans="2:19" ht="45" customHeight="1" x14ac:dyDescent="0.25">
      <c r="B683" s="10" t="s">
        <v>221</v>
      </c>
      <c r="C683" s="100" t="s">
        <v>943</v>
      </c>
      <c r="D683" s="100"/>
      <c r="E683" s="101">
        <f t="shared" si="11"/>
        <v>1</v>
      </c>
      <c r="F683" s="101"/>
      <c r="G683" s="102" t="s">
        <v>35</v>
      </c>
      <c r="H683" s="102"/>
      <c r="I683" s="103">
        <v>42443</v>
      </c>
      <c r="J683" s="103"/>
      <c r="K683" s="103">
        <v>42443</v>
      </c>
      <c r="L683" s="103"/>
      <c r="M683" s="84" t="s">
        <v>656</v>
      </c>
      <c r="N683" s="84"/>
      <c r="O683" s="98">
        <v>250</v>
      </c>
      <c r="P683" s="98"/>
      <c r="Q683" s="84"/>
      <c r="R683" s="84"/>
      <c r="S683" s="84"/>
    </row>
    <row r="684" spans="2:19" ht="45" customHeight="1" x14ac:dyDescent="0.25">
      <c r="B684" s="10" t="s">
        <v>221</v>
      </c>
      <c r="C684" s="100" t="s">
        <v>944</v>
      </c>
      <c r="D684" s="100"/>
      <c r="E684" s="101">
        <f t="shared" si="11"/>
        <v>1</v>
      </c>
      <c r="F684" s="101"/>
      <c r="G684" s="102" t="s">
        <v>35</v>
      </c>
      <c r="H684" s="102"/>
      <c r="I684" s="103">
        <v>42440</v>
      </c>
      <c r="J684" s="103"/>
      <c r="K684" s="103">
        <v>42440</v>
      </c>
      <c r="L684" s="103"/>
      <c r="M684" s="84" t="s">
        <v>656</v>
      </c>
      <c r="N684" s="84"/>
      <c r="O684" s="98">
        <v>220</v>
      </c>
      <c r="P684" s="98"/>
      <c r="Q684" s="84"/>
      <c r="R684" s="84"/>
      <c r="S684" s="84"/>
    </row>
    <row r="685" spans="2:19" ht="45" customHeight="1" x14ac:dyDescent="0.25">
      <c r="B685" s="10" t="s">
        <v>221</v>
      </c>
      <c r="C685" s="100" t="s">
        <v>945</v>
      </c>
      <c r="D685" s="100"/>
      <c r="E685" s="101">
        <f t="shared" si="11"/>
        <v>1</v>
      </c>
      <c r="F685" s="101"/>
      <c r="G685" s="102" t="s">
        <v>35</v>
      </c>
      <c r="H685" s="102"/>
      <c r="I685" s="103">
        <v>42461</v>
      </c>
      <c r="J685" s="103"/>
      <c r="K685" s="103">
        <v>42461</v>
      </c>
      <c r="L685" s="103"/>
      <c r="M685" s="84" t="s">
        <v>656</v>
      </c>
      <c r="N685" s="84"/>
      <c r="O685" s="98">
        <v>210</v>
      </c>
      <c r="P685" s="98"/>
      <c r="Q685" s="84"/>
      <c r="R685" s="84"/>
      <c r="S685" s="84"/>
    </row>
    <row r="686" spans="2:19" ht="45" customHeight="1" x14ac:dyDescent="0.25">
      <c r="B686" s="10" t="s">
        <v>221</v>
      </c>
      <c r="C686" s="100" t="s">
        <v>941</v>
      </c>
      <c r="D686" s="100"/>
      <c r="E686" s="101">
        <f t="shared" si="11"/>
        <v>1</v>
      </c>
      <c r="F686" s="101"/>
      <c r="G686" s="102" t="s">
        <v>35</v>
      </c>
      <c r="H686" s="102"/>
      <c r="I686" s="103">
        <v>42422</v>
      </c>
      <c r="J686" s="103"/>
      <c r="K686" s="103">
        <v>42422</v>
      </c>
      <c r="L686" s="103"/>
      <c r="M686" s="84" t="s">
        <v>656</v>
      </c>
      <c r="N686" s="84"/>
      <c r="O686" s="98">
        <v>256</v>
      </c>
      <c r="P686" s="98"/>
      <c r="Q686" s="84"/>
      <c r="R686" s="84"/>
      <c r="S686" s="84"/>
    </row>
    <row r="687" spans="2:19" ht="45" customHeight="1" x14ac:dyDescent="0.25">
      <c r="B687" s="10" t="s">
        <v>221</v>
      </c>
      <c r="C687" s="100" t="s">
        <v>241</v>
      </c>
      <c r="D687" s="100"/>
      <c r="E687" s="101">
        <f t="shared" si="11"/>
        <v>1</v>
      </c>
      <c r="F687" s="101"/>
      <c r="G687" s="102" t="s">
        <v>35</v>
      </c>
      <c r="H687" s="102"/>
      <c r="I687" s="103">
        <v>42445</v>
      </c>
      <c r="J687" s="103"/>
      <c r="K687" s="103">
        <v>42445</v>
      </c>
      <c r="L687" s="103"/>
      <c r="M687" s="84" t="s">
        <v>656</v>
      </c>
      <c r="N687" s="84"/>
      <c r="O687" s="98">
        <v>280</v>
      </c>
      <c r="P687" s="98"/>
      <c r="Q687" s="84"/>
      <c r="R687" s="84"/>
      <c r="S687" s="84"/>
    </row>
    <row r="688" spans="2:19" ht="45" customHeight="1" x14ac:dyDescent="0.25">
      <c r="B688" s="10" t="s">
        <v>221</v>
      </c>
      <c r="C688" s="100" t="s">
        <v>241</v>
      </c>
      <c r="D688" s="100"/>
      <c r="E688" s="101">
        <f t="shared" si="11"/>
        <v>1</v>
      </c>
      <c r="F688" s="101"/>
      <c r="G688" s="102" t="s">
        <v>35</v>
      </c>
      <c r="H688" s="102"/>
      <c r="I688" s="103">
        <v>42433</v>
      </c>
      <c r="J688" s="103"/>
      <c r="K688" s="103">
        <v>42433</v>
      </c>
      <c r="L688" s="103"/>
      <c r="M688" s="84" t="s">
        <v>656</v>
      </c>
      <c r="N688" s="84"/>
      <c r="O688" s="98">
        <v>199.9</v>
      </c>
      <c r="P688" s="98"/>
      <c r="Q688" s="84"/>
      <c r="R688" s="84"/>
      <c r="S688" s="84"/>
    </row>
    <row r="689" spans="2:19" ht="45" customHeight="1" x14ac:dyDescent="0.25">
      <c r="B689" s="10" t="s">
        <v>221</v>
      </c>
      <c r="C689" s="100" t="s">
        <v>19</v>
      </c>
      <c r="D689" s="100"/>
      <c r="E689" s="101">
        <f t="shared" si="11"/>
        <v>1</v>
      </c>
      <c r="F689" s="101"/>
      <c r="G689" s="102" t="s">
        <v>20</v>
      </c>
      <c r="H689" s="102"/>
      <c r="I689" s="103">
        <v>42433</v>
      </c>
      <c r="J689" s="103"/>
      <c r="K689" s="103">
        <v>42433</v>
      </c>
      <c r="L689" s="103"/>
      <c r="M689" s="84" t="s">
        <v>656</v>
      </c>
      <c r="N689" s="84"/>
      <c r="O689" s="98">
        <v>240</v>
      </c>
      <c r="P689" s="98"/>
      <c r="Q689" s="84"/>
      <c r="R689" s="84"/>
      <c r="S689" s="84"/>
    </row>
    <row r="690" spans="2:19" ht="45" customHeight="1" x14ac:dyDescent="0.25">
      <c r="B690" s="10" t="s">
        <v>221</v>
      </c>
      <c r="C690" s="100" t="s">
        <v>949</v>
      </c>
      <c r="D690" s="100"/>
      <c r="E690" s="101">
        <f t="shared" si="11"/>
        <v>1</v>
      </c>
      <c r="F690" s="101"/>
      <c r="G690" s="102" t="s">
        <v>35</v>
      </c>
      <c r="H690" s="102"/>
      <c r="I690" s="103">
        <v>42439</v>
      </c>
      <c r="J690" s="103"/>
      <c r="K690" s="103">
        <v>42439</v>
      </c>
      <c r="L690" s="103"/>
      <c r="M690" s="84" t="s">
        <v>656</v>
      </c>
      <c r="N690" s="84"/>
      <c r="O690" s="98">
        <v>414</v>
      </c>
      <c r="P690" s="98"/>
      <c r="Q690" s="84"/>
      <c r="R690" s="84"/>
      <c r="S690" s="84"/>
    </row>
    <row r="691" spans="2:19" ht="45" customHeight="1" x14ac:dyDescent="0.25">
      <c r="B691" s="10" t="s">
        <v>221</v>
      </c>
      <c r="C691" s="100" t="s">
        <v>950</v>
      </c>
      <c r="D691" s="100"/>
      <c r="E691" s="101">
        <f t="shared" si="11"/>
        <v>1</v>
      </c>
      <c r="F691" s="101"/>
      <c r="G691" s="102" t="s">
        <v>35</v>
      </c>
      <c r="H691" s="102"/>
      <c r="I691" s="103">
        <v>42437</v>
      </c>
      <c r="J691" s="103"/>
      <c r="K691" s="103">
        <v>42437</v>
      </c>
      <c r="L691" s="103"/>
      <c r="M691" s="84" t="s">
        <v>656</v>
      </c>
      <c r="N691" s="84"/>
      <c r="O691" s="98">
        <v>414</v>
      </c>
      <c r="P691" s="98"/>
      <c r="Q691" s="84"/>
      <c r="R691" s="84"/>
      <c r="S691" s="84"/>
    </row>
    <row r="692" spans="2:19" ht="45" customHeight="1" x14ac:dyDescent="0.25">
      <c r="B692" s="10" t="s">
        <v>221</v>
      </c>
      <c r="C692" s="100" t="s">
        <v>949</v>
      </c>
      <c r="D692" s="100"/>
      <c r="E692" s="101">
        <f t="shared" si="11"/>
        <v>1</v>
      </c>
      <c r="F692" s="101"/>
      <c r="G692" s="102" t="s">
        <v>35</v>
      </c>
      <c r="H692" s="102"/>
      <c r="I692" s="103">
        <v>42423</v>
      </c>
      <c r="J692" s="103"/>
      <c r="K692" s="103">
        <v>42423</v>
      </c>
      <c r="L692" s="103"/>
      <c r="M692" s="84" t="s">
        <v>656</v>
      </c>
      <c r="N692" s="84"/>
      <c r="O692" s="98">
        <v>406</v>
      </c>
      <c r="P692" s="98"/>
      <c r="Q692" s="84"/>
      <c r="R692" s="84"/>
      <c r="S692" s="84"/>
    </row>
    <row r="693" spans="2:19" ht="45" customHeight="1" x14ac:dyDescent="0.25">
      <c r="B693" s="10" t="s">
        <v>221</v>
      </c>
      <c r="C693" s="100" t="s">
        <v>949</v>
      </c>
      <c r="D693" s="100"/>
      <c r="E693" s="101">
        <f t="shared" si="11"/>
        <v>1</v>
      </c>
      <c r="F693" s="101"/>
      <c r="G693" s="102" t="s">
        <v>35</v>
      </c>
      <c r="H693" s="102"/>
      <c r="I693" s="103">
        <v>42429</v>
      </c>
      <c r="J693" s="103"/>
      <c r="K693" s="103">
        <v>42429</v>
      </c>
      <c r="L693" s="103"/>
      <c r="M693" s="84" t="s">
        <v>656</v>
      </c>
      <c r="N693" s="84"/>
      <c r="O693" s="98">
        <v>406</v>
      </c>
      <c r="P693" s="98"/>
      <c r="Q693" s="84"/>
      <c r="R693" s="84"/>
      <c r="S693" s="84"/>
    </row>
    <row r="694" spans="2:19" ht="45" customHeight="1" x14ac:dyDescent="0.25">
      <c r="B694" s="10" t="s">
        <v>221</v>
      </c>
      <c r="C694" s="100" t="s">
        <v>949</v>
      </c>
      <c r="D694" s="100"/>
      <c r="E694" s="101">
        <f t="shared" si="11"/>
        <v>1</v>
      </c>
      <c r="F694" s="101"/>
      <c r="G694" s="102" t="s">
        <v>35</v>
      </c>
      <c r="H694" s="102"/>
      <c r="I694" s="103">
        <v>42419</v>
      </c>
      <c r="J694" s="103"/>
      <c r="K694" s="103">
        <v>42419</v>
      </c>
      <c r="L694" s="103"/>
      <c r="M694" s="84" t="s">
        <v>656</v>
      </c>
      <c r="N694" s="84"/>
      <c r="O694" s="98">
        <v>406</v>
      </c>
      <c r="P694" s="98"/>
      <c r="Q694" s="84"/>
      <c r="R694" s="84"/>
      <c r="S694" s="84"/>
    </row>
    <row r="695" spans="2:19" ht="45" customHeight="1" x14ac:dyDescent="0.25">
      <c r="B695" s="10" t="s">
        <v>221</v>
      </c>
      <c r="C695" s="100" t="s">
        <v>951</v>
      </c>
      <c r="D695" s="100"/>
      <c r="E695" s="101">
        <f t="shared" si="11"/>
        <v>1</v>
      </c>
      <c r="F695" s="101"/>
      <c r="G695" s="102" t="s">
        <v>35</v>
      </c>
      <c r="H695" s="102"/>
      <c r="I695" s="103">
        <v>42432</v>
      </c>
      <c r="J695" s="103"/>
      <c r="K695" s="103">
        <v>42432</v>
      </c>
      <c r="L695" s="103"/>
      <c r="M695" s="84" t="s">
        <v>656</v>
      </c>
      <c r="N695" s="84"/>
      <c r="O695" s="98">
        <v>488</v>
      </c>
      <c r="P695" s="98"/>
      <c r="Q695" s="84"/>
      <c r="R695" s="84"/>
      <c r="S695" s="84"/>
    </row>
    <row r="696" spans="2:19" ht="45" customHeight="1" x14ac:dyDescent="0.25">
      <c r="B696" s="10" t="s">
        <v>221</v>
      </c>
      <c r="C696" s="100" t="s">
        <v>952</v>
      </c>
      <c r="D696" s="100"/>
      <c r="E696" s="101">
        <f t="shared" si="11"/>
        <v>1</v>
      </c>
      <c r="F696" s="101"/>
      <c r="G696" s="102" t="s">
        <v>35</v>
      </c>
      <c r="H696" s="102"/>
      <c r="I696" s="103">
        <v>42438</v>
      </c>
      <c r="J696" s="103"/>
      <c r="K696" s="103">
        <v>42438</v>
      </c>
      <c r="L696" s="103"/>
      <c r="M696" s="84" t="s">
        <v>656</v>
      </c>
      <c r="N696" s="84"/>
      <c r="O696" s="98">
        <v>444</v>
      </c>
      <c r="P696" s="98"/>
      <c r="Q696" s="84"/>
      <c r="R696" s="84"/>
      <c r="S696" s="84"/>
    </row>
    <row r="697" spans="2:19" ht="45" customHeight="1" x14ac:dyDescent="0.25">
      <c r="B697" s="10" t="s">
        <v>221</v>
      </c>
      <c r="C697" s="100" t="s">
        <v>953</v>
      </c>
      <c r="D697" s="100"/>
      <c r="E697" s="101">
        <f t="shared" si="11"/>
        <v>1</v>
      </c>
      <c r="F697" s="101"/>
      <c r="G697" s="102" t="s">
        <v>35</v>
      </c>
      <c r="H697" s="102"/>
      <c r="I697" s="103">
        <v>42433</v>
      </c>
      <c r="J697" s="103"/>
      <c r="K697" s="103">
        <v>42433</v>
      </c>
      <c r="L697" s="103"/>
      <c r="M697" s="84" t="s">
        <v>656</v>
      </c>
      <c r="N697" s="84"/>
      <c r="O697" s="98">
        <v>388</v>
      </c>
      <c r="P697" s="98"/>
      <c r="Q697" s="84"/>
      <c r="R697" s="84"/>
      <c r="S697" s="84"/>
    </row>
    <row r="698" spans="2:19" ht="45" customHeight="1" x14ac:dyDescent="0.25">
      <c r="B698" s="10" t="s">
        <v>221</v>
      </c>
      <c r="C698" s="100" t="s">
        <v>954</v>
      </c>
      <c r="D698" s="100"/>
      <c r="E698" s="101">
        <f t="shared" si="11"/>
        <v>1</v>
      </c>
      <c r="F698" s="101"/>
      <c r="G698" s="102" t="s">
        <v>35</v>
      </c>
      <c r="H698" s="102"/>
      <c r="I698" s="103">
        <v>42433</v>
      </c>
      <c r="J698" s="103"/>
      <c r="K698" s="103">
        <v>42433</v>
      </c>
      <c r="L698" s="103"/>
      <c r="M698" s="84" t="s">
        <v>656</v>
      </c>
      <c r="N698" s="84"/>
      <c r="O698" s="98">
        <v>328</v>
      </c>
      <c r="P698" s="98"/>
      <c r="Q698" s="84"/>
      <c r="R698" s="84"/>
      <c r="S698" s="84"/>
    </row>
    <row r="699" spans="2:19" ht="45" customHeight="1" x14ac:dyDescent="0.25">
      <c r="B699" s="10" t="s">
        <v>221</v>
      </c>
      <c r="C699" s="100" t="s">
        <v>955</v>
      </c>
      <c r="D699" s="100"/>
      <c r="E699" s="101">
        <f t="shared" si="11"/>
        <v>1</v>
      </c>
      <c r="F699" s="101"/>
      <c r="G699" s="102" t="s">
        <v>35</v>
      </c>
      <c r="H699" s="102"/>
      <c r="I699" s="103">
        <v>42425</v>
      </c>
      <c r="J699" s="103"/>
      <c r="K699" s="103">
        <v>42425</v>
      </c>
      <c r="L699" s="103"/>
      <c r="M699" s="84" t="s">
        <v>656</v>
      </c>
      <c r="N699" s="84"/>
      <c r="O699" s="98">
        <v>488</v>
      </c>
      <c r="P699" s="98"/>
      <c r="Q699" s="84"/>
      <c r="R699" s="84"/>
      <c r="S699" s="84"/>
    </row>
    <row r="700" spans="2:19" ht="45" customHeight="1" x14ac:dyDescent="0.25">
      <c r="B700" s="10" t="s">
        <v>221</v>
      </c>
      <c r="C700" s="100" t="s">
        <v>956</v>
      </c>
      <c r="D700" s="100"/>
      <c r="E700" s="101">
        <f t="shared" si="11"/>
        <v>1</v>
      </c>
      <c r="F700" s="101"/>
      <c r="G700" s="102" t="s">
        <v>35</v>
      </c>
      <c r="H700" s="102"/>
      <c r="I700" s="103">
        <v>42436</v>
      </c>
      <c r="J700" s="103"/>
      <c r="K700" s="103">
        <v>42436</v>
      </c>
      <c r="L700" s="103"/>
      <c r="M700" s="84" t="s">
        <v>656</v>
      </c>
      <c r="N700" s="84"/>
      <c r="O700" s="98">
        <v>406</v>
      </c>
      <c r="P700" s="98"/>
      <c r="Q700" s="84"/>
      <c r="R700" s="84"/>
      <c r="S700" s="84"/>
    </row>
    <row r="701" spans="2:19" ht="45" customHeight="1" x14ac:dyDescent="0.25">
      <c r="B701" s="10" t="s">
        <v>221</v>
      </c>
      <c r="C701" s="100" t="s">
        <v>949</v>
      </c>
      <c r="D701" s="100"/>
      <c r="E701" s="101">
        <f t="shared" si="11"/>
        <v>1</v>
      </c>
      <c r="F701" s="101"/>
      <c r="G701" s="102" t="s">
        <v>35</v>
      </c>
      <c r="H701" s="102"/>
      <c r="I701" s="103">
        <v>42443</v>
      </c>
      <c r="J701" s="103"/>
      <c r="K701" s="103">
        <v>42443</v>
      </c>
      <c r="L701" s="103"/>
      <c r="M701" s="84" t="s">
        <v>656</v>
      </c>
      <c r="N701" s="84"/>
      <c r="O701" s="98">
        <v>406</v>
      </c>
      <c r="P701" s="98"/>
      <c r="Q701" s="84"/>
      <c r="R701" s="84"/>
      <c r="S701" s="84"/>
    </row>
    <row r="702" spans="2:19" ht="45" customHeight="1" x14ac:dyDescent="0.25">
      <c r="B702" s="10" t="s">
        <v>221</v>
      </c>
      <c r="C702" s="100" t="s">
        <v>949</v>
      </c>
      <c r="D702" s="100"/>
      <c r="E702" s="101">
        <f t="shared" si="11"/>
        <v>1</v>
      </c>
      <c r="F702" s="101"/>
      <c r="G702" s="102" t="s">
        <v>35</v>
      </c>
      <c r="H702" s="102"/>
      <c r="I702" s="103">
        <v>42438</v>
      </c>
      <c r="J702" s="103"/>
      <c r="K702" s="103">
        <v>42438</v>
      </c>
      <c r="L702" s="103"/>
      <c r="M702" s="84" t="s">
        <v>656</v>
      </c>
      <c r="N702" s="84"/>
      <c r="O702" s="98">
        <v>414</v>
      </c>
      <c r="P702" s="98"/>
      <c r="Q702" s="84"/>
      <c r="R702" s="84"/>
      <c r="S702" s="84"/>
    </row>
    <row r="703" spans="2:19" ht="45" customHeight="1" x14ac:dyDescent="0.25">
      <c r="B703" s="10" t="s">
        <v>221</v>
      </c>
      <c r="C703" s="100" t="s">
        <v>950</v>
      </c>
      <c r="D703" s="100"/>
      <c r="E703" s="101">
        <f t="shared" si="11"/>
        <v>1</v>
      </c>
      <c r="F703" s="101"/>
      <c r="G703" s="102" t="s">
        <v>35</v>
      </c>
      <c r="H703" s="102"/>
      <c r="I703" s="103">
        <v>42437</v>
      </c>
      <c r="J703" s="103"/>
      <c r="K703" s="103">
        <v>42437</v>
      </c>
      <c r="L703" s="103"/>
      <c r="M703" s="84" t="s">
        <v>656</v>
      </c>
      <c r="N703" s="84"/>
      <c r="O703" s="98">
        <v>178</v>
      </c>
      <c r="P703" s="98"/>
      <c r="Q703" s="84"/>
      <c r="R703" s="84"/>
      <c r="S703" s="84"/>
    </row>
    <row r="704" spans="2:19" ht="45" customHeight="1" x14ac:dyDescent="0.25">
      <c r="B704" s="10" t="s">
        <v>221</v>
      </c>
      <c r="C704" s="100" t="s">
        <v>949</v>
      </c>
      <c r="D704" s="100"/>
      <c r="E704" s="101">
        <f t="shared" si="11"/>
        <v>1</v>
      </c>
      <c r="F704" s="101"/>
      <c r="G704" s="102" t="s">
        <v>35</v>
      </c>
      <c r="H704" s="102"/>
      <c r="I704" s="103">
        <v>42439</v>
      </c>
      <c r="J704" s="103"/>
      <c r="K704" s="103">
        <v>42439</v>
      </c>
      <c r="L704" s="103"/>
      <c r="M704" s="84" t="s">
        <v>656</v>
      </c>
      <c r="N704" s="84"/>
      <c r="O704" s="98">
        <v>160</v>
      </c>
      <c r="P704" s="98"/>
      <c r="Q704" s="84"/>
      <c r="R704" s="84"/>
      <c r="S704" s="84"/>
    </row>
    <row r="705" spans="2:19" ht="45" customHeight="1" x14ac:dyDescent="0.25">
      <c r="B705" s="10" t="s">
        <v>221</v>
      </c>
      <c r="C705" s="100" t="s">
        <v>949</v>
      </c>
      <c r="D705" s="100"/>
      <c r="E705" s="101">
        <f t="shared" si="11"/>
        <v>1</v>
      </c>
      <c r="F705" s="101"/>
      <c r="G705" s="102" t="s">
        <v>35</v>
      </c>
      <c r="H705" s="102"/>
      <c r="I705" s="103">
        <v>42423</v>
      </c>
      <c r="J705" s="103"/>
      <c r="K705" s="103">
        <v>42423</v>
      </c>
      <c r="L705" s="103"/>
      <c r="M705" s="84" t="s">
        <v>656</v>
      </c>
      <c r="N705" s="84"/>
      <c r="O705" s="98">
        <v>156</v>
      </c>
      <c r="P705" s="98"/>
      <c r="Q705" s="84"/>
      <c r="R705" s="84"/>
      <c r="S705" s="84"/>
    </row>
    <row r="706" spans="2:19" ht="45" customHeight="1" x14ac:dyDescent="0.25">
      <c r="B706" s="10" t="s">
        <v>221</v>
      </c>
      <c r="C706" s="100" t="s">
        <v>951</v>
      </c>
      <c r="D706" s="100"/>
      <c r="E706" s="101">
        <f t="shared" si="11"/>
        <v>1</v>
      </c>
      <c r="F706" s="101"/>
      <c r="G706" s="102" t="s">
        <v>35</v>
      </c>
      <c r="H706" s="102"/>
      <c r="I706" s="103">
        <v>42432</v>
      </c>
      <c r="J706" s="103"/>
      <c r="K706" s="103">
        <v>42432</v>
      </c>
      <c r="L706" s="103"/>
      <c r="M706" s="84" t="s">
        <v>656</v>
      </c>
      <c r="N706" s="84"/>
      <c r="O706" s="98">
        <v>220</v>
      </c>
      <c r="P706" s="98"/>
      <c r="Q706" s="84"/>
      <c r="R706" s="84"/>
      <c r="S706" s="84"/>
    </row>
    <row r="707" spans="2:19" ht="45" customHeight="1" x14ac:dyDescent="0.25">
      <c r="B707" s="10" t="s">
        <v>221</v>
      </c>
      <c r="C707" s="100" t="s">
        <v>954</v>
      </c>
      <c r="D707" s="100"/>
      <c r="E707" s="101">
        <f t="shared" si="11"/>
        <v>1</v>
      </c>
      <c r="F707" s="101"/>
      <c r="G707" s="102" t="s">
        <v>35</v>
      </c>
      <c r="H707" s="102"/>
      <c r="I707" s="103">
        <v>42433</v>
      </c>
      <c r="J707" s="103"/>
      <c r="K707" s="103">
        <v>42433</v>
      </c>
      <c r="L707" s="103"/>
      <c r="M707" s="84" t="s">
        <v>656</v>
      </c>
      <c r="N707" s="84"/>
      <c r="O707" s="98">
        <v>199.9</v>
      </c>
      <c r="P707" s="98"/>
      <c r="Q707" s="84"/>
      <c r="R707" s="84"/>
      <c r="S707" s="84"/>
    </row>
    <row r="708" spans="2:19" ht="45" customHeight="1" x14ac:dyDescent="0.25">
      <c r="B708" s="10" t="s">
        <v>221</v>
      </c>
      <c r="C708" s="100" t="s">
        <v>949</v>
      </c>
      <c r="D708" s="100"/>
      <c r="E708" s="101">
        <f t="shared" si="11"/>
        <v>1</v>
      </c>
      <c r="F708" s="101"/>
      <c r="G708" s="102" t="s">
        <v>35</v>
      </c>
      <c r="H708" s="102"/>
      <c r="I708" s="103">
        <v>42429</v>
      </c>
      <c r="J708" s="103"/>
      <c r="K708" s="103">
        <v>42429</v>
      </c>
      <c r="L708" s="103"/>
      <c r="M708" s="84" t="s">
        <v>656</v>
      </c>
      <c r="N708" s="84"/>
      <c r="O708" s="98">
        <v>200</v>
      </c>
      <c r="P708" s="98"/>
      <c r="Q708" s="84"/>
      <c r="R708" s="84"/>
      <c r="S708" s="84"/>
    </row>
    <row r="709" spans="2:19" ht="45" customHeight="1" x14ac:dyDescent="0.25">
      <c r="B709" s="10" t="s">
        <v>221</v>
      </c>
      <c r="C709" s="100" t="s">
        <v>949</v>
      </c>
      <c r="D709" s="100"/>
      <c r="E709" s="101">
        <f t="shared" si="11"/>
        <v>1</v>
      </c>
      <c r="F709" s="101"/>
      <c r="G709" s="102" t="s">
        <v>35</v>
      </c>
      <c r="H709" s="102"/>
      <c r="I709" s="103">
        <v>42419</v>
      </c>
      <c r="J709" s="103"/>
      <c r="K709" s="103">
        <v>42419</v>
      </c>
      <c r="L709" s="103"/>
      <c r="M709" s="84" t="s">
        <v>656</v>
      </c>
      <c r="N709" s="84"/>
      <c r="O709" s="98">
        <v>175.5</v>
      </c>
      <c r="P709" s="98"/>
      <c r="Q709" s="84"/>
      <c r="R709" s="84"/>
      <c r="S709" s="84"/>
    </row>
    <row r="710" spans="2:19" ht="45" customHeight="1" x14ac:dyDescent="0.25">
      <c r="B710" s="10" t="s">
        <v>221</v>
      </c>
      <c r="C710" s="100" t="s">
        <v>956</v>
      </c>
      <c r="D710" s="100"/>
      <c r="E710" s="101">
        <f t="shared" si="11"/>
        <v>1</v>
      </c>
      <c r="F710" s="101"/>
      <c r="G710" s="102" t="s">
        <v>35</v>
      </c>
      <c r="H710" s="102"/>
      <c r="I710" s="103">
        <v>42436</v>
      </c>
      <c r="J710" s="103"/>
      <c r="K710" s="103">
        <v>42436</v>
      </c>
      <c r="L710" s="103"/>
      <c r="M710" s="84" t="s">
        <v>656</v>
      </c>
      <c r="N710" s="84"/>
      <c r="O710" s="98">
        <v>198</v>
      </c>
      <c r="P710" s="98"/>
      <c r="Q710" s="84"/>
      <c r="R710" s="84"/>
      <c r="S710" s="84"/>
    </row>
    <row r="711" spans="2:19" ht="45" customHeight="1" x14ac:dyDescent="0.25">
      <c r="B711" s="10" t="s">
        <v>221</v>
      </c>
      <c r="C711" s="100" t="s">
        <v>949</v>
      </c>
      <c r="D711" s="100"/>
      <c r="E711" s="101">
        <f t="shared" si="11"/>
        <v>1</v>
      </c>
      <c r="F711" s="101"/>
      <c r="G711" s="102" t="s">
        <v>35</v>
      </c>
      <c r="H711" s="102"/>
      <c r="I711" s="103">
        <v>42443</v>
      </c>
      <c r="J711" s="103"/>
      <c r="K711" s="103">
        <v>42443</v>
      </c>
      <c r="L711" s="103"/>
      <c r="M711" s="84" t="s">
        <v>656</v>
      </c>
      <c r="N711" s="84"/>
      <c r="O711" s="98">
        <v>208</v>
      </c>
      <c r="P711" s="98"/>
      <c r="Q711" s="84"/>
      <c r="R711" s="84"/>
      <c r="S711" s="84"/>
    </row>
    <row r="712" spans="2:19" ht="45" customHeight="1" x14ac:dyDescent="0.25">
      <c r="B712" s="10" t="s">
        <v>221</v>
      </c>
      <c r="C712" s="100" t="s">
        <v>949</v>
      </c>
      <c r="D712" s="100"/>
      <c r="E712" s="101">
        <f t="shared" si="11"/>
        <v>1</v>
      </c>
      <c r="F712" s="101"/>
      <c r="G712" s="102" t="s">
        <v>35</v>
      </c>
      <c r="H712" s="102"/>
      <c r="I712" s="103">
        <v>42438</v>
      </c>
      <c r="J712" s="103"/>
      <c r="K712" s="103">
        <v>42438</v>
      </c>
      <c r="L712" s="103"/>
      <c r="M712" s="84" t="s">
        <v>656</v>
      </c>
      <c r="N712" s="84"/>
      <c r="O712" s="98">
        <v>210</v>
      </c>
      <c r="P712" s="98"/>
      <c r="Q712" s="84"/>
      <c r="R712" s="84"/>
      <c r="S712" s="84"/>
    </row>
    <row r="713" spans="2:19" ht="45" customHeight="1" x14ac:dyDescent="0.25">
      <c r="B713" s="10" t="s">
        <v>221</v>
      </c>
      <c r="C713" s="100" t="s">
        <v>19</v>
      </c>
      <c r="D713" s="100"/>
      <c r="E713" s="101">
        <f t="shared" si="11"/>
        <v>1</v>
      </c>
      <c r="F713" s="101"/>
      <c r="G713" s="102" t="s">
        <v>20</v>
      </c>
      <c r="H713" s="102"/>
      <c r="I713" s="103">
        <v>42438</v>
      </c>
      <c r="J713" s="103"/>
      <c r="K713" s="103">
        <v>42438</v>
      </c>
      <c r="L713" s="103"/>
      <c r="M713" s="84" t="s">
        <v>656</v>
      </c>
      <c r="N713" s="84"/>
      <c r="O713" s="98">
        <v>680</v>
      </c>
      <c r="P713" s="98"/>
      <c r="Q713" s="84"/>
      <c r="R713" s="84"/>
      <c r="S713" s="84"/>
    </row>
    <row r="714" spans="2:19" ht="45" customHeight="1" x14ac:dyDescent="0.25">
      <c r="B714" s="10" t="s">
        <v>221</v>
      </c>
      <c r="C714" s="100" t="s">
        <v>957</v>
      </c>
      <c r="D714" s="100"/>
      <c r="E714" s="101">
        <f t="shared" si="11"/>
        <v>1</v>
      </c>
      <c r="F714" s="101"/>
      <c r="G714" s="102" t="s">
        <v>35</v>
      </c>
      <c r="H714" s="102"/>
      <c r="I714" s="103">
        <v>42472</v>
      </c>
      <c r="J714" s="103"/>
      <c r="K714" s="103">
        <v>42472</v>
      </c>
      <c r="L714" s="103"/>
      <c r="M714" s="84" t="s">
        <v>656</v>
      </c>
      <c r="N714" s="84"/>
      <c r="O714" s="98">
        <v>414</v>
      </c>
      <c r="P714" s="98"/>
      <c r="Q714" s="84"/>
      <c r="R714" s="84"/>
      <c r="S714" s="84"/>
    </row>
    <row r="715" spans="2:19" ht="45" customHeight="1" x14ac:dyDescent="0.25">
      <c r="B715" s="10" t="s">
        <v>221</v>
      </c>
      <c r="C715" s="100" t="s">
        <v>958</v>
      </c>
      <c r="D715" s="100"/>
      <c r="E715" s="101">
        <f t="shared" si="11"/>
        <v>1</v>
      </c>
      <c r="F715" s="101"/>
      <c r="G715" s="102" t="s">
        <v>35</v>
      </c>
      <c r="H715" s="102"/>
      <c r="I715" s="103">
        <v>42445</v>
      </c>
      <c r="J715" s="103"/>
      <c r="K715" s="103">
        <v>42445</v>
      </c>
      <c r="L715" s="103"/>
      <c r="M715" s="84" t="s">
        <v>656</v>
      </c>
      <c r="N715" s="84"/>
      <c r="O715" s="98">
        <v>300.02</v>
      </c>
      <c r="P715" s="98"/>
      <c r="Q715" s="84"/>
      <c r="R715" s="84"/>
      <c r="S715" s="84"/>
    </row>
    <row r="716" spans="2:19" ht="45" customHeight="1" x14ac:dyDescent="0.25">
      <c r="B716" s="10" t="s">
        <v>221</v>
      </c>
      <c r="C716" s="100" t="s">
        <v>958</v>
      </c>
      <c r="D716" s="100"/>
      <c r="E716" s="101">
        <f t="shared" si="11"/>
        <v>1</v>
      </c>
      <c r="F716" s="101"/>
      <c r="G716" s="102" t="s">
        <v>35</v>
      </c>
      <c r="H716" s="102"/>
      <c r="I716" s="103">
        <v>42445</v>
      </c>
      <c r="J716" s="103"/>
      <c r="K716" s="103">
        <v>42445</v>
      </c>
      <c r="L716" s="103"/>
      <c r="M716" s="84" t="s">
        <v>656</v>
      </c>
      <c r="N716" s="84"/>
      <c r="O716" s="98">
        <v>541</v>
      </c>
      <c r="P716" s="98"/>
      <c r="Q716" s="84"/>
      <c r="R716" s="84"/>
      <c r="S716" s="84"/>
    </row>
    <row r="717" spans="2:19" ht="45" customHeight="1" x14ac:dyDescent="0.25">
      <c r="B717" s="10" t="s">
        <v>221</v>
      </c>
      <c r="C717" s="100" t="s">
        <v>957</v>
      </c>
      <c r="D717" s="100"/>
      <c r="E717" s="101">
        <f t="shared" ref="E717:E780" si="12">D717+1</f>
        <v>1</v>
      </c>
      <c r="F717" s="101"/>
      <c r="G717" s="102" t="s">
        <v>35</v>
      </c>
      <c r="H717" s="102"/>
      <c r="I717" s="103">
        <v>42474</v>
      </c>
      <c r="J717" s="103"/>
      <c r="K717" s="103">
        <v>42474</v>
      </c>
      <c r="L717" s="103"/>
      <c r="M717" s="84" t="s">
        <v>656</v>
      </c>
      <c r="N717" s="84"/>
      <c r="O717" s="98">
        <v>414</v>
      </c>
      <c r="P717" s="98"/>
      <c r="Q717" s="84"/>
      <c r="R717" s="84"/>
      <c r="S717" s="84"/>
    </row>
    <row r="718" spans="2:19" ht="45" customHeight="1" x14ac:dyDescent="0.25">
      <c r="B718" s="10" t="s">
        <v>221</v>
      </c>
      <c r="C718" s="100" t="s">
        <v>957</v>
      </c>
      <c r="D718" s="100"/>
      <c r="E718" s="101">
        <f t="shared" si="12"/>
        <v>1</v>
      </c>
      <c r="F718" s="101"/>
      <c r="G718" s="102" t="s">
        <v>35</v>
      </c>
      <c r="H718" s="102"/>
      <c r="I718" s="103">
        <v>42467</v>
      </c>
      <c r="J718" s="103"/>
      <c r="K718" s="103">
        <v>42467</v>
      </c>
      <c r="L718" s="103"/>
      <c r="M718" s="84" t="s">
        <v>656</v>
      </c>
      <c r="N718" s="84"/>
      <c r="O718" s="98">
        <v>414</v>
      </c>
      <c r="P718" s="98"/>
      <c r="Q718" s="84"/>
      <c r="R718" s="84"/>
      <c r="S718" s="84"/>
    </row>
    <row r="719" spans="2:19" ht="45" customHeight="1" x14ac:dyDescent="0.25">
      <c r="B719" s="10" t="s">
        <v>221</v>
      </c>
      <c r="C719" s="100" t="s">
        <v>957</v>
      </c>
      <c r="D719" s="100"/>
      <c r="E719" s="101">
        <f t="shared" si="12"/>
        <v>1</v>
      </c>
      <c r="F719" s="101"/>
      <c r="G719" s="102" t="s">
        <v>35</v>
      </c>
      <c r="H719" s="102"/>
      <c r="I719" s="103">
        <v>42464</v>
      </c>
      <c r="J719" s="103"/>
      <c r="K719" s="103">
        <v>42464</v>
      </c>
      <c r="L719" s="103"/>
      <c r="M719" s="84" t="s">
        <v>656</v>
      </c>
      <c r="N719" s="84"/>
      <c r="O719" s="98">
        <v>414</v>
      </c>
      <c r="P719" s="98"/>
      <c r="Q719" s="84"/>
      <c r="R719" s="84"/>
      <c r="S719" s="84"/>
    </row>
    <row r="720" spans="2:19" ht="45" customHeight="1" x14ac:dyDescent="0.25">
      <c r="B720" s="10" t="s">
        <v>221</v>
      </c>
      <c r="C720" s="100" t="s">
        <v>957</v>
      </c>
      <c r="D720" s="100"/>
      <c r="E720" s="101">
        <f t="shared" si="12"/>
        <v>1</v>
      </c>
      <c r="F720" s="101"/>
      <c r="G720" s="102" t="s">
        <v>35</v>
      </c>
      <c r="H720" s="102"/>
      <c r="I720" s="103">
        <v>42472</v>
      </c>
      <c r="J720" s="103"/>
      <c r="K720" s="103">
        <v>42472</v>
      </c>
      <c r="L720" s="103"/>
      <c r="M720" s="84" t="s">
        <v>656</v>
      </c>
      <c r="N720" s="84"/>
      <c r="O720" s="98">
        <v>199</v>
      </c>
      <c r="P720" s="98"/>
      <c r="Q720" s="84"/>
      <c r="R720" s="84"/>
      <c r="S720" s="84"/>
    </row>
    <row r="721" spans="2:19" ht="45" customHeight="1" x14ac:dyDescent="0.25">
      <c r="B721" s="10" t="s">
        <v>221</v>
      </c>
      <c r="C721" s="100" t="s">
        <v>957</v>
      </c>
      <c r="D721" s="100"/>
      <c r="E721" s="101">
        <f t="shared" si="12"/>
        <v>1</v>
      </c>
      <c r="F721" s="101"/>
      <c r="G721" s="102" t="s">
        <v>35</v>
      </c>
      <c r="H721" s="102"/>
      <c r="I721" s="103">
        <v>42474</v>
      </c>
      <c r="J721" s="103"/>
      <c r="K721" s="103">
        <v>42474</v>
      </c>
      <c r="L721" s="103"/>
      <c r="M721" s="84" t="s">
        <v>656</v>
      </c>
      <c r="N721" s="84"/>
      <c r="O721" s="98">
        <v>204</v>
      </c>
      <c r="P721" s="98"/>
      <c r="Q721" s="84"/>
      <c r="R721" s="84"/>
      <c r="S721" s="84"/>
    </row>
    <row r="722" spans="2:19" ht="45" customHeight="1" x14ac:dyDescent="0.25">
      <c r="B722" s="10" t="s">
        <v>221</v>
      </c>
      <c r="C722" s="100" t="s">
        <v>957</v>
      </c>
      <c r="D722" s="100"/>
      <c r="E722" s="101">
        <f t="shared" si="12"/>
        <v>1</v>
      </c>
      <c r="F722" s="101"/>
      <c r="G722" s="102" t="s">
        <v>35</v>
      </c>
      <c r="H722" s="102"/>
      <c r="I722" s="103">
        <v>42467</v>
      </c>
      <c r="J722" s="103"/>
      <c r="K722" s="103">
        <v>42467</v>
      </c>
      <c r="L722" s="103"/>
      <c r="M722" s="84" t="s">
        <v>656</v>
      </c>
      <c r="N722" s="84"/>
      <c r="O722" s="98">
        <v>200</v>
      </c>
      <c r="P722" s="98"/>
      <c r="Q722" s="84"/>
      <c r="R722" s="84"/>
      <c r="S722" s="84"/>
    </row>
    <row r="723" spans="2:19" ht="45" customHeight="1" x14ac:dyDescent="0.25">
      <c r="B723" s="10" t="s">
        <v>221</v>
      </c>
      <c r="C723" s="100" t="s">
        <v>957</v>
      </c>
      <c r="D723" s="100"/>
      <c r="E723" s="101">
        <f t="shared" si="12"/>
        <v>1</v>
      </c>
      <c r="F723" s="101"/>
      <c r="G723" s="102" t="s">
        <v>35</v>
      </c>
      <c r="H723" s="102"/>
      <c r="I723" s="103">
        <v>42464</v>
      </c>
      <c r="J723" s="103"/>
      <c r="K723" s="103">
        <v>42464</v>
      </c>
      <c r="L723" s="103"/>
      <c r="M723" s="84" t="s">
        <v>656</v>
      </c>
      <c r="N723" s="84"/>
      <c r="O723" s="98">
        <v>136</v>
      </c>
      <c r="P723" s="98"/>
      <c r="Q723" s="84"/>
      <c r="R723" s="84"/>
      <c r="S723" s="84"/>
    </row>
    <row r="724" spans="2:19" ht="45" customHeight="1" x14ac:dyDescent="0.25">
      <c r="B724" s="10" t="s">
        <v>221</v>
      </c>
      <c r="C724" s="100" t="s">
        <v>19</v>
      </c>
      <c r="D724" s="100"/>
      <c r="E724" s="101">
        <f t="shared" si="12"/>
        <v>1</v>
      </c>
      <c r="F724" s="101"/>
      <c r="G724" s="102" t="s">
        <v>20</v>
      </c>
      <c r="H724" s="102"/>
      <c r="I724" s="103">
        <v>42464</v>
      </c>
      <c r="J724" s="103"/>
      <c r="K724" s="103">
        <v>42464</v>
      </c>
      <c r="L724" s="103"/>
      <c r="M724" s="84" t="s">
        <v>656</v>
      </c>
      <c r="N724" s="84"/>
      <c r="O724" s="98">
        <v>900</v>
      </c>
      <c r="P724" s="98"/>
      <c r="Q724" s="84"/>
      <c r="R724" s="84"/>
      <c r="S724" s="84"/>
    </row>
    <row r="725" spans="2:19" ht="45" customHeight="1" x14ac:dyDescent="0.25">
      <c r="B725" s="10" t="s">
        <v>221</v>
      </c>
      <c r="C725" s="100" t="s">
        <v>19</v>
      </c>
      <c r="D725" s="100"/>
      <c r="E725" s="101">
        <f t="shared" si="12"/>
        <v>1</v>
      </c>
      <c r="F725" s="101"/>
      <c r="G725" s="102" t="s">
        <v>20</v>
      </c>
      <c r="H725" s="102"/>
      <c r="I725" s="103">
        <v>42404</v>
      </c>
      <c r="J725" s="103"/>
      <c r="K725" s="103">
        <v>42404</v>
      </c>
      <c r="L725" s="103"/>
      <c r="M725" s="84" t="s">
        <v>656</v>
      </c>
      <c r="N725" s="84"/>
      <c r="O725" s="98">
        <v>3428.83</v>
      </c>
      <c r="P725" s="98"/>
      <c r="Q725" s="84"/>
      <c r="R725" s="84"/>
      <c r="S725" s="84"/>
    </row>
    <row r="726" spans="2:19" ht="45" customHeight="1" x14ac:dyDescent="0.25">
      <c r="B726" s="10" t="s">
        <v>221</v>
      </c>
      <c r="C726" s="100" t="s">
        <v>959</v>
      </c>
      <c r="D726" s="100"/>
      <c r="E726" s="101">
        <f t="shared" si="12"/>
        <v>1</v>
      </c>
      <c r="F726" s="101"/>
      <c r="G726" s="102" t="s">
        <v>35</v>
      </c>
      <c r="H726" s="102"/>
      <c r="I726" s="103">
        <v>42468</v>
      </c>
      <c r="J726" s="103"/>
      <c r="K726" s="103">
        <v>42468</v>
      </c>
      <c r="L726" s="103"/>
      <c r="M726" s="84" t="s">
        <v>656</v>
      </c>
      <c r="N726" s="84"/>
      <c r="O726" s="98">
        <v>203</v>
      </c>
      <c r="P726" s="98"/>
      <c r="Q726" s="84"/>
      <c r="R726" s="84"/>
      <c r="S726" s="84"/>
    </row>
    <row r="727" spans="2:19" ht="45" customHeight="1" x14ac:dyDescent="0.25">
      <c r="B727" s="10" t="s">
        <v>221</v>
      </c>
      <c r="C727" s="100" t="s">
        <v>960</v>
      </c>
      <c r="D727" s="100"/>
      <c r="E727" s="101">
        <f t="shared" si="12"/>
        <v>1</v>
      </c>
      <c r="F727" s="101"/>
      <c r="G727" s="102" t="s">
        <v>35</v>
      </c>
      <c r="H727" s="102"/>
      <c r="I727" s="103">
        <v>42487</v>
      </c>
      <c r="J727" s="103"/>
      <c r="K727" s="103">
        <v>42487</v>
      </c>
      <c r="L727" s="103"/>
      <c r="M727" s="84" t="s">
        <v>656</v>
      </c>
      <c r="N727" s="84"/>
      <c r="O727" s="98">
        <v>348.12</v>
      </c>
      <c r="P727" s="98"/>
      <c r="Q727" s="84"/>
      <c r="R727" s="84"/>
      <c r="S727" s="84"/>
    </row>
    <row r="728" spans="2:19" ht="45" customHeight="1" x14ac:dyDescent="0.25">
      <c r="B728" s="10" t="s">
        <v>221</v>
      </c>
      <c r="C728" s="100" t="s">
        <v>959</v>
      </c>
      <c r="D728" s="100"/>
      <c r="E728" s="101">
        <f t="shared" si="12"/>
        <v>1</v>
      </c>
      <c r="F728" s="101"/>
      <c r="G728" s="102" t="s">
        <v>35</v>
      </c>
      <c r="H728" s="102"/>
      <c r="I728" s="103">
        <v>42485</v>
      </c>
      <c r="J728" s="103"/>
      <c r="K728" s="103">
        <v>42485</v>
      </c>
      <c r="L728" s="103"/>
      <c r="M728" s="84" t="s">
        <v>656</v>
      </c>
      <c r="N728" s="84"/>
      <c r="O728" s="98">
        <v>410</v>
      </c>
      <c r="P728" s="98"/>
      <c r="Q728" s="84"/>
      <c r="R728" s="84"/>
      <c r="S728" s="84"/>
    </row>
    <row r="729" spans="2:19" ht="45" customHeight="1" x14ac:dyDescent="0.25">
      <c r="B729" s="10" t="s">
        <v>221</v>
      </c>
      <c r="C729" s="100" t="s">
        <v>960</v>
      </c>
      <c r="D729" s="100"/>
      <c r="E729" s="101">
        <f t="shared" si="12"/>
        <v>1</v>
      </c>
      <c r="F729" s="101"/>
      <c r="G729" s="102" t="s">
        <v>35</v>
      </c>
      <c r="H729" s="102"/>
      <c r="I729" s="103">
        <v>42494</v>
      </c>
      <c r="J729" s="103"/>
      <c r="K729" s="103">
        <v>42494</v>
      </c>
      <c r="L729" s="103"/>
      <c r="M729" s="84" t="s">
        <v>656</v>
      </c>
      <c r="N729" s="84"/>
      <c r="O729" s="98">
        <v>414</v>
      </c>
      <c r="P729" s="98"/>
      <c r="Q729" s="84"/>
      <c r="R729" s="84"/>
      <c r="S729" s="84"/>
    </row>
    <row r="730" spans="2:19" ht="45" customHeight="1" x14ac:dyDescent="0.25">
      <c r="B730" s="10" t="s">
        <v>221</v>
      </c>
      <c r="C730" s="100" t="s">
        <v>960</v>
      </c>
      <c r="D730" s="100"/>
      <c r="E730" s="101">
        <f t="shared" si="12"/>
        <v>1</v>
      </c>
      <c r="F730" s="101"/>
      <c r="G730" s="102" t="s">
        <v>35</v>
      </c>
      <c r="H730" s="102"/>
      <c r="I730" s="103">
        <v>42489</v>
      </c>
      <c r="J730" s="103"/>
      <c r="K730" s="103">
        <v>42489</v>
      </c>
      <c r="L730" s="103"/>
      <c r="M730" s="84" t="s">
        <v>656</v>
      </c>
      <c r="N730" s="84"/>
      <c r="O730" s="98">
        <v>345.08</v>
      </c>
      <c r="P730" s="98"/>
      <c r="Q730" s="84"/>
      <c r="R730" s="84"/>
      <c r="S730" s="84"/>
    </row>
    <row r="731" spans="2:19" ht="45" customHeight="1" x14ac:dyDescent="0.25">
      <c r="B731" s="10" t="s">
        <v>221</v>
      </c>
      <c r="C731" s="100" t="s">
        <v>961</v>
      </c>
      <c r="D731" s="100"/>
      <c r="E731" s="101">
        <f t="shared" si="12"/>
        <v>1</v>
      </c>
      <c r="F731" s="101"/>
      <c r="G731" s="102" t="s">
        <v>35</v>
      </c>
      <c r="H731" s="102"/>
      <c r="I731" s="103">
        <v>42489</v>
      </c>
      <c r="J731" s="103"/>
      <c r="K731" s="103">
        <v>42486</v>
      </c>
      <c r="L731" s="103"/>
      <c r="M731" s="84" t="s">
        <v>656</v>
      </c>
      <c r="N731" s="84"/>
      <c r="O731" s="98">
        <v>350.02</v>
      </c>
      <c r="P731" s="98"/>
      <c r="Q731" s="84"/>
      <c r="R731" s="84"/>
      <c r="S731" s="84"/>
    </row>
    <row r="732" spans="2:19" ht="45" customHeight="1" x14ac:dyDescent="0.25">
      <c r="B732" s="10" t="s">
        <v>221</v>
      </c>
      <c r="C732" s="100" t="s">
        <v>957</v>
      </c>
      <c r="D732" s="100"/>
      <c r="E732" s="101">
        <f t="shared" si="12"/>
        <v>1</v>
      </c>
      <c r="F732" s="101"/>
      <c r="G732" s="102" t="s">
        <v>35</v>
      </c>
      <c r="H732" s="102"/>
      <c r="I732" s="103">
        <v>42482</v>
      </c>
      <c r="J732" s="103"/>
      <c r="K732" s="103">
        <v>42482</v>
      </c>
      <c r="L732" s="103"/>
      <c r="M732" s="84" t="s">
        <v>656</v>
      </c>
      <c r="N732" s="84"/>
      <c r="O732" s="98">
        <v>278</v>
      </c>
      <c r="P732" s="98"/>
      <c r="Q732" s="84"/>
      <c r="R732" s="84"/>
      <c r="S732" s="84"/>
    </row>
    <row r="733" spans="2:19" ht="45" customHeight="1" x14ac:dyDescent="0.25">
      <c r="B733" s="10" t="s">
        <v>221</v>
      </c>
      <c r="C733" s="100" t="s">
        <v>957</v>
      </c>
      <c r="D733" s="100"/>
      <c r="E733" s="101">
        <f t="shared" si="12"/>
        <v>1</v>
      </c>
      <c r="F733" s="101"/>
      <c r="G733" s="102" t="s">
        <v>35</v>
      </c>
      <c r="H733" s="102"/>
      <c r="I733" s="103">
        <v>42486</v>
      </c>
      <c r="J733" s="103"/>
      <c r="K733" s="103">
        <v>42486</v>
      </c>
      <c r="L733" s="103"/>
      <c r="M733" s="84" t="s">
        <v>656</v>
      </c>
      <c r="N733" s="84"/>
      <c r="O733" s="98">
        <v>406</v>
      </c>
      <c r="P733" s="98"/>
      <c r="Q733" s="84"/>
      <c r="R733" s="84"/>
      <c r="S733" s="84"/>
    </row>
    <row r="734" spans="2:19" ht="45" customHeight="1" x14ac:dyDescent="0.25">
      <c r="B734" s="10" t="s">
        <v>221</v>
      </c>
      <c r="C734" s="100" t="s">
        <v>957</v>
      </c>
      <c r="D734" s="100"/>
      <c r="E734" s="101">
        <f t="shared" si="12"/>
        <v>1</v>
      </c>
      <c r="F734" s="101"/>
      <c r="G734" s="102" t="s">
        <v>35</v>
      </c>
      <c r="H734" s="102"/>
      <c r="I734" s="103">
        <v>42493</v>
      </c>
      <c r="J734" s="103"/>
      <c r="K734" s="103">
        <v>42493</v>
      </c>
      <c r="L734" s="103"/>
      <c r="M734" s="84" t="s">
        <v>656</v>
      </c>
      <c r="N734" s="84"/>
      <c r="O734" s="98">
        <v>406</v>
      </c>
      <c r="P734" s="98"/>
      <c r="Q734" s="84"/>
      <c r="R734" s="84"/>
      <c r="S734" s="84"/>
    </row>
    <row r="735" spans="2:19" ht="45" customHeight="1" x14ac:dyDescent="0.25">
      <c r="B735" s="10" t="s">
        <v>221</v>
      </c>
      <c r="C735" s="100" t="s">
        <v>957</v>
      </c>
      <c r="D735" s="100"/>
      <c r="E735" s="101">
        <f t="shared" si="12"/>
        <v>1</v>
      </c>
      <c r="F735" s="101"/>
      <c r="G735" s="102" t="s">
        <v>35</v>
      </c>
      <c r="H735" s="102"/>
      <c r="I735" s="103">
        <v>42496</v>
      </c>
      <c r="J735" s="103"/>
      <c r="K735" s="103">
        <v>42496</v>
      </c>
      <c r="L735" s="103"/>
      <c r="M735" s="84" t="s">
        <v>656</v>
      </c>
      <c r="N735" s="84"/>
      <c r="O735" s="98">
        <v>406</v>
      </c>
      <c r="P735" s="98"/>
      <c r="Q735" s="84"/>
      <c r="R735" s="84"/>
      <c r="S735" s="84"/>
    </row>
    <row r="736" spans="2:19" ht="45" customHeight="1" x14ac:dyDescent="0.25">
      <c r="B736" s="10" t="s">
        <v>221</v>
      </c>
      <c r="C736" s="100" t="s">
        <v>962</v>
      </c>
      <c r="D736" s="100"/>
      <c r="E736" s="101">
        <f t="shared" si="12"/>
        <v>1</v>
      </c>
      <c r="F736" s="101"/>
      <c r="G736" s="102" t="s">
        <v>35</v>
      </c>
      <c r="H736" s="102"/>
      <c r="I736" s="103">
        <v>42489</v>
      </c>
      <c r="J736" s="103"/>
      <c r="K736" s="103">
        <v>42489</v>
      </c>
      <c r="L736" s="103"/>
      <c r="M736" s="84" t="s">
        <v>656</v>
      </c>
      <c r="N736" s="84"/>
      <c r="O736" s="98">
        <v>128</v>
      </c>
      <c r="P736" s="98"/>
      <c r="Q736" s="84"/>
      <c r="R736" s="84"/>
      <c r="S736" s="84"/>
    </row>
    <row r="737" spans="2:19" ht="45" customHeight="1" x14ac:dyDescent="0.25">
      <c r="B737" s="10" t="s">
        <v>221</v>
      </c>
      <c r="C737" s="100" t="s">
        <v>960</v>
      </c>
      <c r="D737" s="100"/>
      <c r="E737" s="101">
        <f t="shared" si="12"/>
        <v>1</v>
      </c>
      <c r="F737" s="101"/>
      <c r="G737" s="102" t="s">
        <v>35</v>
      </c>
      <c r="H737" s="102"/>
      <c r="I737" s="103">
        <v>42487</v>
      </c>
      <c r="J737" s="103"/>
      <c r="K737" s="103">
        <v>42487</v>
      </c>
      <c r="L737" s="103"/>
      <c r="M737" s="84" t="s">
        <v>656</v>
      </c>
      <c r="N737" s="84"/>
      <c r="O737" s="98">
        <v>193.9</v>
      </c>
      <c r="P737" s="98"/>
      <c r="Q737" s="84"/>
      <c r="R737" s="84"/>
      <c r="S737" s="84"/>
    </row>
    <row r="738" spans="2:19" ht="45" customHeight="1" x14ac:dyDescent="0.25">
      <c r="B738" s="10" t="s">
        <v>221</v>
      </c>
      <c r="C738" s="100" t="s">
        <v>959</v>
      </c>
      <c r="D738" s="100"/>
      <c r="E738" s="101">
        <f t="shared" si="12"/>
        <v>1</v>
      </c>
      <c r="F738" s="101"/>
      <c r="G738" s="102" t="s">
        <v>35</v>
      </c>
      <c r="H738" s="102"/>
      <c r="I738" s="103">
        <v>42485</v>
      </c>
      <c r="J738" s="103"/>
      <c r="K738" s="103">
        <v>42485</v>
      </c>
      <c r="L738" s="103"/>
      <c r="M738" s="84" t="s">
        <v>656</v>
      </c>
      <c r="N738" s="84"/>
      <c r="O738" s="98">
        <v>165</v>
      </c>
      <c r="P738" s="98"/>
      <c r="Q738" s="84"/>
      <c r="R738" s="84"/>
      <c r="S738" s="84"/>
    </row>
    <row r="739" spans="2:19" ht="45" customHeight="1" x14ac:dyDescent="0.25">
      <c r="B739" s="10" t="s">
        <v>221</v>
      </c>
      <c r="C739" s="100" t="s">
        <v>960</v>
      </c>
      <c r="D739" s="100"/>
      <c r="E739" s="101">
        <f t="shared" si="12"/>
        <v>1</v>
      </c>
      <c r="F739" s="101"/>
      <c r="G739" s="102" t="s">
        <v>35</v>
      </c>
      <c r="H739" s="102"/>
      <c r="I739" s="103">
        <v>42494</v>
      </c>
      <c r="J739" s="103"/>
      <c r="K739" s="103">
        <v>42494</v>
      </c>
      <c r="L739" s="103"/>
      <c r="M739" s="84" t="s">
        <v>656</v>
      </c>
      <c r="N739" s="84"/>
      <c r="O739" s="98">
        <v>169</v>
      </c>
      <c r="P739" s="98"/>
      <c r="Q739" s="84"/>
      <c r="R739" s="84"/>
      <c r="S739" s="84"/>
    </row>
    <row r="740" spans="2:19" ht="45" customHeight="1" x14ac:dyDescent="0.25">
      <c r="B740" s="10" t="s">
        <v>221</v>
      </c>
      <c r="C740" s="100" t="s">
        <v>960</v>
      </c>
      <c r="D740" s="100"/>
      <c r="E740" s="101">
        <f t="shared" si="12"/>
        <v>1</v>
      </c>
      <c r="F740" s="101"/>
      <c r="G740" s="102" t="s">
        <v>35</v>
      </c>
      <c r="H740" s="102"/>
      <c r="I740" s="103">
        <v>42489</v>
      </c>
      <c r="J740" s="103"/>
      <c r="K740" s="103">
        <v>42489</v>
      </c>
      <c r="L740" s="103"/>
      <c r="M740" s="84" t="s">
        <v>656</v>
      </c>
      <c r="N740" s="84"/>
      <c r="O740" s="98">
        <v>220</v>
      </c>
      <c r="P740" s="98"/>
      <c r="Q740" s="84"/>
      <c r="R740" s="84"/>
      <c r="S740" s="84"/>
    </row>
    <row r="741" spans="2:19" ht="45" customHeight="1" x14ac:dyDescent="0.25">
      <c r="B741" s="10" t="s">
        <v>221</v>
      </c>
      <c r="C741" s="100" t="s">
        <v>957</v>
      </c>
      <c r="D741" s="100"/>
      <c r="E741" s="101">
        <f t="shared" si="12"/>
        <v>1</v>
      </c>
      <c r="F741" s="101"/>
      <c r="G741" s="102" t="s">
        <v>35</v>
      </c>
      <c r="H741" s="102"/>
      <c r="I741" s="103">
        <v>42482</v>
      </c>
      <c r="J741" s="103"/>
      <c r="K741" s="103">
        <v>42482</v>
      </c>
      <c r="L741" s="103"/>
      <c r="M741" s="84" t="s">
        <v>656</v>
      </c>
      <c r="N741" s="84"/>
      <c r="O741" s="98">
        <v>220</v>
      </c>
      <c r="P741" s="98"/>
      <c r="Q741" s="84"/>
      <c r="R741" s="84"/>
      <c r="S741" s="84"/>
    </row>
    <row r="742" spans="2:19" ht="45" customHeight="1" x14ac:dyDescent="0.25">
      <c r="B742" s="10" t="s">
        <v>221</v>
      </c>
      <c r="C742" s="100" t="s">
        <v>957</v>
      </c>
      <c r="D742" s="100"/>
      <c r="E742" s="101">
        <f t="shared" si="12"/>
        <v>1</v>
      </c>
      <c r="F742" s="101"/>
      <c r="G742" s="102" t="s">
        <v>35</v>
      </c>
      <c r="H742" s="102"/>
      <c r="I742" s="103">
        <v>42486</v>
      </c>
      <c r="J742" s="103"/>
      <c r="K742" s="103">
        <v>42486</v>
      </c>
      <c r="L742" s="103"/>
      <c r="M742" s="84" t="s">
        <v>656</v>
      </c>
      <c r="N742" s="84"/>
      <c r="O742" s="98">
        <v>220</v>
      </c>
      <c r="P742" s="98"/>
      <c r="Q742" s="84"/>
      <c r="R742" s="84"/>
      <c r="S742" s="84"/>
    </row>
    <row r="743" spans="2:19" ht="45" customHeight="1" x14ac:dyDescent="0.25">
      <c r="B743" s="10" t="s">
        <v>221</v>
      </c>
      <c r="C743" s="100" t="s">
        <v>957</v>
      </c>
      <c r="D743" s="100"/>
      <c r="E743" s="101">
        <f t="shared" si="12"/>
        <v>1</v>
      </c>
      <c r="F743" s="101"/>
      <c r="G743" s="102" t="s">
        <v>35</v>
      </c>
      <c r="H743" s="102"/>
      <c r="I743" s="103">
        <v>42493</v>
      </c>
      <c r="J743" s="103"/>
      <c r="K743" s="103">
        <v>42493</v>
      </c>
      <c r="L743" s="103"/>
      <c r="M743" s="84" t="s">
        <v>656</v>
      </c>
      <c r="N743" s="84"/>
      <c r="O743" s="98">
        <v>119</v>
      </c>
      <c r="P743" s="98"/>
      <c r="Q743" s="84"/>
      <c r="R743" s="84"/>
      <c r="S743" s="84"/>
    </row>
    <row r="744" spans="2:19" ht="45" customHeight="1" x14ac:dyDescent="0.25">
      <c r="B744" s="10" t="s">
        <v>221</v>
      </c>
      <c r="C744" s="100" t="s">
        <v>957</v>
      </c>
      <c r="D744" s="100"/>
      <c r="E744" s="101">
        <f t="shared" si="12"/>
        <v>1</v>
      </c>
      <c r="F744" s="101"/>
      <c r="G744" s="102" t="s">
        <v>35</v>
      </c>
      <c r="H744" s="102"/>
      <c r="I744" s="103">
        <v>42496</v>
      </c>
      <c r="J744" s="103"/>
      <c r="K744" s="103">
        <v>42496</v>
      </c>
      <c r="L744" s="103"/>
      <c r="M744" s="84" t="s">
        <v>656</v>
      </c>
      <c r="N744" s="84"/>
      <c r="O744" s="98">
        <v>134</v>
      </c>
      <c r="P744" s="98"/>
      <c r="Q744" s="84"/>
      <c r="R744" s="84"/>
      <c r="S744" s="84"/>
    </row>
    <row r="745" spans="2:19" ht="45" customHeight="1" x14ac:dyDescent="0.25">
      <c r="B745" s="10" t="s">
        <v>221</v>
      </c>
      <c r="C745" s="100" t="s">
        <v>962</v>
      </c>
      <c r="D745" s="100"/>
      <c r="E745" s="101">
        <f t="shared" si="12"/>
        <v>1</v>
      </c>
      <c r="F745" s="101"/>
      <c r="G745" s="102" t="s">
        <v>35</v>
      </c>
      <c r="H745" s="102"/>
      <c r="I745" s="103">
        <v>42489</v>
      </c>
      <c r="J745" s="103"/>
      <c r="K745" s="103">
        <v>42489</v>
      </c>
      <c r="L745" s="103"/>
      <c r="M745" s="84" t="s">
        <v>656</v>
      </c>
      <c r="N745" s="84"/>
      <c r="O745" s="98">
        <v>80</v>
      </c>
      <c r="P745" s="98"/>
      <c r="Q745" s="84"/>
      <c r="R745" s="84"/>
      <c r="S745" s="84"/>
    </row>
    <row r="746" spans="2:19" ht="45" customHeight="1" x14ac:dyDescent="0.25">
      <c r="B746" s="10" t="s">
        <v>221</v>
      </c>
      <c r="C746" s="100" t="s">
        <v>19</v>
      </c>
      <c r="D746" s="100"/>
      <c r="E746" s="101">
        <f t="shared" si="12"/>
        <v>1</v>
      </c>
      <c r="F746" s="101"/>
      <c r="G746" s="102" t="s">
        <v>20</v>
      </c>
      <c r="H746" s="102"/>
      <c r="I746" s="103">
        <v>42489</v>
      </c>
      <c r="J746" s="103"/>
      <c r="K746" s="103">
        <v>42489</v>
      </c>
      <c r="L746" s="103"/>
      <c r="M746" s="84" t="s">
        <v>656</v>
      </c>
      <c r="N746" s="84"/>
      <c r="O746" s="98">
        <v>100</v>
      </c>
      <c r="P746" s="98"/>
      <c r="Q746" s="84"/>
      <c r="R746" s="84"/>
      <c r="S746" s="84"/>
    </row>
    <row r="747" spans="2:19" ht="45" customHeight="1" x14ac:dyDescent="0.25">
      <c r="B747" s="10" t="s">
        <v>221</v>
      </c>
      <c r="C747" s="100" t="s">
        <v>963</v>
      </c>
      <c r="D747" s="100"/>
      <c r="E747" s="101">
        <f t="shared" si="12"/>
        <v>1</v>
      </c>
      <c r="F747" s="101"/>
      <c r="G747" s="102" t="s">
        <v>35</v>
      </c>
      <c r="H747" s="102"/>
      <c r="I747" s="103">
        <v>42479</v>
      </c>
      <c r="J747" s="103"/>
      <c r="K747" s="103">
        <v>42479</v>
      </c>
      <c r="L747" s="103"/>
      <c r="M747" s="84" t="s">
        <v>656</v>
      </c>
      <c r="N747" s="84"/>
      <c r="O747" s="98">
        <v>464</v>
      </c>
      <c r="P747" s="98"/>
      <c r="Q747" s="84"/>
      <c r="R747" s="84"/>
      <c r="S747" s="84"/>
    </row>
    <row r="748" spans="2:19" ht="45" customHeight="1" x14ac:dyDescent="0.25">
      <c r="B748" s="10" t="s">
        <v>221</v>
      </c>
      <c r="C748" s="100" t="s">
        <v>963</v>
      </c>
      <c r="D748" s="100"/>
      <c r="E748" s="101">
        <f t="shared" si="12"/>
        <v>1</v>
      </c>
      <c r="F748" s="101"/>
      <c r="G748" s="102" t="s">
        <v>35</v>
      </c>
      <c r="H748" s="102"/>
      <c r="I748" s="103">
        <v>42479</v>
      </c>
      <c r="J748" s="103"/>
      <c r="K748" s="103">
        <v>42479</v>
      </c>
      <c r="L748" s="103"/>
      <c r="M748" s="84" t="s">
        <v>656</v>
      </c>
      <c r="N748" s="84"/>
      <c r="O748" s="98">
        <v>220</v>
      </c>
      <c r="P748" s="98"/>
      <c r="Q748" s="84"/>
      <c r="R748" s="84"/>
      <c r="S748" s="84"/>
    </row>
    <row r="749" spans="2:19" ht="45" customHeight="1" x14ac:dyDescent="0.25">
      <c r="B749" s="10" t="s">
        <v>221</v>
      </c>
      <c r="C749" s="100" t="s">
        <v>19</v>
      </c>
      <c r="D749" s="100"/>
      <c r="E749" s="101">
        <f t="shared" si="12"/>
        <v>1</v>
      </c>
      <c r="F749" s="101"/>
      <c r="G749" s="102" t="s">
        <v>20</v>
      </c>
      <c r="H749" s="102"/>
      <c r="I749" s="103">
        <v>42479</v>
      </c>
      <c r="J749" s="103"/>
      <c r="K749" s="103">
        <v>42479</v>
      </c>
      <c r="L749" s="103"/>
      <c r="M749" s="84" t="s">
        <v>656</v>
      </c>
      <c r="N749" s="84"/>
      <c r="O749" s="98">
        <v>1280</v>
      </c>
      <c r="P749" s="98"/>
      <c r="Q749" s="84"/>
      <c r="R749" s="84"/>
      <c r="S749" s="84"/>
    </row>
    <row r="750" spans="2:19" ht="45" customHeight="1" x14ac:dyDescent="0.25">
      <c r="B750" s="10" t="s">
        <v>221</v>
      </c>
      <c r="C750" s="100" t="s">
        <v>19</v>
      </c>
      <c r="D750" s="100"/>
      <c r="E750" s="101">
        <f t="shared" si="12"/>
        <v>1</v>
      </c>
      <c r="F750" s="101"/>
      <c r="G750" s="102" t="s">
        <v>20</v>
      </c>
      <c r="H750" s="102"/>
      <c r="I750" s="103">
        <v>42552</v>
      </c>
      <c r="J750" s="103"/>
      <c r="K750" s="103">
        <v>42552</v>
      </c>
      <c r="L750" s="103"/>
      <c r="M750" s="84" t="s">
        <v>656</v>
      </c>
      <c r="N750" s="84"/>
      <c r="O750" s="98">
        <v>3375</v>
      </c>
      <c r="P750" s="98"/>
      <c r="Q750" s="84"/>
      <c r="R750" s="84"/>
      <c r="S750" s="84"/>
    </row>
    <row r="751" spans="2:19" ht="45" customHeight="1" x14ac:dyDescent="0.25">
      <c r="B751" s="10" t="s">
        <v>221</v>
      </c>
      <c r="C751" s="100" t="s">
        <v>964</v>
      </c>
      <c r="D751" s="100"/>
      <c r="E751" s="101">
        <f t="shared" si="12"/>
        <v>1</v>
      </c>
      <c r="F751" s="101"/>
      <c r="G751" s="102" t="s">
        <v>35</v>
      </c>
      <c r="H751" s="102"/>
      <c r="I751" s="103">
        <v>42516</v>
      </c>
      <c r="J751" s="103"/>
      <c r="K751" s="103">
        <v>42516</v>
      </c>
      <c r="L751" s="103"/>
      <c r="M751" s="84" t="s">
        <v>656</v>
      </c>
      <c r="N751" s="84"/>
      <c r="O751" s="98">
        <v>406</v>
      </c>
      <c r="P751" s="98"/>
      <c r="Q751" s="84"/>
      <c r="R751" s="84"/>
      <c r="S751" s="84"/>
    </row>
    <row r="752" spans="2:19" ht="45" customHeight="1" x14ac:dyDescent="0.25">
      <c r="B752" s="10" t="s">
        <v>221</v>
      </c>
      <c r="C752" s="100" t="s">
        <v>965</v>
      </c>
      <c r="D752" s="100"/>
      <c r="E752" s="101">
        <f t="shared" si="12"/>
        <v>1</v>
      </c>
      <c r="F752" s="101"/>
      <c r="G752" s="102" t="s">
        <v>35</v>
      </c>
      <c r="H752" s="102"/>
      <c r="I752" s="103">
        <v>42506</v>
      </c>
      <c r="J752" s="103"/>
      <c r="K752" s="103">
        <v>42509</v>
      </c>
      <c r="L752" s="103"/>
      <c r="M752" s="84" t="s">
        <v>656</v>
      </c>
      <c r="N752" s="84"/>
      <c r="O752" s="98">
        <v>406</v>
      </c>
      <c r="P752" s="98"/>
      <c r="Q752" s="84"/>
      <c r="R752" s="84"/>
      <c r="S752" s="84"/>
    </row>
    <row r="753" spans="2:19" ht="45" customHeight="1" x14ac:dyDescent="0.25">
      <c r="B753" s="10" t="s">
        <v>221</v>
      </c>
      <c r="C753" s="100" t="s">
        <v>966</v>
      </c>
      <c r="D753" s="100"/>
      <c r="E753" s="101">
        <f t="shared" si="12"/>
        <v>1</v>
      </c>
      <c r="F753" s="101"/>
      <c r="G753" s="102" t="s">
        <v>35</v>
      </c>
      <c r="H753" s="102"/>
      <c r="I753" s="103">
        <v>42509</v>
      </c>
      <c r="J753" s="103"/>
      <c r="K753" s="103">
        <v>42509</v>
      </c>
      <c r="L753" s="103"/>
      <c r="M753" s="84" t="s">
        <v>656</v>
      </c>
      <c r="N753" s="84"/>
      <c r="O753" s="98">
        <v>203</v>
      </c>
      <c r="P753" s="98"/>
      <c r="Q753" s="84"/>
      <c r="R753" s="84"/>
      <c r="S753" s="84"/>
    </row>
    <row r="754" spans="2:19" ht="45" customHeight="1" x14ac:dyDescent="0.25">
      <c r="B754" s="10" t="s">
        <v>221</v>
      </c>
      <c r="C754" s="100" t="s">
        <v>967</v>
      </c>
      <c r="D754" s="100"/>
      <c r="E754" s="101">
        <f t="shared" si="12"/>
        <v>1</v>
      </c>
      <c r="F754" s="101"/>
      <c r="G754" s="102" t="s">
        <v>35</v>
      </c>
      <c r="H754" s="102"/>
      <c r="I754" s="103">
        <v>42517</v>
      </c>
      <c r="J754" s="103"/>
      <c r="K754" s="103">
        <v>42517</v>
      </c>
      <c r="L754" s="103"/>
      <c r="M754" s="84" t="s">
        <v>656</v>
      </c>
      <c r="N754" s="84"/>
      <c r="O754" s="98">
        <v>414</v>
      </c>
      <c r="P754" s="98"/>
      <c r="Q754" s="84"/>
      <c r="R754" s="84"/>
      <c r="S754" s="84"/>
    </row>
    <row r="755" spans="2:19" ht="45" customHeight="1" x14ac:dyDescent="0.25">
      <c r="B755" s="10" t="s">
        <v>221</v>
      </c>
      <c r="C755" s="100" t="s">
        <v>967</v>
      </c>
      <c r="D755" s="100"/>
      <c r="E755" s="101">
        <f t="shared" si="12"/>
        <v>1</v>
      </c>
      <c r="F755" s="101"/>
      <c r="G755" s="102" t="s">
        <v>35</v>
      </c>
      <c r="H755" s="102"/>
      <c r="I755" s="103">
        <v>42513</v>
      </c>
      <c r="J755" s="103"/>
      <c r="K755" s="103">
        <v>42513</v>
      </c>
      <c r="L755" s="103"/>
      <c r="M755" s="84" t="s">
        <v>656</v>
      </c>
      <c r="N755" s="84"/>
      <c r="O755" s="98">
        <v>406</v>
      </c>
      <c r="P755" s="98"/>
      <c r="Q755" s="84"/>
      <c r="R755" s="84"/>
      <c r="S755" s="84"/>
    </row>
    <row r="756" spans="2:19" ht="45" customHeight="1" x14ac:dyDescent="0.25">
      <c r="B756" s="10" t="s">
        <v>221</v>
      </c>
      <c r="C756" s="100" t="s">
        <v>957</v>
      </c>
      <c r="D756" s="100"/>
      <c r="E756" s="101">
        <f t="shared" si="12"/>
        <v>1</v>
      </c>
      <c r="F756" s="101"/>
      <c r="G756" s="102" t="s">
        <v>35</v>
      </c>
      <c r="H756" s="102"/>
      <c r="I756" s="103">
        <v>42514</v>
      </c>
      <c r="J756" s="103"/>
      <c r="K756" s="103">
        <v>42514</v>
      </c>
      <c r="L756" s="103"/>
      <c r="M756" s="84" t="s">
        <v>656</v>
      </c>
      <c r="N756" s="84"/>
      <c r="O756" s="98">
        <v>406</v>
      </c>
      <c r="P756" s="98"/>
      <c r="Q756" s="84"/>
      <c r="R756" s="84"/>
      <c r="S756" s="84"/>
    </row>
    <row r="757" spans="2:19" ht="45" customHeight="1" x14ac:dyDescent="0.25">
      <c r="B757" s="10" t="s">
        <v>221</v>
      </c>
      <c r="C757" s="100" t="s">
        <v>957</v>
      </c>
      <c r="D757" s="100"/>
      <c r="E757" s="101">
        <f t="shared" si="12"/>
        <v>1</v>
      </c>
      <c r="F757" s="101"/>
      <c r="G757" s="102" t="s">
        <v>35</v>
      </c>
      <c r="H757" s="102"/>
      <c r="I757" s="103">
        <v>42530</v>
      </c>
      <c r="J757" s="103"/>
      <c r="K757" s="103">
        <v>42530</v>
      </c>
      <c r="L757" s="103"/>
      <c r="M757" s="84" t="s">
        <v>656</v>
      </c>
      <c r="N757" s="84"/>
      <c r="O757" s="98">
        <v>414</v>
      </c>
      <c r="P757" s="98"/>
      <c r="Q757" s="84"/>
      <c r="R757" s="84"/>
      <c r="S757" s="84"/>
    </row>
    <row r="758" spans="2:19" ht="45" customHeight="1" x14ac:dyDescent="0.25">
      <c r="B758" s="10" t="s">
        <v>221</v>
      </c>
      <c r="C758" s="100" t="s">
        <v>957</v>
      </c>
      <c r="D758" s="100"/>
      <c r="E758" s="101">
        <f t="shared" si="12"/>
        <v>1</v>
      </c>
      <c r="F758" s="101"/>
      <c r="G758" s="102" t="s">
        <v>35</v>
      </c>
      <c r="H758" s="102"/>
      <c r="I758" s="103">
        <v>42510</v>
      </c>
      <c r="J758" s="103"/>
      <c r="K758" s="103">
        <v>42510</v>
      </c>
      <c r="L758" s="103"/>
      <c r="M758" s="84" t="s">
        <v>656</v>
      </c>
      <c r="N758" s="84"/>
      <c r="O758" s="98">
        <v>414</v>
      </c>
      <c r="P758" s="98"/>
      <c r="Q758" s="84"/>
      <c r="R758" s="84"/>
      <c r="S758" s="84"/>
    </row>
    <row r="759" spans="2:19" ht="45" customHeight="1" x14ac:dyDescent="0.25">
      <c r="B759" s="10" t="s">
        <v>221</v>
      </c>
      <c r="C759" s="100" t="s">
        <v>957</v>
      </c>
      <c r="D759" s="100"/>
      <c r="E759" s="101">
        <f t="shared" si="12"/>
        <v>1</v>
      </c>
      <c r="F759" s="101"/>
      <c r="G759" s="102" t="s">
        <v>35</v>
      </c>
      <c r="H759" s="102"/>
      <c r="I759" s="103">
        <v>42507</v>
      </c>
      <c r="J759" s="103"/>
      <c r="K759" s="103">
        <v>42507</v>
      </c>
      <c r="L759" s="103"/>
      <c r="M759" s="84" t="s">
        <v>656</v>
      </c>
      <c r="N759" s="84"/>
      <c r="O759" s="98">
        <v>414</v>
      </c>
      <c r="P759" s="98"/>
      <c r="Q759" s="84"/>
      <c r="R759" s="84"/>
      <c r="S759" s="84"/>
    </row>
    <row r="760" spans="2:19" ht="45" customHeight="1" x14ac:dyDescent="0.25">
      <c r="B760" s="10" t="s">
        <v>221</v>
      </c>
      <c r="C760" s="100" t="s">
        <v>957</v>
      </c>
      <c r="D760" s="100"/>
      <c r="E760" s="101">
        <f t="shared" si="12"/>
        <v>1</v>
      </c>
      <c r="F760" s="101"/>
      <c r="G760" s="102" t="s">
        <v>35</v>
      </c>
      <c r="H760" s="102"/>
      <c r="I760" s="103">
        <v>42516</v>
      </c>
      <c r="J760" s="103"/>
      <c r="K760" s="103">
        <v>42516</v>
      </c>
      <c r="L760" s="103"/>
      <c r="M760" s="84" t="s">
        <v>656</v>
      </c>
      <c r="N760" s="84"/>
      <c r="O760" s="98">
        <v>414</v>
      </c>
      <c r="P760" s="98"/>
      <c r="Q760" s="84"/>
      <c r="R760" s="84"/>
      <c r="S760" s="84"/>
    </row>
    <row r="761" spans="2:19" ht="45" customHeight="1" x14ac:dyDescent="0.25">
      <c r="B761" s="10" t="s">
        <v>221</v>
      </c>
      <c r="C761" s="100" t="s">
        <v>957</v>
      </c>
      <c r="D761" s="100"/>
      <c r="E761" s="101">
        <f t="shared" si="12"/>
        <v>1</v>
      </c>
      <c r="F761" s="101"/>
      <c r="G761" s="102" t="s">
        <v>35</v>
      </c>
      <c r="H761" s="102"/>
      <c r="I761" s="103">
        <v>42523</v>
      </c>
      <c r="J761" s="103"/>
      <c r="K761" s="103">
        <v>42523</v>
      </c>
      <c r="L761" s="103"/>
      <c r="M761" s="84" t="s">
        <v>656</v>
      </c>
      <c r="N761" s="84"/>
      <c r="O761" s="98">
        <v>414</v>
      </c>
      <c r="P761" s="98"/>
      <c r="Q761" s="84"/>
      <c r="R761" s="84"/>
      <c r="S761" s="84"/>
    </row>
    <row r="762" spans="2:19" ht="45" customHeight="1" x14ac:dyDescent="0.25">
      <c r="B762" s="10" t="s">
        <v>221</v>
      </c>
      <c r="C762" s="100" t="s">
        <v>964</v>
      </c>
      <c r="D762" s="100"/>
      <c r="E762" s="101">
        <f t="shared" si="12"/>
        <v>1</v>
      </c>
      <c r="F762" s="101"/>
      <c r="G762" s="102" t="s">
        <v>35</v>
      </c>
      <c r="H762" s="102"/>
      <c r="I762" s="103">
        <v>42516</v>
      </c>
      <c r="J762" s="103"/>
      <c r="K762" s="103">
        <v>42516</v>
      </c>
      <c r="L762" s="103"/>
      <c r="M762" s="84" t="s">
        <v>656</v>
      </c>
      <c r="N762" s="84"/>
      <c r="O762" s="98">
        <v>134</v>
      </c>
      <c r="P762" s="98"/>
      <c r="Q762" s="84"/>
      <c r="R762" s="84"/>
      <c r="S762" s="84"/>
    </row>
    <row r="763" spans="2:19" ht="45" customHeight="1" x14ac:dyDescent="0.25">
      <c r="B763" s="10" t="s">
        <v>221</v>
      </c>
      <c r="C763" s="100" t="s">
        <v>965</v>
      </c>
      <c r="D763" s="100"/>
      <c r="E763" s="101">
        <f t="shared" si="12"/>
        <v>1</v>
      </c>
      <c r="F763" s="101"/>
      <c r="G763" s="102" t="s">
        <v>35</v>
      </c>
      <c r="H763" s="102"/>
      <c r="I763" s="103">
        <v>42506</v>
      </c>
      <c r="J763" s="103"/>
      <c r="K763" s="103">
        <v>42509</v>
      </c>
      <c r="L763" s="103"/>
      <c r="M763" s="84" t="s">
        <v>656</v>
      </c>
      <c r="N763" s="84"/>
      <c r="O763" s="98">
        <v>220</v>
      </c>
      <c r="P763" s="98"/>
      <c r="Q763" s="84"/>
      <c r="R763" s="84"/>
      <c r="S763" s="84"/>
    </row>
    <row r="764" spans="2:19" ht="45" customHeight="1" x14ac:dyDescent="0.25">
      <c r="B764" s="10" t="s">
        <v>221</v>
      </c>
      <c r="C764" s="100" t="s">
        <v>966</v>
      </c>
      <c r="D764" s="100"/>
      <c r="E764" s="101">
        <f t="shared" si="12"/>
        <v>1</v>
      </c>
      <c r="F764" s="101"/>
      <c r="G764" s="102" t="s">
        <v>35</v>
      </c>
      <c r="H764" s="102"/>
      <c r="I764" s="103">
        <v>42509</v>
      </c>
      <c r="J764" s="103"/>
      <c r="K764" s="103">
        <v>42509</v>
      </c>
      <c r="L764" s="103"/>
      <c r="M764" s="84" t="s">
        <v>656</v>
      </c>
      <c r="N764" s="84"/>
      <c r="O764" s="98">
        <v>214</v>
      </c>
      <c r="P764" s="98"/>
      <c r="Q764" s="84"/>
      <c r="R764" s="84"/>
      <c r="S764" s="84"/>
    </row>
    <row r="765" spans="2:19" ht="45" customHeight="1" x14ac:dyDescent="0.25">
      <c r="B765" s="10" t="s">
        <v>221</v>
      </c>
      <c r="C765" s="100" t="s">
        <v>967</v>
      </c>
      <c r="D765" s="100"/>
      <c r="E765" s="101">
        <f t="shared" si="12"/>
        <v>1</v>
      </c>
      <c r="F765" s="101"/>
      <c r="G765" s="102" t="s">
        <v>35</v>
      </c>
      <c r="H765" s="102"/>
      <c r="I765" s="103">
        <v>42517</v>
      </c>
      <c r="J765" s="103"/>
      <c r="K765" s="103">
        <v>42517</v>
      </c>
      <c r="L765" s="103"/>
      <c r="M765" s="84" t="s">
        <v>656</v>
      </c>
      <c r="N765" s="84"/>
      <c r="O765" s="98">
        <v>220</v>
      </c>
      <c r="P765" s="98"/>
      <c r="Q765" s="84"/>
      <c r="R765" s="84"/>
      <c r="S765" s="84"/>
    </row>
    <row r="766" spans="2:19" ht="45" customHeight="1" x14ac:dyDescent="0.25">
      <c r="B766" s="10" t="s">
        <v>221</v>
      </c>
      <c r="C766" s="100" t="s">
        <v>967</v>
      </c>
      <c r="D766" s="100"/>
      <c r="E766" s="101">
        <f t="shared" si="12"/>
        <v>1</v>
      </c>
      <c r="F766" s="101"/>
      <c r="G766" s="102" t="s">
        <v>35</v>
      </c>
      <c r="H766" s="102"/>
      <c r="I766" s="103">
        <v>42513</v>
      </c>
      <c r="J766" s="103"/>
      <c r="K766" s="103">
        <v>42513</v>
      </c>
      <c r="L766" s="103"/>
      <c r="M766" s="84" t="s">
        <v>656</v>
      </c>
      <c r="N766" s="84"/>
      <c r="O766" s="98">
        <v>182</v>
      </c>
      <c r="P766" s="98"/>
      <c r="Q766" s="84"/>
      <c r="R766" s="84"/>
      <c r="S766" s="84"/>
    </row>
    <row r="767" spans="2:19" ht="45" customHeight="1" x14ac:dyDescent="0.25">
      <c r="B767" s="10" t="s">
        <v>221</v>
      </c>
      <c r="C767" s="100" t="s">
        <v>957</v>
      </c>
      <c r="D767" s="100"/>
      <c r="E767" s="101">
        <f t="shared" si="12"/>
        <v>1</v>
      </c>
      <c r="F767" s="101"/>
      <c r="G767" s="102" t="s">
        <v>35</v>
      </c>
      <c r="H767" s="102"/>
      <c r="I767" s="103">
        <v>42530</v>
      </c>
      <c r="J767" s="103"/>
      <c r="K767" s="103">
        <v>42530</v>
      </c>
      <c r="L767" s="103"/>
      <c r="M767" s="84" t="s">
        <v>656</v>
      </c>
      <c r="N767" s="84"/>
      <c r="O767" s="98">
        <v>220</v>
      </c>
      <c r="P767" s="98"/>
      <c r="Q767" s="84"/>
      <c r="R767" s="84"/>
      <c r="S767" s="84"/>
    </row>
    <row r="768" spans="2:19" ht="45" customHeight="1" x14ac:dyDescent="0.25">
      <c r="B768" s="10" t="s">
        <v>221</v>
      </c>
      <c r="C768" s="100" t="s">
        <v>957</v>
      </c>
      <c r="D768" s="100"/>
      <c r="E768" s="101">
        <f t="shared" si="12"/>
        <v>1</v>
      </c>
      <c r="F768" s="101"/>
      <c r="G768" s="102" t="s">
        <v>35</v>
      </c>
      <c r="H768" s="102"/>
      <c r="I768" s="103">
        <v>42510</v>
      </c>
      <c r="J768" s="103"/>
      <c r="K768" s="103">
        <v>42510</v>
      </c>
      <c r="L768" s="103"/>
      <c r="M768" s="84" t="s">
        <v>656</v>
      </c>
      <c r="N768" s="84"/>
      <c r="O768" s="98">
        <v>156</v>
      </c>
      <c r="P768" s="98"/>
      <c r="Q768" s="84"/>
      <c r="R768" s="84"/>
      <c r="S768" s="84"/>
    </row>
    <row r="769" spans="2:19" ht="45" customHeight="1" x14ac:dyDescent="0.25">
      <c r="B769" s="10" t="s">
        <v>221</v>
      </c>
      <c r="C769" s="100" t="s">
        <v>957</v>
      </c>
      <c r="D769" s="100"/>
      <c r="E769" s="101">
        <f t="shared" si="12"/>
        <v>1</v>
      </c>
      <c r="F769" s="101"/>
      <c r="G769" s="102" t="s">
        <v>35</v>
      </c>
      <c r="H769" s="102"/>
      <c r="I769" s="103">
        <v>42507</v>
      </c>
      <c r="J769" s="103"/>
      <c r="K769" s="103">
        <v>42507</v>
      </c>
      <c r="L769" s="103"/>
      <c r="M769" s="84" t="s">
        <v>656</v>
      </c>
      <c r="N769" s="84"/>
      <c r="O769" s="98">
        <v>197</v>
      </c>
      <c r="P769" s="98"/>
      <c r="Q769" s="84"/>
      <c r="R769" s="84"/>
      <c r="S769" s="84"/>
    </row>
    <row r="770" spans="2:19" ht="45" customHeight="1" x14ac:dyDescent="0.25">
      <c r="B770" s="10" t="s">
        <v>221</v>
      </c>
      <c r="C770" s="100" t="s">
        <v>957</v>
      </c>
      <c r="D770" s="100"/>
      <c r="E770" s="101">
        <f t="shared" si="12"/>
        <v>1</v>
      </c>
      <c r="F770" s="101"/>
      <c r="G770" s="102" t="s">
        <v>35</v>
      </c>
      <c r="H770" s="102"/>
      <c r="I770" s="103">
        <v>42516</v>
      </c>
      <c r="J770" s="103"/>
      <c r="K770" s="103">
        <v>42516</v>
      </c>
      <c r="L770" s="103"/>
      <c r="M770" s="84" t="s">
        <v>656</v>
      </c>
      <c r="N770" s="84"/>
      <c r="O770" s="98">
        <v>190</v>
      </c>
      <c r="P770" s="98"/>
      <c r="Q770" s="84"/>
      <c r="R770" s="84"/>
      <c r="S770" s="84"/>
    </row>
    <row r="771" spans="2:19" ht="45" customHeight="1" x14ac:dyDescent="0.25">
      <c r="B771" s="10" t="s">
        <v>221</v>
      </c>
      <c r="C771" s="100" t="s">
        <v>19</v>
      </c>
      <c r="D771" s="100"/>
      <c r="E771" s="101">
        <f t="shared" si="12"/>
        <v>1</v>
      </c>
      <c r="F771" s="101"/>
      <c r="G771" s="102" t="s">
        <v>20</v>
      </c>
      <c r="H771" s="102"/>
      <c r="I771" s="103">
        <v>42516</v>
      </c>
      <c r="J771" s="103"/>
      <c r="K771" s="103">
        <v>42516</v>
      </c>
      <c r="L771" s="103"/>
      <c r="M771" s="84" t="s">
        <v>656</v>
      </c>
      <c r="N771" s="84"/>
      <c r="O771" s="98">
        <v>550</v>
      </c>
      <c r="P771" s="98"/>
      <c r="Q771" s="84"/>
      <c r="R771" s="84"/>
      <c r="S771" s="84"/>
    </row>
    <row r="772" spans="2:19" ht="45" customHeight="1" x14ac:dyDescent="0.25">
      <c r="B772" s="10" t="s">
        <v>221</v>
      </c>
      <c r="C772" s="100" t="s">
        <v>968</v>
      </c>
      <c r="D772" s="100"/>
      <c r="E772" s="101">
        <f t="shared" si="12"/>
        <v>1</v>
      </c>
      <c r="F772" s="101"/>
      <c r="G772" s="102" t="s">
        <v>35</v>
      </c>
      <c r="H772" s="102"/>
      <c r="I772" s="103">
        <v>42502</v>
      </c>
      <c r="J772" s="103"/>
      <c r="K772" s="103">
        <v>42502</v>
      </c>
      <c r="L772" s="103"/>
      <c r="M772" s="84" t="s">
        <v>656</v>
      </c>
      <c r="N772" s="84"/>
      <c r="O772" s="98">
        <v>422.08</v>
      </c>
      <c r="P772" s="98"/>
      <c r="Q772" s="84"/>
      <c r="R772" s="84"/>
      <c r="S772" s="84"/>
    </row>
    <row r="773" spans="2:19" ht="45" customHeight="1" x14ac:dyDescent="0.25">
      <c r="B773" s="10" t="s">
        <v>221</v>
      </c>
      <c r="C773" s="100" t="s">
        <v>969</v>
      </c>
      <c r="D773" s="100"/>
      <c r="E773" s="101">
        <f t="shared" si="12"/>
        <v>1</v>
      </c>
      <c r="F773" s="101"/>
      <c r="G773" s="102" t="s">
        <v>35</v>
      </c>
      <c r="H773" s="102"/>
      <c r="I773" s="103">
        <v>42517</v>
      </c>
      <c r="J773" s="103"/>
      <c r="K773" s="103">
        <v>42517</v>
      </c>
      <c r="L773" s="103"/>
      <c r="M773" s="84" t="s">
        <v>656</v>
      </c>
      <c r="N773" s="84"/>
      <c r="O773" s="98">
        <v>488</v>
      </c>
      <c r="P773" s="98"/>
      <c r="Q773" s="84"/>
      <c r="R773" s="84"/>
      <c r="S773" s="84"/>
    </row>
    <row r="774" spans="2:19" ht="45" customHeight="1" x14ac:dyDescent="0.25">
      <c r="B774" s="10" t="s">
        <v>221</v>
      </c>
      <c r="C774" s="100" t="s">
        <v>970</v>
      </c>
      <c r="D774" s="100"/>
      <c r="E774" s="101">
        <f t="shared" si="12"/>
        <v>1</v>
      </c>
      <c r="F774" s="101"/>
      <c r="G774" s="102" t="s">
        <v>35</v>
      </c>
      <c r="H774" s="102"/>
      <c r="I774" s="103">
        <v>42501</v>
      </c>
      <c r="J774" s="103"/>
      <c r="K774" s="103">
        <v>42501</v>
      </c>
      <c r="L774" s="103"/>
      <c r="M774" s="84" t="s">
        <v>656</v>
      </c>
      <c r="N774" s="84"/>
      <c r="O774" s="98">
        <v>414</v>
      </c>
      <c r="P774" s="98"/>
      <c r="Q774" s="84"/>
      <c r="R774" s="84"/>
      <c r="S774" s="84"/>
    </row>
    <row r="775" spans="2:19" ht="45" customHeight="1" x14ac:dyDescent="0.25">
      <c r="B775" s="10" t="s">
        <v>221</v>
      </c>
      <c r="C775" s="100" t="s">
        <v>970</v>
      </c>
      <c r="D775" s="100"/>
      <c r="E775" s="101">
        <f t="shared" si="12"/>
        <v>1</v>
      </c>
      <c r="F775" s="101"/>
      <c r="G775" s="102" t="s">
        <v>35</v>
      </c>
      <c r="H775" s="102"/>
      <c r="I775" s="103">
        <v>42520</v>
      </c>
      <c r="J775" s="103"/>
      <c r="K775" s="103">
        <v>42520</v>
      </c>
      <c r="L775" s="103"/>
      <c r="M775" s="84" t="s">
        <v>656</v>
      </c>
      <c r="N775" s="84"/>
      <c r="O775" s="98">
        <v>414</v>
      </c>
      <c r="P775" s="98"/>
      <c r="Q775" s="84"/>
      <c r="R775" s="84"/>
      <c r="S775" s="84"/>
    </row>
    <row r="776" spans="2:19" ht="45" customHeight="1" x14ac:dyDescent="0.25">
      <c r="B776" s="10" t="s">
        <v>221</v>
      </c>
      <c r="C776" s="100" t="s">
        <v>970</v>
      </c>
      <c r="D776" s="100"/>
      <c r="E776" s="101">
        <f t="shared" si="12"/>
        <v>1</v>
      </c>
      <c r="F776" s="101"/>
      <c r="G776" s="102" t="s">
        <v>35</v>
      </c>
      <c r="H776" s="102"/>
      <c r="I776" s="103">
        <v>42514</v>
      </c>
      <c r="J776" s="103"/>
      <c r="K776" s="103">
        <v>42514</v>
      </c>
      <c r="L776" s="103"/>
      <c r="M776" s="84" t="s">
        <v>656</v>
      </c>
      <c r="N776" s="84"/>
      <c r="O776" s="98">
        <v>410</v>
      </c>
      <c r="P776" s="98"/>
      <c r="Q776" s="84"/>
      <c r="R776" s="84"/>
      <c r="S776" s="84"/>
    </row>
    <row r="777" spans="2:19" ht="45" customHeight="1" x14ac:dyDescent="0.25">
      <c r="B777" s="10" t="s">
        <v>221</v>
      </c>
      <c r="C777" s="100" t="s">
        <v>970</v>
      </c>
      <c r="D777" s="100"/>
      <c r="E777" s="101">
        <f t="shared" si="12"/>
        <v>1</v>
      </c>
      <c r="F777" s="101"/>
      <c r="G777" s="102" t="s">
        <v>35</v>
      </c>
      <c r="H777" s="102"/>
      <c r="I777" s="103">
        <v>42502</v>
      </c>
      <c r="J777" s="103"/>
      <c r="K777" s="103">
        <v>42502</v>
      </c>
      <c r="L777" s="103"/>
      <c r="M777" s="84" t="s">
        <v>656</v>
      </c>
      <c r="N777" s="84"/>
      <c r="O777" s="98">
        <v>414</v>
      </c>
      <c r="P777" s="98"/>
      <c r="Q777" s="84"/>
      <c r="R777" s="84"/>
      <c r="S777" s="84"/>
    </row>
    <row r="778" spans="2:19" ht="45" customHeight="1" x14ac:dyDescent="0.25">
      <c r="B778" s="10" t="s">
        <v>221</v>
      </c>
      <c r="C778" s="100" t="s">
        <v>970</v>
      </c>
      <c r="D778" s="100"/>
      <c r="E778" s="101">
        <f t="shared" si="12"/>
        <v>1</v>
      </c>
      <c r="F778" s="101"/>
      <c r="G778" s="102" t="s">
        <v>35</v>
      </c>
      <c r="H778" s="102"/>
      <c r="I778" s="103">
        <v>42509</v>
      </c>
      <c r="J778" s="103"/>
      <c r="K778" s="103">
        <v>42509</v>
      </c>
      <c r="L778" s="103"/>
      <c r="M778" s="84" t="s">
        <v>656</v>
      </c>
      <c r="N778" s="84"/>
      <c r="O778" s="98">
        <v>414</v>
      </c>
      <c r="P778" s="98"/>
      <c r="Q778" s="84"/>
      <c r="R778" s="84"/>
      <c r="S778" s="84"/>
    </row>
    <row r="779" spans="2:19" ht="45" customHeight="1" x14ac:dyDescent="0.25">
      <c r="B779" s="10" t="s">
        <v>221</v>
      </c>
      <c r="C779" s="100" t="s">
        <v>970</v>
      </c>
      <c r="D779" s="100"/>
      <c r="E779" s="101">
        <f t="shared" si="12"/>
        <v>1</v>
      </c>
      <c r="F779" s="101"/>
      <c r="G779" s="102" t="s">
        <v>35</v>
      </c>
      <c r="H779" s="102"/>
      <c r="I779" s="103">
        <v>42531</v>
      </c>
      <c r="J779" s="103"/>
      <c r="K779" s="103">
        <v>42531</v>
      </c>
      <c r="L779" s="103"/>
      <c r="M779" s="84" t="s">
        <v>656</v>
      </c>
      <c r="N779" s="84"/>
      <c r="O779" s="98">
        <v>414</v>
      </c>
      <c r="P779" s="98"/>
      <c r="Q779" s="84"/>
      <c r="R779" s="84"/>
      <c r="S779" s="84"/>
    </row>
    <row r="780" spans="2:19" ht="45" customHeight="1" x14ac:dyDescent="0.25">
      <c r="B780" s="10" t="s">
        <v>221</v>
      </c>
      <c r="C780" s="100" t="s">
        <v>970</v>
      </c>
      <c r="D780" s="100"/>
      <c r="E780" s="101">
        <f t="shared" si="12"/>
        <v>1</v>
      </c>
      <c r="F780" s="101"/>
      <c r="G780" s="102" t="s">
        <v>35</v>
      </c>
      <c r="H780" s="102"/>
      <c r="I780" s="103">
        <v>42529</v>
      </c>
      <c r="J780" s="103"/>
      <c r="K780" s="103">
        <v>42529</v>
      </c>
      <c r="L780" s="103"/>
      <c r="M780" s="84" t="s">
        <v>656</v>
      </c>
      <c r="N780" s="84"/>
      <c r="O780" s="98">
        <v>414</v>
      </c>
      <c r="P780" s="98"/>
      <c r="Q780" s="84"/>
      <c r="R780" s="84"/>
      <c r="S780" s="84"/>
    </row>
    <row r="781" spans="2:19" ht="45" customHeight="1" x14ac:dyDescent="0.25">
      <c r="B781" s="10" t="s">
        <v>221</v>
      </c>
      <c r="C781" s="100" t="s">
        <v>970</v>
      </c>
      <c r="D781" s="100"/>
      <c r="E781" s="101">
        <f t="shared" ref="E781:E844" si="13">D781+1</f>
        <v>1</v>
      </c>
      <c r="F781" s="101"/>
      <c r="G781" s="102" t="s">
        <v>35</v>
      </c>
      <c r="H781" s="102"/>
      <c r="I781" s="103">
        <v>42522</v>
      </c>
      <c r="J781" s="103"/>
      <c r="K781" s="103">
        <v>42522</v>
      </c>
      <c r="L781" s="103"/>
      <c r="M781" s="84" t="s">
        <v>656</v>
      </c>
      <c r="N781" s="84"/>
      <c r="O781" s="98">
        <v>414</v>
      </c>
      <c r="P781" s="98"/>
      <c r="Q781" s="84"/>
      <c r="R781" s="84"/>
      <c r="S781" s="84"/>
    </row>
    <row r="782" spans="2:19" ht="45" customHeight="1" x14ac:dyDescent="0.25">
      <c r="B782" s="10" t="s">
        <v>221</v>
      </c>
      <c r="C782" s="100" t="s">
        <v>968</v>
      </c>
      <c r="D782" s="100"/>
      <c r="E782" s="101">
        <f t="shared" si="13"/>
        <v>1</v>
      </c>
      <c r="F782" s="101"/>
      <c r="G782" s="102" t="s">
        <v>35</v>
      </c>
      <c r="H782" s="102"/>
      <c r="I782" s="103">
        <v>42502</v>
      </c>
      <c r="J782" s="103"/>
      <c r="K782" s="103">
        <v>42502</v>
      </c>
      <c r="L782" s="103"/>
      <c r="M782" s="84" t="s">
        <v>656</v>
      </c>
      <c r="N782" s="84"/>
      <c r="O782" s="98">
        <v>102</v>
      </c>
      <c r="P782" s="98"/>
      <c r="Q782" s="84"/>
      <c r="R782" s="84"/>
      <c r="S782" s="84"/>
    </row>
    <row r="783" spans="2:19" ht="45" customHeight="1" x14ac:dyDescent="0.25">
      <c r="B783" s="10" t="s">
        <v>221</v>
      </c>
      <c r="C783" s="100" t="s">
        <v>969</v>
      </c>
      <c r="D783" s="100"/>
      <c r="E783" s="101">
        <f t="shared" si="13"/>
        <v>1</v>
      </c>
      <c r="F783" s="101"/>
      <c r="G783" s="102" t="s">
        <v>35</v>
      </c>
      <c r="H783" s="102"/>
      <c r="I783" s="103">
        <v>42517</v>
      </c>
      <c r="J783" s="103"/>
      <c r="K783" s="103">
        <v>42517</v>
      </c>
      <c r="L783" s="103"/>
      <c r="M783" s="84" t="s">
        <v>656</v>
      </c>
      <c r="N783" s="84"/>
      <c r="O783" s="98">
        <v>195</v>
      </c>
      <c r="P783" s="98"/>
      <c r="Q783" s="84"/>
      <c r="R783" s="84"/>
      <c r="S783" s="84"/>
    </row>
    <row r="784" spans="2:19" ht="45" customHeight="1" x14ac:dyDescent="0.25">
      <c r="B784" s="10" t="s">
        <v>221</v>
      </c>
      <c r="C784" s="100" t="s">
        <v>970</v>
      </c>
      <c r="D784" s="100"/>
      <c r="E784" s="101">
        <f t="shared" si="13"/>
        <v>1</v>
      </c>
      <c r="F784" s="101"/>
      <c r="G784" s="102" t="s">
        <v>35</v>
      </c>
      <c r="H784" s="102"/>
      <c r="I784" s="103">
        <v>42501</v>
      </c>
      <c r="J784" s="103"/>
      <c r="K784" s="103">
        <v>42501</v>
      </c>
      <c r="L784" s="103"/>
      <c r="M784" s="84" t="s">
        <v>656</v>
      </c>
      <c r="N784" s="84"/>
      <c r="O784" s="98">
        <v>139</v>
      </c>
      <c r="P784" s="98"/>
      <c r="Q784" s="84"/>
      <c r="R784" s="84"/>
      <c r="S784" s="84"/>
    </row>
    <row r="785" spans="2:19" ht="45" customHeight="1" x14ac:dyDescent="0.25">
      <c r="B785" s="10" t="s">
        <v>221</v>
      </c>
      <c r="C785" s="100" t="s">
        <v>970</v>
      </c>
      <c r="D785" s="100"/>
      <c r="E785" s="101">
        <f t="shared" si="13"/>
        <v>1</v>
      </c>
      <c r="F785" s="101"/>
      <c r="G785" s="102" t="s">
        <v>35</v>
      </c>
      <c r="H785" s="102"/>
      <c r="I785" s="103">
        <v>42520</v>
      </c>
      <c r="J785" s="103"/>
      <c r="K785" s="103">
        <v>42520</v>
      </c>
      <c r="L785" s="103"/>
      <c r="M785" s="84" t="s">
        <v>656</v>
      </c>
      <c r="N785" s="84"/>
      <c r="O785" s="98">
        <v>220</v>
      </c>
      <c r="P785" s="98"/>
      <c r="Q785" s="84"/>
      <c r="R785" s="84"/>
      <c r="S785" s="84"/>
    </row>
    <row r="786" spans="2:19" ht="45" customHeight="1" x14ac:dyDescent="0.25">
      <c r="B786" s="10" t="s">
        <v>221</v>
      </c>
      <c r="C786" s="100" t="s">
        <v>970</v>
      </c>
      <c r="D786" s="100"/>
      <c r="E786" s="101">
        <f t="shared" si="13"/>
        <v>1</v>
      </c>
      <c r="F786" s="101"/>
      <c r="G786" s="102" t="s">
        <v>35</v>
      </c>
      <c r="H786" s="102"/>
      <c r="I786" s="103">
        <v>42514</v>
      </c>
      <c r="J786" s="103"/>
      <c r="K786" s="103">
        <v>42514</v>
      </c>
      <c r="L786" s="103"/>
      <c r="M786" s="84" t="s">
        <v>656</v>
      </c>
      <c r="N786" s="84"/>
      <c r="O786" s="98">
        <v>220</v>
      </c>
      <c r="P786" s="98"/>
      <c r="Q786" s="84"/>
      <c r="R786" s="84"/>
      <c r="S786" s="84"/>
    </row>
    <row r="787" spans="2:19" ht="45" customHeight="1" x14ac:dyDescent="0.25">
      <c r="B787" s="10" t="s">
        <v>221</v>
      </c>
      <c r="C787" s="100" t="s">
        <v>970</v>
      </c>
      <c r="D787" s="100"/>
      <c r="E787" s="101">
        <f t="shared" si="13"/>
        <v>1</v>
      </c>
      <c r="F787" s="101"/>
      <c r="G787" s="102" t="s">
        <v>35</v>
      </c>
      <c r="H787" s="102"/>
      <c r="I787" s="103">
        <v>42502</v>
      </c>
      <c r="J787" s="103"/>
      <c r="K787" s="103">
        <v>42502</v>
      </c>
      <c r="L787" s="103"/>
      <c r="M787" s="84" t="s">
        <v>656</v>
      </c>
      <c r="N787" s="84"/>
      <c r="O787" s="98">
        <v>202</v>
      </c>
      <c r="P787" s="98"/>
      <c r="Q787" s="84"/>
      <c r="R787" s="84"/>
      <c r="S787" s="84"/>
    </row>
    <row r="788" spans="2:19" ht="45" customHeight="1" x14ac:dyDescent="0.25">
      <c r="B788" s="10" t="s">
        <v>221</v>
      </c>
      <c r="C788" s="100" t="s">
        <v>970</v>
      </c>
      <c r="D788" s="100"/>
      <c r="E788" s="101">
        <f t="shared" si="13"/>
        <v>1</v>
      </c>
      <c r="F788" s="101"/>
      <c r="G788" s="102" t="s">
        <v>35</v>
      </c>
      <c r="H788" s="102"/>
      <c r="I788" s="103">
        <v>42509</v>
      </c>
      <c r="J788" s="103"/>
      <c r="K788" s="103">
        <v>42509</v>
      </c>
      <c r="L788" s="103"/>
      <c r="M788" s="84" t="s">
        <v>656</v>
      </c>
      <c r="N788" s="84"/>
      <c r="O788" s="98">
        <v>214</v>
      </c>
      <c r="P788" s="98"/>
      <c r="Q788" s="84"/>
      <c r="R788" s="84"/>
      <c r="S788" s="84"/>
    </row>
    <row r="789" spans="2:19" ht="45" customHeight="1" x14ac:dyDescent="0.25">
      <c r="B789" s="10" t="s">
        <v>221</v>
      </c>
      <c r="C789" s="100" t="s">
        <v>970</v>
      </c>
      <c r="D789" s="100"/>
      <c r="E789" s="101">
        <f t="shared" si="13"/>
        <v>1</v>
      </c>
      <c r="F789" s="101"/>
      <c r="G789" s="102" t="s">
        <v>35</v>
      </c>
      <c r="H789" s="102"/>
      <c r="I789" s="103">
        <v>42531</v>
      </c>
      <c r="J789" s="103"/>
      <c r="K789" s="103">
        <v>42531</v>
      </c>
      <c r="L789" s="103"/>
      <c r="M789" s="84" t="s">
        <v>656</v>
      </c>
      <c r="N789" s="84"/>
      <c r="O789" s="98">
        <v>161</v>
      </c>
      <c r="P789" s="98"/>
      <c r="Q789" s="84"/>
      <c r="R789" s="84"/>
      <c r="S789" s="84"/>
    </row>
    <row r="790" spans="2:19" ht="45" customHeight="1" x14ac:dyDescent="0.25">
      <c r="B790" s="10" t="s">
        <v>221</v>
      </c>
      <c r="C790" s="100" t="s">
        <v>970</v>
      </c>
      <c r="D790" s="100"/>
      <c r="E790" s="101">
        <f t="shared" si="13"/>
        <v>1</v>
      </c>
      <c r="F790" s="101"/>
      <c r="G790" s="102" t="s">
        <v>35</v>
      </c>
      <c r="H790" s="102"/>
      <c r="I790" s="103">
        <v>42529</v>
      </c>
      <c r="J790" s="103"/>
      <c r="K790" s="103">
        <v>42529</v>
      </c>
      <c r="L790" s="103"/>
      <c r="M790" s="84" t="s">
        <v>656</v>
      </c>
      <c r="N790" s="84"/>
      <c r="O790" s="98">
        <v>216</v>
      </c>
      <c r="P790" s="98"/>
      <c r="Q790" s="84"/>
      <c r="R790" s="84"/>
      <c r="S790" s="84"/>
    </row>
    <row r="791" spans="2:19" ht="45" customHeight="1" x14ac:dyDescent="0.25">
      <c r="B791" s="10" t="s">
        <v>221</v>
      </c>
      <c r="C791" s="100" t="s">
        <v>970</v>
      </c>
      <c r="D791" s="100"/>
      <c r="E791" s="101">
        <f t="shared" si="13"/>
        <v>1</v>
      </c>
      <c r="F791" s="101"/>
      <c r="G791" s="102" t="s">
        <v>35</v>
      </c>
      <c r="H791" s="102"/>
      <c r="I791" s="103">
        <v>42522</v>
      </c>
      <c r="J791" s="103"/>
      <c r="K791" s="103">
        <v>42522</v>
      </c>
      <c r="L791" s="103"/>
      <c r="M791" s="84" t="s">
        <v>656</v>
      </c>
      <c r="N791" s="84"/>
      <c r="O791" s="98">
        <v>160</v>
      </c>
      <c r="P791" s="98"/>
      <c r="Q791" s="84"/>
      <c r="R791" s="84"/>
      <c r="S791" s="84"/>
    </row>
    <row r="792" spans="2:19" ht="45" customHeight="1" x14ac:dyDescent="0.25">
      <c r="B792" s="10" t="s">
        <v>221</v>
      </c>
      <c r="C792" s="100" t="s">
        <v>19</v>
      </c>
      <c r="D792" s="100"/>
      <c r="E792" s="101">
        <f t="shared" si="13"/>
        <v>1</v>
      </c>
      <c r="F792" s="101"/>
      <c r="G792" s="102" t="s">
        <v>20</v>
      </c>
      <c r="H792" s="102"/>
      <c r="I792" s="103">
        <v>42522</v>
      </c>
      <c r="J792" s="103"/>
      <c r="K792" s="103">
        <v>42522</v>
      </c>
      <c r="L792" s="103"/>
      <c r="M792" s="84" t="s">
        <v>656</v>
      </c>
      <c r="N792" s="84"/>
      <c r="O792" s="98">
        <v>500</v>
      </c>
      <c r="P792" s="98"/>
      <c r="Q792" s="84"/>
      <c r="R792" s="84"/>
      <c r="S792" s="84"/>
    </row>
    <row r="793" spans="2:19" ht="45" customHeight="1" x14ac:dyDescent="0.25">
      <c r="B793" s="10" t="s">
        <v>221</v>
      </c>
      <c r="C793" s="100" t="s">
        <v>19</v>
      </c>
      <c r="D793" s="100"/>
      <c r="E793" s="101">
        <f t="shared" si="13"/>
        <v>1</v>
      </c>
      <c r="F793" s="101"/>
      <c r="G793" s="102" t="s">
        <v>20</v>
      </c>
      <c r="H793" s="102"/>
      <c r="I793" s="103">
        <v>42562</v>
      </c>
      <c r="J793" s="103"/>
      <c r="K793" s="103">
        <v>42562</v>
      </c>
      <c r="L793" s="103"/>
      <c r="M793" s="84" t="s">
        <v>656</v>
      </c>
      <c r="N793" s="84"/>
      <c r="O793" s="98">
        <v>2115</v>
      </c>
      <c r="P793" s="98"/>
      <c r="Q793" s="84"/>
      <c r="R793" s="84"/>
      <c r="S793" s="84"/>
    </row>
    <row r="794" spans="2:19" ht="45" customHeight="1" x14ac:dyDescent="0.25">
      <c r="B794" s="10" t="s">
        <v>221</v>
      </c>
      <c r="C794" s="100" t="s">
        <v>971</v>
      </c>
      <c r="D794" s="100"/>
      <c r="E794" s="101">
        <f t="shared" si="13"/>
        <v>1</v>
      </c>
      <c r="F794" s="101"/>
      <c r="G794" s="102" t="s">
        <v>35</v>
      </c>
      <c r="H794" s="102"/>
      <c r="I794" s="103">
        <v>42535</v>
      </c>
      <c r="J794" s="103"/>
      <c r="K794" s="103">
        <v>42535</v>
      </c>
      <c r="L794" s="103"/>
      <c r="M794" s="84" t="s">
        <v>656</v>
      </c>
      <c r="N794" s="84"/>
      <c r="O794" s="98">
        <v>414</v>
      </c>
      <c r="P794" s="98"/>
      <c r="Q794" s="84"/>
      <c r="R794" s="84"/>
      <c r="S794" s="84"/>
    </row>
    <row r="795" spans="2:19" ht="45" customHeight="1" x14ac:dyDescent="0.25">
      <c r="B795" s="10" t="s">
        <v>221</v>
      </c>
      <c r="C795" s="100" t="s">
        <v>971</v>
      </c>
      <c r="D795" s="100"/>
      <c r="E795" s="101">
        <f t="shared" si="13"/>
        <v>1</v>
      </c>
      <c r="F795" s="101"/>
      <c r="G795" s="102" t="s">
        <v>35</v>
      </c>
      <c r="H795" s="102"/>
      <c r="I795" s="103">
        <v>42536</v>
      </c>
      <c r="J795" s="103"/>
      <c r="K795" s="103">
        <v>42536</v>
      </c>
      <c r="L795" s="103"/>
      <c r="M795" s="84" t="s">
        <v>656</v>
      </c>
      <c r="N795" s="84"/>
      <c r="O795" s="98">
        <v>207</v>
      </c>
      <c r="P795" s="98"/>
      <c r="Q795" s="84"/>
      <c r="R795" s="84"/>
      <c r="S795" s="84"/>
    </row>
    <row r="796" spans="2:19" ht="45" customHeight="1" x14ac:dyDescent="0.25">
      <c r="B796" s="10" t="s">
        <v>221</v>
      </c>
      <c r="C796" s="100" t="s">
        <v>971</v>
      </c>
      <c r="D796" s="100"/>
      <c r="E796" s="101">
        <f t="shared" si="13"/>
        <v>1</v>
      </c>
      <c r="F796" s="101"/>
      <c r="G796" s="102" t="s">
        <v>35</v>
      </c>
      <c r="H796" s="102"/>
      <c r="I796" s="103">
        <v>42538</v>
      </c>
      <c r="J796" s="103"/>
      <c r="K796" s="103">
        <v>42538</v>
      </c>
      <c r="L796" s="103"/>
      <c r="M796" s="84" t="s">
        <v>656</v>
      </c>
      <c r="N796" s="84"/>
      <c r="O796" s="98">
        <v>422</v>
      </c>
      <c r="P796" s="98"/>
      <c r="Q796" s="84"/>
      <c r="R796" s="84"/>
      <c r="S796" s="84"/>
    </row>
    <row r="797" spans="2:19" ht="45" customHeight="1" x14ac:dyDescent="0.25">
      <c r="B797" s="10" t="s">
        <v>221</v>
      </c>
      <c r="C797" s="100" t="s">
        <v>971</v>
      </c>
      <c r="D797" s="100"/>
      <c r="E797" s="101">
        <f t="shared" si="13"/>
        <v>1</v>
      </c>
      <c r="F797" s="101"/>
      <c r="G797" s="102" t="s">
        <v>35</v>
      </c>
      <c r="H797" s="102"/>
      <c r="I797" s="103">
        <v>42559</v>
      </c>
      <c r="J797" s="103"/>
      <c r="K797" s="103">
        <v>42559</v>
      </c>
      <c r="L797" s="103"/>
      <c r="M797" s="84" t="s">
        <v>656</v>
      </c>
      <c r="N797" s="84"/>
      <c r="O797" s="98">
        <v>430</v>
      </c>
      <c r="P797" s="98"/>
      <c r="Q797" s="84"/>
      <c r="R797" s="84"/>
      <c r="S797" s="84"/>
    </row>
    <row r="798" spans="2:19" ht="45" customHeight="1" x14ac:dyDescent="0.25">
      <c r="B798" s="10" t="s">
        <v>221</v>
      </c>
      <c r="C798" s="100" t="s">
        <v>971</v>
      </c>
      <c r="D798" s="100"/>
      <c r="E798" s="101">
        <f t="shared" si="13"/>
        <v>1</v>
      </c>
      <c r="F798" s="101"/>
      <c r="G798" s="102" t="s">
        <v>35</v>
      </c>
      <c r="H798" s="102"/>
      <c r="I798" s="103">
        <v>42557</v>
      </c>
      <c r="J798" s="103"/>
      <c r="K798" s="103">
        <v>42557</v>
      </c>
      <c r="L798" s="103"/>
      <c r="M798" s="84" t="s">
        <v>656</v>
      </c>
      <c r="N798" s="84"/>
      <c r="O798" s="98">
        <v>414</v>
      </c>
      <c r="P798" s="98"/>
      <c r="Q798" s="84"/>
      <c r="R798" s="84"/>
      <c r="S798" s="84"/>
    </row>
    <row r="799" spans="2:19" ht="45" customHeight="1" x14ac:dyDescent="0.25">
      <c r="B799" s="10" t="s">
        <v>221</v>
      </c>
      <c r="C799" s="100" t="s">
        <v>971</v>
      </c>
      <c r="D799" s="100"/>
      <c r="E799" s="101">
        <f t="shared" si="13"/>
        <v>1</v>
      </c>
      <c r="F799" s="101"/>
      <c r="G799" s="102" t="s">
        <v>35</v>
      </c>
      <c r="H799" s="102"/>
      <c r="I799" s="103">
        <v>42551</v>
      </c>
      <c r="J799" s="103"/>
      <c r="K799" s="103">
        <v>42551</v>
      </c>
      <c r="L799" s="103"/>
      <c r="M799" s="84" t="s">
        <v>656</v>
      </c>
      <c r="N799" s="84"/>
      <c r="O799" s="98">
        <v>380</v>
      </c>
      <c r="P799" s="98"/>
      <c r="Q799" s="84"/>
      <c r="R799" s="84"/>
      <c r="S799" s="84"/>
    </row>
    <row r="800" spans="2:19" ht="45" customHeight="1" x14ac:dyDescent="0.25">
      <c r="B800" s="10" t="s">
        <v>221</v>
      </c>
      <c r="C800" s="100" t="s">
        <v>971</v>
      </c>
      <c r="D800" s="100"/>
      <c r="E800" s="101">
        <f t="shared" si="13"/>
        <v>1</v>
      </c>
      <c r="F800" s="101"/>
      <c r="G800" s="102" t="s">
        <v>35</v>
      </c>
      <c r="H800" s="102"/>
      <c r="I800" s="103">
        <v>42555</v>
      </c>
      <c r="J800" s="103"/>
      <c r="K800" s="103">
        <v>42555</v>
      </c>
      <c r="L800" s="103"/>
      <c r="M800" s="84" t="s">
        <v>656</v>
      </c>
      <c r="N800" s="84"/>
      <c r="O800" s="98">
        <v>422</v>
      </c>
      <c r="P800" s="98"/>
      <c r="Q800" s="84"/>
      <c r="R800" s="84"/>
      <c r="S800" s="84"/>
    </row>
    <row r="801" spans="2:19" ht="45" customHeight="1" x14ac:dyDescent="0.25">
      <c r="B801" s="10" t="s">
        <v>221</v>
      </c>
      <c r="C801" s="100" t="s">
        <v>971</v>
      </c>
      <c r="D801" s="100"/>
      <c r="E801" s="101">
        <f t="shared" si="13"/>
        <v>1</v>
      </c>
      <c r="F801" s="101"/>
      <c r="G801" s="102" t="s">
        <v>35</v>
      </c>
      <c r="H801" s="102"/>
      <c r="I801" s="103">
        <v>42550</v>
      </c>
      <c r="J801" s="103"/>
      <c r="K801" s="103">
        <v>42550</v>
      </c>
      <c r="L801" s="103"/>
      <c r="M801" s="84" t="s">
        <v>656</v>
      </c>
      <c r="N801" s="84"/>
      <c r="O801" s="98">
        <v>422</v>
      </c>
      <c r="P801" s="98"/>
      <c r="Q801" s="84"/>
      <c r="R801" s="84"/>
      <c r="S801" s="84"/>
    </row>
    <row r="802" spans="2:19" ht="45" customHeight="1" x14ac:dyDescent="0.25">
      <c r="B802" s="10" t="s">
        <v>221</v>
      </c>
      <c r="C802" s="100" t="s">
        <v>972</v>
      </c>
      <c r="D802" s="100"/>
      <c r="E802" s="101">
        <f t="shared" si="13"/>
        <v>1</v>
      </c>
      <c r="F802" s="101"/>
      <c r="G802" s="102" t="s">
        <v>35</v>
      </c>
      <c r="H802" s="102"/>
      <c r="I802" s="103">
        <v>42542</v>
      </c>
      <c r="J802" s="103"/>
      <c r="K802" s="103">
        <v>42542</v>
      </c>
      <c r="L802" s="103"/>
      <c r="M802" s="84" t="s">
        <v>656</v>
      </c>
      <c r="N802" s="84"/>
      <c r="O802" s="98">
        <v>414</v>
      </c>
      <c r="P802" s="98"/>
      <c r="Q802" s="84"/>
      <c r="R802" s="84"/>
      <c r="S802" s="84"/>
    </row>
    <row r="803" spans="2:19" ht="45" customHeight="1" x14ac:dyDescent="0.25">
      <c r="B803" s="10" t="s">
        <v>221</v>
      </c>
      <c r="C803" s="100" t="s">
        <v>973</v>
      </c>
      <c r="D803" s="100"/>
      <c r="E803" s="101">
        <f t="shared" si="13"/>
        <v>1</v>
      </c>
      <c r="F803" s="101"/>
      <c r="G803" s="102" t="s">
        <v>35</v>
      </c>
      <c r="H803" s="102"/>
      <c r="I803" s="103">
        <v>42537</v>
      </c>
      <c r="J803" s="103"/>
      <c r="K803" s="103">
        <v>42537</v>
      </c>
      <c r="L803" s="103"/>
      <c r="M803" s="84" t="s">
        <v>656</v>
      </c>
      <c r="N803" s="84"/>
      <c r="O803" s="98">
        <v>361</v>
      </c>
      <c r="P803" s="98"/>
      <c r="Q803" s="84"/>
      <c r="R803" s="84"/>
      <c r="S803" s="84"/>
    </row>
    <row r="804" spans="2:19" ht="45" customHeight="1" x14ac:dyDescent="0.25">
      <c r="B804" s="10" t="s">
        <v>221</v>
      </c>
      <c r="C804" s="100" t="s">
        <v>972</v>
      </c>
      <c r="D804" s="100"/>
      <c r="E804" s="101">
        <f t="shared" si="13"/>
        <v>1</v>
      </c>
      <c r="F804" s="101"/>
      <c r="G804" s="102" t="s">
        <v>35</v>
      </c>
      <c r="H804" s="102"/>
      <c r="I804" s="103">
        <v>42549</v>
      </c>
      <c r="J804" s="103"/>
      <c r="K804" s="103">
        <v>42549</v>
      </c>
      <c r="L804" s="103"/>
      <c r="M804" s="84" t="s">
        <v>656</v>
      </c>
      <c r="N804" s="84"/>
      <c r="O804" s="98">
        <v>373</v>
      </c>
      <c r="P804" s="98"/>
      <c r="Q804" s="84"/>
      <c r="R804" s="84"/>
      <c r="S804" s="84"/>
    </row>
    <row r="805" spans="2:19" ht="45" customHeight="1" x14ac:dyDescent="0.25">
      <c r="B805" s="10" t="s">
        <v>221</v>
      </c>
      <c r="C805" s="100" t="s">
        <v>973</v>
      </c>
      <c r="D805" s="100"/>
      <c r="E805" s="101">
        <f t="shared" si="13"/>
        <v>1</v>
      </c>
      <c r="F805" s="101"/>
      <c r="G805" s="102" t="s">
        <v>35</v>
      </c>
      <c r="H805" s="102"/>
      <c r="I805" s="103">
        <v>42545</v>
      </c>
      <c r="J805" s="103"/>
      <c r="K805" s="103">
        <v>42545</v>
      </c>
      <c r="L805" s="103"/>
      <c r="M805" s="84" t="s">
        <v>656</v>
      </c>
      <c r="N805" s="84"/>
      <c r="O805" s="98">
        <v>360</v>
      </c>
      <c r="P805" s="98"/>
      <c r="Q805" s="84"/>
      <c r="R805" s="84"/>
      <c r="S805" s="84"/>
    </row>
    <row r="806" spans="2:19" ht="45" customHeight="1" x14ac:dyDescent="0.25">
      <c r="B806" s="10" t="s">
        <v>221</v>
      </c>
      <c r="C806" s="100" t="s">
        <v>973</v>
      </c>
      <c r="D806" s="100"/>
      <c r="E806" s="101">
        <f t="shared" si="13"/>
        <v>1</v>
      </c>
      <c r="F806" s="101"/>
      <c r="G806" s="102" t="s">
        <v>35</v>
      </c>
      <c r="H806" s="102"/>
      <c r="I806" s="103">
        <v>42552</v>
      </c>
      <c r="J806" s="103"/>
      <c r="K806" s="103">
        <v>42552</v>
      </c>
      <c r="L806" s="103"/>
      <c r="M806" s="84" t="s">
        <v>656</v>
      </c>
      <c r="N806" s="84"/>
      <c r="O806" s="98">
        <v>414</v>
      </c>
      <c r="P806" s="98"/>
      <c r="Q806" s="84"/>
      <c r="R806" s="84"/>
      <c r="S806" s="84"/>
    </row>
    <row r="807" spans="2:19" ht="45" customHeight="1" x14ac:dyDescent="0.25">
      <c r="B807" s="10" t="s">
        <v>221</v>
      </c>
      <c r="C807" s="100" t="s">
        <v>973</v>
      </c>
      <c r="D807" s="100"/>
      <c r="E807" s="101">
        <f t="shared" si="13"/>
        <v>1</v>
      </c>
      <c r="F807" s="101"/>
      <c r="G807" s="102" t="s">
        <v>35</v>
      </c>
      <c r="H807" s="102"/>
      <c r="I807" s="103">
        <v>42556</v>
      </c>
      <c r="J807" s="103"/>
      <c r="K807" s="103">
        <v>42556</v>
      </c>
      <c r="L807" s="103"/>
      <c r="M807" s="84" t="s">
        <v>656</v>
      </c>
      <c r="N807" s="84"/>
      <c r="O807" s="98">
        <v>371</v>
      </c>
      <c r="P807" s="98"/>
      <c r="Q807" s="84"/>
      <c r="R807" s="84"/>
      <c r="S807" s="84"/>
    </row>
    <row r="808" spans="2:19" ht="45" customHeight="1" x14ac:dyDescent="0.25">
      <c r="B808" s="10" t="s">
        <v>221</v>
      </c>
      <c r="C808" s="100" t="s">
        <v>973</v>
      </c>
      <c r="D808" s="100"/>
      <c r="E808" s="101">
        <f t="shared" si="13"/>
        <v>1</v>
      </c>
      <c r="F808" s="101"/>
      <c r="G808" s="102" t="s">
        <v>35</v>
      </c>
      <c r="H808" s="102"/>
      <c r="I808" s="103">
        <v>42562</v>
      </c>
      <c r="J808" s="103"/>
      <c r="K808" s="103">
        <v>42562</v>
      </c>
      <c r="L808" s="103"/>
      <c r="M808" s="84" t="s">
        <v>656</v>
      </c>
      <c r="N808" s="84"/>
      <c r="O808" s="98">
        <v>414</v>
      </c>
      <c r="P808" s="98"/>
      <c r="Q808" s="84"/>
      <c r="R808" s="84"/>
      <c r="S808" s="84"/>
    </row>
    <row r="809" spans="2:19" ht="45" customHeight="1" x14ac:dyDescent="0.25">
      <c r="B809" s="10" t="s">
        <v>221</v>
      </c>
      <c r="C809" s="100" t="s">
        <v>974</v>
      </c>
      <c r="D809" s="100"/>
      <c r="E809" s="101">
        <f t="shared" si="13"/>
        <v>1</v>
      </c>
      <c r="F809" s="101"/>
      <c r="G809" s="102" t="s">
        <v>35</v>
      </c>
      <c r="H809" s="102"/>
      <c r="I809" s="103">
        <v>42558</v>
      </c>
      <c r="J809" s="103"/>
      <c r="K809" s="103">
        <v>42558</v>
      </c>
      <c r="L809" s="103"/>
      <c r="M809" s="84" t="s">
        <v>656</v>
      </c>
      <c r="N809" s="84"/>
      <c r="O809" s="98">
        <v>150</v>
      </c>
      <c r="P809" s="98"/>
      <c r="Q809" s="84"/>
      <c r="R809" s="84"/>
      <c r="S809" s="84"/>
    </row>
    <row r="810" spans="2:19" ht="45" customHeight="1" x14ac:dyDescent="0.25">
      <c r="B810" s="10" t="s">
        <v>221</v>
      </c>
      <c r="C810" s="100" t="s">
        <v>974</v>
      </c>
      <c r="D810" s="100"/>
      <c r="E810" s="101">
        <f t="shared" si="13"/>
        <v>1</v>
      </c>
      <c r="F810" s="101"/>
      <c r="G810" s="102" t="s">
        <v>35</v>
      </c>
      <c r="H810" s="102"/>
      <c r="I810" s="103">
        <v>42548</v>
      </c>
      <c r="J810" s="103"/>
      <c r="K810" s="103">
        <v>42548</v>
      </c>
      <c r="L810" s="103"/>
      <c r="M810" s="84" t="s">
        <v>656</v>
      </c>
      <c r="N810" s="84"/>
      <c r="O810" s="98">
        <v>396</v>
      </c>
      <c r="P810" s="98"/>
      <c r="Q810" s="84"/>
      <c r="R810" s="84"/>
      <c r="S810" s="84"/>
    </row>
    <row r="811" spans="2:19" ht="45" customHeight="1" x14ac:dyDescent="0.25">
      <c r="B811" s="10" t="s">
        <v>221</v>
      </c>
      <c r="C811" s="100" t="s">
        <v>973</v>
      </c>
      <c r="D811" s="100"/>
      <c r="E811" s="101">
        <f t="shared" si="13"/>
        <v>1</v>
      </c>
      <c r="F811" s="101"/>
      <c r="G811" s="102" t="s">
        <v>35</v>
      </c>
      <c r="H811" s="102"/>
      <c r="I811" s="103">
        <v>42556</v>
      </c>
      <c r="J811" s="103"/>
      <c r="K811" s="103">
        <v>42556</v>
      </c>
      <c r="L811" s="103"/>
      <c r="M811" s="84" t="s">
        <v>656</v>
      </c>
      <c r="N811" s="84"/>
      <c r="O811" s="98">
        <v>538.01</v>
      </c>
      <c r="P811" s="98"/>
      <c r="Q811" s="84"/>
      <c r="R811" s="84"/>
      <c r="S811" s="84"/>
    </row>
    <row r="812" spans="2:19" ht="45" customHeight="1" x14ac:dyDescent="0.25">
      <c r="B812" s="10" t="s">
        <v>221</v>
      </c>
      <c r="C812" s="100" t="s">
        <v>974</v>
      </c>
      <c r="D812" s="100"/>
      <c r="E812" s="101">
        <f t="shared" si="13"/>
        <v>1</v>
      </c>
      <c r="F812" s="101"/>
      <c r="G812" s="102" t="s">
        <v>35</v>
      </c>
      <c r="H812" s="102"/>
      <c r="I812" s="103">
        <v>42537</v>
      </c>
      <c r="J812" s="103"/>
      <c r="K812" s="103">
        <v>42537</v>
      </c>
      <c r="L812" s="103"/>
      <c r="M812" s="84" t="s">
        <v>656</v>
      </c>
      <c r="N812" s="84"/>
      <c r="O812" s="98">
        <v>402</v>
      </c>
      <c r="P812" s="98"/>
      <c r="Q812" s="84"/>
      <c r="R812" s="84"/>
      <c r="S812" s="84"/>
    </row>
    <row r="813" spans="2:19" ht="45" customHeight="1" x14ac:dyDescent="0.25">
      <c r="B813" s="10" t="s">
        <v>221</v>
      </c>
      <c r="C813" s="100" t="s">
        <v>974</v>
      </c>
      <c r="D813" s="100"/>
      <c r="E813" s="101">
        <f t="shared" si="13"/>
        <v>1</v>
      </c>
      <c r="F813" s="101"/>
      <c r="G813" s="102" t="s">
        <v>35</v>
      </c>
      <c r="H813" s="102"/>
      <c r="I813" s="103">
        <v>42571</v>
      </c>
      <c r="J813" s="103"/>
      <c r="K813" s="103">
        <v>42571</v>
      </c>
      <c r="L813" s="103"/>
      <c r="M813" s="84" t="s">
        <v>656</v>
      </c>
      <c r="N813" s="84"/>
      <c r="O813" s="98">
        <v>202</v>
      </c>
      <c r="P813" s="98"/>
      <c r="Q813" s="84"/>
      <c r="R813" s="84"/>
      <c r="S813" s="84"/>
    </row>
    <row r="814" spans="2:19" ht="45" customHeight="1" x14ac:dyDescent="0.25">
      <c r="B814" s="10" t="s">
        <v>221</v>
      </c>
      <c r="C814" s="100" t="s">
        <v>971</v>
      </c>
      <c r="D814" s="100"/>
      <c r="E814" s="101">
        <f t="shared" si="13"/>
        <v>1</v>
      </c>
      <c r="F814" s="101"/>
      <c r="G814" s="102" t="s">
        <v>35</v>
      </c>
      <c r="H814" s="102"/>
      <c r="I814" s="103">
        <v>42535</v>
      </c>
      <c r="J814" s="103"/>
      <c r="K814" s="103">
        <v>42535</v>
      </c>
      <c r="L814" s="103"/>
      <c r="M814" s="84" t="s">
        <v>656</v>
      </c>
      <c r="N814" s="84"/>
      <c r="O814" s="98">
        <v>220</v>
      </c>
      <c r="P814" s="98"/>
      <c r="Q814" s="84"/>
      <c r="R814" s="84"/>
      <c r="S814" s="84"/>
    </row>
    <row r="815" spans="2:19" ht="45" customHeight="1" x14ac:dyDescent="0.25">
      <c r="B815" s="10" t="s">
        <v>221</v>
      </c>
      <c r="C815" s="100" t="s">
        <v>971</v>
      </c>
      <c r="D815" s="100"/>
      <c r="E815" s="101">
        <f t="shared" si="13"/>
        <v>1</v>
      </c>
      <c r="F815" s="101"/>
      <c r="G815" s="102" t="s">
        <v>35</v>
      </c>
      <c r="H815" s="102"/>
      <c r="I815" s="103">
        <v>42536</v>
      </c>
      <c r="J815" s="103"/>
      <c r="K815" s="103">
        <v>42536</v>
      </c>
      <c r="L815" s="103"/>
      <c r="M815" s="84" t="s">
        <v>656</v>
      </c>
      <c r="N815" s="84"/>
      <c r="O815" s="98">
        <v>202</v>
      </c>
      <c r="P815" s="98"/>
      <c r="Q815" s="84"/>
      <c r="R815" s="84"/>
      <c r="S815" s="84"/>
    </row>
    <row r="816" spans="2:19" ht="45" customHeight="1" x14ac:dyDescent="0.25">
      <c r="B816" s="10" t="s">
        <v>221</v>
      </c>
      <c r="C816" s="100" t="s">
        <v>971</v>
      </c>
      <c r="D816" s="100"/>
      <c r="E816" s="101">
        <f t="shared" si="13"/>
        <v>1</v>
      </c>
      <c r="F816" s="101"/>
      <c r="G816" s="102" t="s">
        <v>35</v>
      </c>
      <c r="H816" s="102"/>
      <c r="I816" s="103">
        <v>42559</v>
      </c>
      <c r="J816" s="103"/>
      <c r="K816" s="103">
        <v>42559</v>
      </c>
      <c r="L816" s="103"/>
      <c r="M816" s="84" t="s">
        <v>656</v>
      </c>
      <c r="N816" s="84"/>
      <c r="O816" s="98">
        <v>112</v>
      </c>
      <c r="P816" s="98"/>
      <c r="Q816" s="84"/>
      <c r="R816" s="84"/>
      <c r="S816" s="84"/>
    </row>
    <row r="817" spans="2:19" ht="45" customHeight="1" x14ac:dyDescent="0.25">
      <c r="B817" s="10" t="s">
        <v>221</v>
      </c>
      <c r="C817" s="100" t="s">
        <v>971</v>
      </c>
      <c r="D817" s="100"/>
      <c r="E817" s="101">
        <f t="shared" si="13"/>
        <v>1</v>
      </c>
      <c r="F817" s="101"/>
      <c r="G817" s="102" t="s">
        <v>35</v>
      </c>
      <c r="H817" s="102"/>
      <c r="I817" s="103">
        <v>42557</v>
      </c>
      <c r="J817" s="103"/>
      <c r="K817" s="103">
        <v>42557</v>
      </c>
      <c r="L817" s="103"/>
      <c r="M817" s="84" t="s">
        <v>656</v>
      </c>
      <c r="N817" s="84"/>
      <c r="O817" s="98">
        <v>148</v>
      </c>
      <c r="P817" s="98"/>
      <c r="Q817" s="84"/>
      <c r="R817" s="84"/>
      <c r="S817" s="84"/>
    </row>
    <row r="818" spans="2:19" ht="45" customHeight="1" x14ac:dyDescent="0.25">
      <c r="B818" s="10" t="s">
        <v>221</v>
      </c>
      <c r="C818" s="100" t="s">
        <v>971</v>
      </c>
      <c r="D818" s="100"/>
      <c r="E818" s="101">
        <f t="shared" si="13"/>
        <v>1</v>
      </c>
      <c r="F818" s="101"/>
      <c r="G818" s="102" t="s">
        <v>35</v>
      </c>
      <c r="H818" s="102"/>
      <c r="I818" s="103">
        <v>42551</v>
      </c>
      <c r="J818" s="103"/>
      <c r="K818" s="103">
        <v>42551</v>
      </c>
      <c r="L818" s="103"/>
      <c r="M818" s="84" t="s">
        <v>656</v>
      </c>
      <c r="N818" s="84"/>
      <c r="O818" s="98">
        <v>220</v>
      </c>
      <c r="P818" s="98"/>
      <c r="Q818" s="84"/>
      <c r="R818" s="84"/>
      <c r="S818" s="84"/>
    </row>
    <row r="819" spans="2:19" ht="45" customHeight="1" x14ac:dyDescent="0.25">
      <c r="B819" s="10" t="s">
        <v>221</v>
      </c>
      <c r="C819" s="100" t="s">
        <v>971</v>
      </c>
      <c r="D819" s="100"/>
      <c r="E819" s="101">
        <f t="shared" si="13"/>
        <v>1</v>
      </c>
      <c r="F819" s="101"/>
      <c r="G819" s="102" t="s">
        <v>35</v>
      </c>
      <c r="H819" s="102"/>
      <c r="I819" s="103">
        <v>42555</v>
      </c>
      <c r="J819" s="103"/>
      <c r="K819" s="103">
        <v>42555</v>
      </c>
      <c r="L819" s="103"/>
      <c r="M819" s="84" t="s">
        <v>656</v>
      </c>
      <c r="N819" s="84"/>
      <c r="O819" s="98">
        <v>119</v>
      </c>
      <c r="P819" s="98"/>
      <c r="Q819" s="84"/>
      <c r="R819" s="84"/>
      <c r="S819" s="84"/>
    </row>
    <row r="820" spans="2:19" ht="45" customHeight="1" x14ac:dyDescent="0.25">
      <c r="B820" s="10" t="s">
        <v>221</v>
      </c>
      <c r="C820" s="100" t="s">
        <v>972</v>
      </c>
      <c r="D820" s="100"/>
      <c r="E820" s="101">
        <f t="shared" si="13"/>
        <v>1</v>
      </c>
      <c r="F820" s="101"/>
      <c r="G820" s="102" t="s">
        <v>35</v>
      </c>
      <c r="H820" s="102"/>
      <c r="I820" s="103">
        <v>42542</v>
      </c>
      <c r="J820" s="103"/>
      <c r="K820" s="103">
        <v>42542</v>
      </c>
      <c r="L820" s="103"/>
      <c r="M820" s="84" t="s">
        <v>656</v>
      </c>
      <c r="N820" s="84"/>
      <c r="O820" s="98">
        <v>220</v>
      </c>
      <c r="P820" s="98"/>
      <c r="Q820" s="84"/>
      <c r="R820" s="84"/>
      <c r="S820" s="84"/>
    </row>
    <row r="821" spans="2:19" ht="45" customHeight="1" x14ac:dyDescent="0.25">
      <c r="B821" s="10" t="s">
        <v>221</v>
      </c>
      <c r="C821" s="100" t="s">
        <v>973</v>
      </c>
      <c r="D821" s="100"/>
      <c r="E821" s="101">
        <f t="shared" si="13"/>
        <v>1</v>
      </c>
      <c r="F821" s="101"/>
      <c r="G821" s="102" t="s">
        <v>35</v>
      </c>
      <c r="H821" s="102"/>
      <c r="I821" s="103">
        <v>42537</v>
      </c>
      <c r="J821" s="103"/>
      <c r="K821" s="103">
        <v>42537</v>
      </c>
      <c r="L821" s="103"/>
      <c r="M821" s="84" t="s">
        <v>656</v>
      </c>
      <c r="N821" s="84"/>
      <c r="O821" s="98">
        <v>220</v>
      </c>
      <c r="P821" s="98"/>
      <c r="Q821" s="84"/>
      <c r="R821" s="84"/>
      <c r="S821" s="84"/>
    </row>
    <row r="822" spans="2:19" ht="45" customHeight="1" x14ac:dyDescent="0.25">
      <c r="B822" s="10" t="s">
        <v>221</v>
      </c>
      <c r="C822" s="100" t="s">
        <v>972</v>
      </c>
      <c r="D822" s="100"/>
      <c r="E822" s="101">
        <f t="shared" si="13"/>
        <v>1</v>
      </c>
      <c r="F822" s="101"/>
      <c r="G822" s="102" t="s">
        <v>35</v>
      </c>
      <c r="H822" s="102"/>
      <c r="I822" s="103">
        <v>42549</v>
      </c>
      <c r="J822" s="103"/>
      <c r="K822" s="103">
        <v>42549</v>
      </c>
      <c r="L822" s="103"/>
      <c r="M822" s="84" t="s">
        <v>656</v>
      </c>
      <c r="N822" s="84"/>
      <c r="O822" s="98">
        <v>174</v>
      </c>
      <c r="P822" s="98"/>
      <c r="Q822" s="84"/>
      <c r="R822" s="84"/>
      <c r="S822" s="84"/>
    </row>
    <row r="823" spans="2:19" ht="45" customHeight="1" x14ac:dyDescent="0.25">
      <c r="B823" s="10" t="s">
        <v>221</v>
      </c>
      <c r="C823" s="100" t="s">
        <v>973</v>
      </c>
      <c r="D823" s="100"/>
      <c r="E823" s="101">
        <f t="shared" si="13"/>
        <v>1</v>
      </c>
      <c r="F823" s="101"/>
      <c r="G823" s="102" t="s">
        <v>35</v>
      </c>
      <c r="H823" s="102"/>
      <c r="I823" s="103">
        <v>42545</v>
      </c>
      <c r="J823" s="103"/>
      <c r="K823" s="103">
        <v>42545</v>
      </c>
      <c r="L823" s="103"/>
      <c r="M823" s="84" t="s">
        <v>656</v>
      </c>
      <c r="N823" s="84"/>
      <c r="O823" s="98">
        <v>220</v>
      </c>
      <c r="P823" s="98"/>
      <c r="Q823" s="84"/>
      <c r="R823" s="84"/>
      <c r="S823" s="84"/>
    </row>
    <row r="824" spans="2:19" ht="45" customHeight="1" x14ac:dyDescent="0.25">
      <c r="B824" s="10" t="s">
        <v>221</v>
      </c>
      <c r="C824" s="100" t="s">
        <v>973</v>
      </c>
      <c r="D824" s="100"/>
      <c r="E824" s="101">
        <f t="shared" si="13"/>
        <v>1</v>
      </c>
      <c r="F824" s="101"/>
      <c r="G824" s="102" t="s">
        <v>35</v>
      </c>
      <c r="H824" s="102"/>
      <c r="I824" s="103">
        <v>42552</v>
      </c>
      <c r="J824" s="103"/>
      <c r="K824" s="103">
        <v>42552</v>
      </c>
      <c r="L824" s="103"/>
      <c r="M824" s="84" t="s">
        <v>656</v>
      </c>
      <c r="N824" s="84"/>
      <c r="O824" s="98">
        <v>163</v>
      </c>
      <c r="P824" s="98"/>
      <c r="Q824" s="84"/>
      <c r="R824" s="84"/>
      <c r="S824" s="84"/>
    </row>
    <row r="825" spans="2:19" ht="45" customHeight="1" x14ac:dyDescent="0.25">
      <c r="B825" s="10" t="s">
        <v>221</v>
      </c>
      <c r="C825" s="100" t="s">
        <v>973</v>
      </c>
      <c r="D825" s="100"/>
      <c r="E825" s="101">
        <f t="shared" si="13"/>
        <v>1</v>
      </c>
      <c r="F825" s="101"/>
      <c r="G825" s="102" t="s">
        <v>35</v>
      </c>
      <c r="H825" s="102"/>
      <c r="I825" s="103">
        <v>42556</v>
      </c>
      <c r="J825" s="103"/>
      <c r="K825" s="103">
        <v>42556</v>
      </c>
      <c r="L825" s="103"/>
      <c r="M825" s="84" t="s">
        <v>656</v>
      </c>
      <c r="N825" s="84"/>
      <c r="O825" s="98">
        <v>178</v>
      </c>
      <c r="P825" s="98"/>
      <c r="Q825" s="84"/>
      <c r="R825" s="84"/>
      <c r="S825" s="84"/>
    </row>
    <row r="826" spans="2:19" ht="45" customHeight="1" x14ac:dyDescent="0.25">
      <c r="B826" s="10" t="s">
        <v>221</v>
      </c>
      <c r="C826" s="100" t="s">
        <v>973</v>
      </c>
      <c r="D826" s="100"/>
      <c r="E826" s="101">
        <f t="shared" si="13"/>
        <v>1</v>
      </c>
      <c r="F826" s="101"/>
      <c r="G826" s="102" t="s">
        <v>35</v>
      </c>
      <c r="H826" s="102"/>
      <c r="I826" s="103">
        <v>42562</v>
      </c>
      <c r="J826" s="103"/>
      <c r="K826" s="103">
        <v>42562</v>
      </c>
      <c r="L826" s="103"/>
      <c r="M826" s="84" t="s">
        <v>656</v>
      </c>
      <c r="N826" s="84"/>
      <c r="O826" s="98">
        <v>199</v>
      </c>
      <c r="P826" s="98"/>
      <c r="Q826" s="84"/>
      <c r="R826" s="84"/>
      <c r="S826" s="84"/>
    </row>
    <row r="827" spans="2:19" ht="45" customHeight="1" x14ac:dyDescent="0.25">
      <c r="B827" s="10" t="s">
        <v>221</v>
      </c>
      <c r="C827" s="100" t="s">
        <v>974</v>
      </c>
      <c r="D827" s="100"/>
      <c r="E827" s="101">
        <f t="shared" si="13"/>
        <v>1</v>
      </c>
      <c r="F827" s="101"/>
      <c r="G827" s="102" t="s">
        <v>35</v>
      </c>
      <c r="H827" s="102"/>
      <c r="I827" s="103">
        <v>42558</v>
      </c>
      <c r="J827" s="103"/>
      <c r="K827" s="103">
        <v>42558</v>
      </c>
      <c r="L827" s="103"/>
      <c r="M827" s="84" t="s">
        <v>656</v>
      </c>
      <c r="N827" s="84"/>
      <c r="O827" s="98">
        <v>195</v>
      </c>
      <c r="P827" s="98"/>
      <c r="Q827" s="84"/>
      <c r="R827" s="84"/>
      <c r="S827" s="84"/>
    </row>
    <row r="828" spans="2:19" ht="45" customHeight="1" x14ac:dyDescent="0.25">
      <c r="B828" s="10" t="s">
        <v>221</v>
      </c>
      <c r="C828" s="100" t="s">
        <v>974</v>
      </c>
      <c r="D828" s="100"/>
      <c r="E828" s="101">
        <f t="shared" si="13"/>
        <v>1</v>
      </c>
      <c r="F828" s="101"/>
      <c r="G828" s="102" t="s">
        <v>35</v>
      </c>
      <c r="H828" s="102"/>
      <c r="I828" s="103">
        <v>42537</v>
      </c>
      <c r="J828" s="103"/>
      <c r="K828" s="103">
        <v>42537</v>
      </c>
      <c r="L828" s="103"/>
      <c r="M828" s="84" t="s">
        <v>656</v>
      </c>
      <c r="N828" s="84"/>
      <c r="O828" s="98">
        <v>137.01</v>
      </c>
      <c r="P828" s="98"/>
      <c r="Q828" s="84"/>
      <c r="R828" s="84"/>
      <c r="S828" s="84"/>
    </row>
    <row r="829" spans="2:19" ht="45" customHeight="1" x14ac:dyDescent="0.25">
      <c r="B829" s="10" t="s">
        <v>221</v>
      </c>
      <c r="C829" s="100" t="s">
        <v>974</v>
      </c>
      <c r="D829" s="100"/>
      <c r="E829" s="101">
        <f t="shared" si="13"/>
        <v>1</v>
      </c>
      <c r="F829" s="101"/>
      <c r="G829" s="102" t="s">
        <v>35</v>
      </c>
      <c r="H829" s="102"/>
      <c r="I829" s="103">
        <v>42548</v>
      </c>
      <c r="J829" s="103"/>
      <c r="K829" s="103">
        <v>42548</v>
      </c>
      <c r="L829" s="103"/>
      <c r="M829" s="84" t="s">
        <v>656</v>
      </c>
      <c r="N829" s="84"/>
      <c r="O829" s="98">
        <v>220</v>
      </c>
      <c r="P829" s="98"/>
      <c r="Q829" s="84"/>
      <c r="R829" s="84"/>
      <c r="S829" s="84"/>
    </row>
    <row r="830" spans="2:19" ht="45" customHeight="1" x14ac:dyDescent="0.25">
      <c r="B830" s="10" t="s">
        <v>221</v>
      </c>
      <c r="C830" s="100" t="s">
        <v>974</v>
      </c>
      <c r="D830" s="100"/>
      <c r="E830" s="101">
        <f t="shared" si="13"/>
        <v>1</v>
      </c>
      <c r="F830" s="101"/>
      <c r="G830" s="102" t="s">
        <v>35</v>
      </c>
      <c r="H830" s="102"/>
      <c r="I830" s="103">
        <v>42571</v>
      </c>
      <c r="J830" s="103"/>
      <c r="K830" s="103">
        <v>42571</v>
      </c>
      <c r="L830" s="103"/>
      <c r="M830" s="84" t="s">
        <v>656</v>
      </c>
      <c r="N830" s="84"/>
      <c r="O830" s="98">
        <v>209</v>
      </c>
      <c r="P830" s="98"/>
      <c r="Q830" s="84"/>
      <c r="R830" s="84"/>
      <c r="S830" s="84"/>
    </row>
    <row r="831" spans="2:19" ht="45" customHeight="1" x14ac:dyDescent="0.25">
      <c r="B831" s="10" t="s">
        <v>221</v>
      </c>
      <c r="C831" s="100" t="s">
        <v>19</v>
      </c>
      <c r="D831" s="100"/>
      <c r="E831" s="101">
        <f t="shared" si="13"/>
        <v>1</v>
      </c>
      <c r="F831" s="101"/>
      <c r="G831" s="102" t="s">
        <v>20</v>
      </c>
      <c r="H831" s="102"/>
      <c r="I831" s="103">
        <v>42571</v>
      </c>
      <c r="J831" s="103"/>
      <c r="K831" s="103">
        <v>42571</v>
      </c>
      <c r="L831" s="103"/>
      <c r="M831" s="84" t="s">
        <v>656</v>
      </c>
      <c r="N831" s="84"/>
      <c r="O831" s="98">
        <v>1000</v>
      </c>
      <c r="P831" s="98"/>
      <c r="Q831" s="84"/>
      <c r="R831" s="84"/>
      <c r="S831" s="84"/>
    </row>
    <row r="832" spans="2:19" ht="45" customHeight="1" x14ac:dyDescent="0.25">
      <c r="B832" s="10" t="s">
        <v>221</v>
      </c>
      <c r="C832" s="100" t="s">
        <v>19</v>
      </c>
      <c r="D832" s="100"/>
      <c r="E832" s="101">
        <f t="shared" si="13"/>
        <v>1</v>
      </c>
      <c r="F832" s="101"/>
      <c r="G832" s="102" t="s">
        <v>20</v>
      </c>
      <c r="H832" s="102"/>
      <c r="I832" s="103">
        <v>42631</v>
      </c>
      <c r="J832" s="103"/>
      <c r="K832" s="103">
        <v>42631</v>
      </c>
      <c r="L832" s="103"/>
      <c r="M832" s="84" t="s">
        <v>656</v>
      </c>
      <c r="N832" s="84"/>
      <c r="O832" s="98">
        <v>3450</v>
      </c>
      <c r="P832" s="98"/>
      <c r="Q832" s="84"/>
      <c r="R832" s="84"/>
      <c r="S832" s="84"/>
    </row>
    <row r="833" spans="2:19" ht="45" customHeight="1" x14ac:dyDescent="0.25">
      <c r="B833" s="10" t="s">
        <v>221</v>
      </c>
      <c r="C833" s="100" t="s">
        <v>19</v>
      </c>
      <c r="D833" s="100"/>
      <c r="E833" s="101">
        <f t="shared" si="13"/>
        <v>1</v>
      </c>
      <c r="F833" s="101"/>
      <c r="G833" s="102" t="s">
        <v>20</v>
      </c>
      <c r="H833" s="102"/>
      <c r="I833" s="103">
        <v>42627</v>
      </c>
      <c r="J833" s="103"/>
      <c r="K833" s="103">
        <v>42627</v>
      </c>
      <c r="L833" s="103"/>
      <c r="M833" s="84" t="s">
        <v>656</v>
      </c>
      <c r="N833" s="84"/>
      <c r="O833" s="98">
        <v>3140</v>
      </c>
      <c r="P833" s="98"/>
      <c r="Q833" s="84"/>
      <c r="R833" s="84"/>
      <c r="S833" s="84"/>
    </row>
    <row r="834" spans="2:19" ht="45" customHeight="1" x14ac:dyDescent="0.25">
      <c r="B834" s="10" t="s">
        <v>221</v>
      </c>
      <c r="C834" s="100" t="s">
        <v>975</v>
      </c>
      <c r="D834" s="100"/>
      <c r="E834" s="101">
        <f t="shared" si="13"/>
        <v>1</v>
      </c>
      <c r="F834" s="101"/>
      <c r="G834" s="102" t="s">
        <v>35</v>
      </c>
      <c r="H834" s="102"/>
      <c r="I834" s="103">
        <v>42558</v>
      </c>
      <c r="J834" s="103"/>
      <c r="K834" s="103">
        <v>42558</v>
      </c>
      <c r="L834" s="103"/>
      <c r="M834" s="84" t="s">
        <v>656</v>
      </c>
      <c r="N834" s="84"/>
      <c r="O834" s="98">
        <v>368</v>
      </c>
      <c r="P834" s="98"/>
      <c r="Q834" s="84"/>
      <c r="R834" s="84"/>
      <c r="S834" s="84"/>
    </row>
    <row r="835" spans="2:19" ht="45" customHeight="1" x14ac:dyDescent="0.25">
      <c r="B835" s="10" t="s">
        <v>221</v>
      </c>
      <c r="C835" s="100" t="s">
        <v>976</v>
      </c>
      <c r="D835" s="100"/>
      <c r="E835" s="101">
        <f t="shared" si="13"/>
        <v>1</v>
      </c>
      <c r="F835" s="101"/>
      <c r="G835" s="102" t="s">
        <v>35</v>
      </c>
      <c r="H835" s="102"/>
      <c r="I835" s="103">
        <v>42576</v>
      </c>
      <c r="J835" s="103"/>
      <c r="K835" s="103">
        <v>42576</v>
      </c>
      <c r="L835" s="103"/>
      <c r="M835" s="84" t="s">
        <v>656</v>
      </c>
      <c r="N835" s="84"/>
      <c r="O835" s="98">
        <v>191.11</v>
      </c>
      <c r="P835" s="98"/>
      <c r="Q835" s="84"/>
      <c r="R835" s="84"/>
      <c r="S835" s="84"/>
    </row>
    <row r="836" spans="2:19" ht="45" customHeight="1" x14ac:dyDescent="0.25">
      <c r="B836" s="10" t="s">
        <v>221</v>
      </c>
      <c r="C836" s="100" t="s">
        <v>977</v>
      </c>
      <c r="D836" s="100"/>
      <c r="E836" s="101">
        <f t="shared" si="13"/>
        <v>1</v>
      </c>
      <c r="F836" s="101"/>
      <c r="G836" s="102" t="s">
        <v>35</v>
      </c>
      <c r="H836" s="102"/>
      <c r="I836" s="103">
        <v>42573</v>
      </c>
      <c r="J836" s="103"/>
      <c r="K836" s="103">
        <v>42573</v>
      </c>
      <c r="L836" s="103"/>
      <c r="M836" s="84" t="s">
        <v>656</v>
      </c>
      <c r="N836" s="84"/>
      <c r="O836" s="98">
        <v>262</v>
      </c>
      <c r="P836" s="98"/>
      <c r="Q836" s="84"/>
      <c r="R836" s="84"/>
      <c r="S836" s="84"/>
    </row>
    <row r="837" spans="2:19" ht="45" customHeight="1" x14ac:dyDescent="0.25">
      <c r="B837" s="10" t="s">
        <v>221</v>
      </c>
      <c r="C837" s="100" t="s">
        <v>978</v>
      </c>
      <c r="D837" s="100"/>
      <c r="E837" s="101">
        <f t="shared" si="13"/>
        <v>1</v>
      </c>
      <c r="F837" s="101"/>
      <c r="G837" s="102" t="s">
        <v>35</v>
      </c>
      <c r="H837" s="102"/>
      <c r="I837" s="103">
        <v>42606</v>
      </c>
      <c r="J837" s="103"/>
      <c r="K837" s="103">
        <v>42606</v>
      </c>
      <c r="L837" s="103"/>
      <c r="M837" s="84" t="s">
        <v>656</v>
      </c>
      <c r="N837" s="84"/>
      <c r="O837" s="98">
        <v>403</v>
      </c>
      <c r="P837" s="98"/>
      <c r="Q837" s="84"/>
      <c r="R837" s="84"/>
      <c r="S837" s="84"/>
    </row>
    <row r="838" spans="2:19" ht="45" customHeight="1" x14ac:dyDescent="0.25">
      <c r="B838" s="10" t="s">
        <v>221</v>
      </c>
      <c r="C838" s="100" t="s">
        <v>979</v>
      </c>
      <c r="D838" s="100"/>
      <c r="E838" s="101">
        <f t="shared" si="13"/>
        <v>1</v>
      </c>
      <c r="F838" s="101"/>
      <c r="G838" s="102" t="s">
        <v>35</v>
      </c>
      <c r="H838" s="102"/>
      <c r="I838" s="103">
        <v>42566</v>
      </c>
      <c r="J838" s="103"/>
      <c r="K838" s="103">
        <v>42566</v>
      </c>
      <c r="L838" s="103"/>
      <c r="M838" s="84" t="s">
        <v>656</v>
      </c>
      <c r="N838" s="84"/>
      <c r="O838" s="98">
        <v>282</v>
      </c>
      <c r="P838" s="98"/>
      <c r="Q838" s="84"/>
      <c r="R838" s="84"/>
      <c r="S838" s="84"/>
    </row>
    <row r="839" spans="2:19" ht="45" customHeight="1" x14ac:dyDescent="0.25">
      <c r="B839" s="10" t="s">
        <v>221</v>
      </c>
      <c r="C839" s="100" t="s">
        <v>980</v>
      </c>
      <c r="D839" s="100"/>
      <c r="E839" s="101">
        <f t="shared" si="13"/>
        <v>1</v>
      </c>
      <c r="F839" s="101"/>
      <c r="G839" s="102" t="s">
        <v>35</v>
      </c>
      <c r="H839" s="102"/>
      <c r="I839" s="103">
        <v>42593</v>
      </c>
      <c r="J839" s="103"/>
      <c r="K839" s="103">
        <v>42593</v>
      </c>
      <c r="L839" s="103"/>
      <c r="M839" s="84" t="s">
        <v>656</v>
      </c>
      <c r="N839" s="84"/>
      <c r="O839" s="98">
        <v>422</v>
      </c>
      <c r="P839" s="98"/>
      <c r="Q839" s="84"/>
      <c r="R839" s="84"/>
      <c r="S839" s="84"/>
    </row>
    <row r="840" spans="2:19" ht="45" customHeight="1" x14ac:dyDescent="0.25">
      <c r="B840" s="10" t="s">
        <v>221</v>
      </c>
      <c r="C840" s="100" t="s">
        <v>981</v>
      </c>
      <c r="D840" s="100"/>
      <c r="E840" s="101">
        <f t="shared" si="13"/>
        <v>1</v>
      </c>
      <c r="F840" s="101"/>
      <c r="G840" s="102" t="s">
        <v>35</v>
      </c>
      <c r="H840" s="102"/>
      <c r="I840" s="103">
        <v>42605</v>
      </c>
      <c r="J840" s="103"/>
      <c r="K840" s="103">
        <v>42605</v>
      </c>
      <c r="L840" s="103"/>
      <c r="M840" s="84" t="s">
        <v>656</v>
      </c>
      <c r="N840" s="84"/>
      <c r="O840" s="98">
        <v>422</v>
      </c>
      <c r="P840" s="98"/>
      <c r="Q840" s="84"/>
      <c r="R840" s="84"/>
      <c r="S840" s="84"/>
    </row>
    <row r="841" spans="2:19" ht="45" customHeight="1" x14ac:dyDescent="0.25">
      <c r="B841" s="10" t="s">
        <v>221</v>
      </c>
      <c r="C841" s="100" t="s">
        <v>981</v>
      </c>
      <c r="D841" s="100"/>
      <c r="E841" s="101">
        <f t="shared" si="13"/>
        <v>1</v>
      </c>
      <c r="F841" s="101"/>
      <c r="G841" s="102" t="s">
        <v>35</v>
      </c>
      <c r="H841" s="102"/>
      <c r="I841" s="103">
        <v>42599</v>
      </c>
      <c r="J841" s="103"/>
      <c r="K841" s="103">
        <v>42599</v>
      </c>
      <c r="L841" s="103"/>
      <c r="M841" s="84" t="s">
        <v>656</v>
      </c>
      <c r="N841" s="84"/>
      <c r="O841" s="98">
        <v>422</v>
      </c>
      <c r="P841" s="98"/>
      <c r="Q841" s="84"/>
      <c r="R841" s="84"/>
      <c r="S841" s="84"/>
    </row>
    <row r="842" spans="2:19" ht="45" customHeight="1" x14ac:dyDescent="0.25">
      <c r="B842" s="10" t="s">
        <v>221</v>
      </c>
      <c r="C842" s="100" t="s">
        <v>981</v>
      </c>
      <c r="D842" s="100"/>
      <c r="E842" s="101">
        <f t="shared" si="13"/>
        <v>1</v>
      </c>
      <c r="F842" s="101"/>
      <c r="G842" s="102" t="s">
        <v>35</v>
      </c>
      <c r="H842" s="102"/>
      <c r="I842" s="103">
        <v>42543</v>
      </c>
      <c r="J842" s="103"/>
      <c r="K842" s="103">
        <v>42543</v>
      </c>
      <c r="L842" s="103"/>
      <c r="M842" s="84" t="s">
        <v>656</v>
      </c>
      <c r="N842" s="84"/>
      <c r="O842" s="98">
        <v>414</v>
      </c>
      <c r="P842" s="98"/>
      <c r="Q842" s="84"/>
      <c r="R842" s="84"/>
      <c r="S842" s="84"/>
    </row>
    <row r="843" spans="2:19" ht="45" customHeight="1" x14ac:dyDescent="0.25">
      <c r="B843" s="10" t="s">
        <v>221</v>
      </c>
      <c r="C843" s="100" t="s">
        <v>982</v>
      </c>
      <c r="D843" s="100"/>
      <c r="E843" s="101">
        <f t="shared" si="13"/>
        <v>1</v>
      </c>
      <c r="F843" s="101"/>
      <c r="G843" s="102" t="s">
        <v>35</v>
      </c>
      <c r="H843" s="102"/>
      <c r="I843" s="103">
        <v>42594</v>
      </c>
      <c r="J843" s="103"/>
      <c r="K843" s="103">
        <v>42594</v>
      </c>
      <c r="L843" s="103"/>
      <c r="M843" s="84" t="s">
        <v>656</v>
      </c>
      <c r="N843" s="84"/>
      <c r="O843" s="98">
        <v>368</v>
      </c>
      <c r="P843" s="98"/>
      <c r="Q843" s="84"/>
      <c r="R843" s="84"/>
      <c r="S843" s="84"/>
    </row>
    <row r="844" spans="2:19" ht="45" customHeight="1" x14ac:dyDescent="0.25">
      <c r="B844" s="10" t="s">
        <v>221</v>
      </c>
      <c r="C844" s="100" t="s">
        <v>982</v>
      </c>
      <c r="D844" s="100"/>
      <c r="E844" s="101">
        <f t="shared" si="13"/>
        <v>1</v>
      </c>
      <c r="F844" s="101"/>
      <c r="G844" s="102" t="s">
        <v>35</v>
      </c>
      <c r="H844" s="102"/>
      <c r="I844" s="103">
        <v>42601</v>
      </c>
      <c r="J844" s="103"/>
      <c r="K844" s="103">
        <v>42601</v>
      </c>
      <c r="L844" s="103"/>
      <c r="M844" s="84" t="s">
        <v>656</v>
      </c>
      <c r="N844" s="84"/>
      <c r="O844" s="98">
        <v>403</v>
      </c>
      <c r="P844" s="98"/>
      <c r="Q844" s="84"/>
      <c r="R844" s="84"/>
      <c r="S844" s="84"/>
    </row>
    <row r="845" spans="2:19" ht="45" customHeight="1" x14ac:dyDescent="0.25">
      <c r="B845" s="10" t="s">
        <v>221</v>
      </c>
      <c r="C845" s="100" t="s">
        <v>982</v>
      </c>
      <c r="D845" s="100"/>
      <c r="E845" s="101">
        <f t="shared" ref="E845:E908" si="14">D845+1</f>
        <v>1</v>
      </c>
      <c r="F845" s="101"/>
      <c r="G845" s="102" t="s">
        <v>35</v>
      </c>
      <c r="H845" s="102"/>
      <c r="I845" s="103">
        <v>42598</v>
      </c>
      <c r="J845" s="103"/>
      <c r="K845" s="103">
        <v>42598</v>
      </c>
      <c r="L845" s="103"/>
      <c r="M845" s="84" t="s">
        <v>656</v>
      </c>
      <c r="N845" s="84"/>
      <c r="O845" s="98">
        <v>375</v>
      </c>
      <c r="P845" s="98"/>
      <c r="Q845" s="84"/>
      <c r="R845" s="84"/>
      <c r="S845" s="84"/>
    </row>
    <row r="846" spans="2:19" ht="45" customHeight="1" x14ac:dyDescent="0.25">
      <c r="B846" s="10" t="s">
        <v>221</v>
      </c>
      <c r="C846" s="100" t="s">
        <v>982</v>
      </c>
      <c r="D846" s="100"/>
      <c r="E846" s="101">
        <f t="shared" si="14"/>
        <v>1</v>
      </c>
      <c r="F846" s="101"/>
      <c r="G846" s="102" t="s">
        <v>35</v>
      </c>
      <c r="H846" s="102"/>
      <c r="I846" s="103">
        <v>42607</v>
      </c>
      <c r="J846" s="103"/>
      <c r="K846" s="103">
        <v>42607</v>
      </c>
      <c r="L846" s="103"/>
      <c r="M846" s="84" t="s">
        <v>656</v>
      </c>
      <c r="N846" s="84"/>
      <c r="O846" s="98">
        <v>422</v>
      </c>
      <c r="P846" s="98"/>
      <c r="Q846" s="84"/>
      <c r="R846" s="84"/>
      <c r="S846" s="84"/>
    </row>
    <row r="847" spans="2:19" ht="45" customHeight="1" x14ac:dyDescent="0.25">
      <c r="B847" s="10" t="s">
        <v>221</v>
      </c>
      <c r="C847" s="100" t="s">
        <v>982</v>
      </c>
      <c r="D847" s="100"/>
      <c r="E847" s="101">
        <f t="shared" si="14"/>
        <v>1</v>
      </c>
      <c r="F847" s="101"/>
      <c r="G847" s="102" t="s">
        <v>35</v>
      </c>
      <c r="H847" s="102"/>
      <c r="I847" s="103">
        <v>42600</v>
      </c>
      <c r="J847" s="103"/>
      <c r="K847" s="103">
        <v>42600</v>
      </c>
      <c r="L847" s="103"/>
      <c r="M847" s="84" t="s">
        <v>656</v>
      </c>
      <c r="N847" s="84"/>
      <c r="O847" s="98">
        <v>422</v>
      </c>
      <c r="P847" s="98"/>
      <c r="Q847" s="84"/>
      <c r="R847" s="84"/>
      <c r="S847" s="84"/>
    </row>
    <row r="848" spans="2:19" ht="45" customHeight="1" x14ac:dyDescent="0.25">
      <c r="B848" s="10" t="s">
        <v>221</v>
      </c>
      <c r="C848" s="100" t="s">
        <v>975</v>
      </c>
      <c r="D848" s="100"/>
      <c r="E848" s="101">
        <f t="shared" si="14"/>
        <v>1</v>
      </c>
      <c r="F848" s="101"/>
      <c r="G848" s="102" t="s">
        <v>35</v>
      </c>
      <c r="H848" s="102"/>
      <c r="I848" s="103">
        <v>42558</v>
      </c>
      <c r="J848" s="103"/>
      <c r="K848" s="103">
        <v>42558</v>
      </c>
      <c r="L848" s="103"/>
      <c r="M848" s="84" t="s">
        <v>656</v>
      </c>
      <c r="N848" s="84"/>
      <c r="O848" s="98">
        <v>195</v>
      </c>
      <c r="P848" s="98"/>
      <c r="Q848" s="84"/>
      <c r="R848" s="84"/>
      <c r="S848" s="84"/>
    </row>
    <row r="849" spans="2:19" ht="45" customHeight="1" x14ac:dyDescent="0.25">
      <c r="B849" s="10" t="s">
        <v>221</v>
      </c>
      <c r="C849" s="100" t="s">
        <v>977</v>
      </c>
      <c r="D849" s="100"/>
      <c r="E849" s="101">
        <f t="shared" si="14"/>
        <v>1</v>
      </c>
      <c r="F849" s="101"/>
      <c r="G849" s="102" t="s">
        <v>35</v>
      </c>
      <c r="H849" s="102"/>
      <c r="I849" s="103">
        <v>42573</v>
      </c>
      <c r="J849" s="103"/>
      <c r="K849" s="103">
        <v>42573</v>
      </c>
      <c r="L849" s="103"/>
      <c r="M849" s="84" t="s">
        <v>656</v>
      </c>
      <c r="N849" s="84"/>
      <c r="O849" s="98">
        <v>199</v>
      </c>
      <c r="P849" s="98"/>
      <c r="Q849" s="84"/>
      <c r="R849" s="84"/>
      <c r="S849" s="84"/>
    </row>
    <row r="850" spans="2:19" ht="45" customHeight="1" x14ac:dyDescent="0.25">
      <c r="B850" s="10" t="s">
        <v>221</v>
      </c>
      <c r="C850" s="100" t="s">
        <v>978</v>
      </c>
      <c r="D850" s="100"/>
      <c r="E850" s="101">
        <f t="shared" si="14"/>
        <v>1</v>
      </c>
      <c r="F850" s="101"/>
      <c r="G850" s="102" t="s">
        <v>35</v>
      </c>
      <c r="H850" s="102"/>
      <c r="I850" s="103">
        <v>42606</v>
      </c>
      <c r="J850" s="103"/>
      <c r="K850" s="103">
        <v>42606</v>
      </c>
      <c r="L850" s="103"/>
      <c r="M850" s="84" t="s">
        <v>656</v>
      </c>
      <c r="N850" s="84"/>
      <c r="O850" s="98">
        <v>221</v>
      </c>
      <c r="P850" s="98"/>
      <c r="Q850" s="84"/>
      <c r="R850" s="84"/>
      <c r="S850" s="84"/>
    </row>
    <row r="851" spans="2:19" ht="45" customHeight="1" x14ac:dyDescent="0.25">
      <c r="B851" s="10" t="s">
        <v>221</v>
      </c>
      <c r="C851" s="100" t="s">
        <v>979</v>
      </c>
      <c r="D851" s="100"/>
      <c r="E851" s="101">
        <f t="shared" si="14"/>
        <v>1</v>
      </c>
      <c r="F851" s="101"/>
      <c r="G851" s="102" t="s">
        <v>35</v>
      </c>
      <c r="H851" s="102"/>
      <c r="I851" s="103">
        <v>42566</v>
      </c>
      <c r="J851" s="103"/>
      <c r="K851" s="103">
        <v>42566</v>
      </c>
      <c r="L851" s="103"/>
      <c r="M851" s="84" t="s">
        <v>656</v>
      </c>
      <c r="N851" s="84"/>
      <c r="O851" s="98">
        <v>220</v>
      </c>
      <c r="P851" s="98"/>
      <c r="Q851" s="84"/>
      <c r="R851" s="84"/>
      <c r="S851" s="84"/>
    </row>
    <row r="852" spans="2:19" ht="45" customHeight="1" x14ac:dyDescent="0.25">
      <c r="B852" s="10" t="s">
        <v>221</v>
      </c>
      <c r="C852" s="100" t="s">
        <v>980</v>
      </c>
      <c r="D852" s="100"/>
      <c r="E852" s="101">
        <f t="shared" si="14"/>
        <v>1</v>
      </c>
      <c r="F852" s="101"/>
      <c r="G852" s="102" t="s">
        <v>35</v>
      </c>
      <c r="H852" s="102"/>
      <c r="I852" s="103">
        <v>42593</v>
      </c>
      <c r="J852" s="103"/>
      <c r="K852" s="103">
        <v>42593</v>
      </c>
      <c r="L852" s="103"/>
      <c r="M852" s="84" t="s">
        <v>656</v>
      </c>
      <c r="N852" s="84"/>
      <c r="O852" s="98">
        <v>220</v>
      </c>
      <c r="P852" s="98"/>
      <c r="Q852" s="84"/>
      <c r="R852" s="84"/>
      <c r="S852" s="84"/>
    </row>
    <row r="853" spans="2:19" ht="45" customHeight="1" x14ac:dyDescent="0.25">
      <c r="B853" s="10" t="s">
        <v>221</v>
      </c>
      <c r="C853" s="100" t="s">
        <v>981</v>
      </c>
      <c r="D853" s="100"/>
      <c r="E853" s="101">
        <f t="shared" si="14"/>
        <v>1</v>
      </c>
      <c r="F853" s="101"/>
      <c r="G853" s="102" t="s">
        <v>35</v>
      </c>
      <c r="H853" s="102"/>
      <c r="I853" s="103">
        <v>42605</v>
      </c>
      <c r="J853" s="103"/>
      <c r="K853" s="103">
        <v>42605</v>
      </c>
      <c r="L853" s="103"/>
      <c r="M853" s="84" t="s">
        <v>656</v>
      </c>
      <c r="N853" s="84"/>
      <c r="O853" s="98">
        <v>220</v>
      </c>
      <c r="P853" s="98"/>
      <c r="Q853" s="84"/>
      <c r="R853" s="84"/>
      <c r="S853" s="84"/>
    </row>
    <row r="854" spans="2:19" ht="45" customHeight="1" x14ac:dyDescent="0.25">
      <c r="B854" s="10" t="s">
        <v>221</v>
      </c>
      <c r="C854" s="100" t="s">
        <v>981</v>
      </c>
      <c r="D854" s="100"/>
      <c r="E854" s="101">
        <f t="shared" si="14"/>
        <v>1</v>
      </c>
      <c r="F854" s="101"/>
      <c r="G854" s="102" t="s">
        <v>35</v>
      </c>
      <c r="H854" s="102"/>
      <c r="I854" s="103">
        <v>42599</v>
      </c>
      <c r="J854" s="103"/>
      <c r="K854" s="103">
        <v>42599</v>
      </c>
      <c r="L854" s="103"/>
      <c r="M854" s="84" t="s">
        <v>656</v>
      </c>
      <c r="N854" s="84"/>
      <c r="O854" s="98">
        <v>219.99</v>
      </c>
      <c r="P854" s="98"/>
      <c r="Q854" s="84"/>
      <c r="R854" s="84"/>
      <c r="S854" s="84"/>
    </row>
    <row r="855" spans="2:19" ht="45" customHeight="1" x14ac:dyDescent="0.25">
      <c r="B855" s="10" t="s">
        <v>221</v>
      </c>
      <c r="C855" s="100" t="s">
        <v>981</v>
      </c>
      <c r="D855" s="100"/>
      <c r="E855" s="101">
        <f t="shared" si="14"/>
        <v>1</v>
      </c>
      <c r="F855" s="101"/>
      <c r="G855" s="102" t="s">
        <v>35</v>
      </c>
      <c r="H855" s="102"/>
      <c r="I855" s="103">
        <v>42543</v>
      </c>
      <c r="J855" s="103"/>
      <c r="K855" s="103">
        <v>42543</v>
      </c>
      <c r="L855" s="103"/>
      <c r="M855" s="84" t="s">
        <v>656</v>
      </c>
      <c r="N855" s="84"/>
      <c r="O855" s="98">
        <v>220</v>
      </c>
      <c r="P855" s="98"/>
      <c r="Q855" s="84"/>
      <c r="R855" s="84"/>
      <c r="S855" s="84"/>
    </row>
    <row r="856" spans="2:19" ht="45" customHeight="1" x14ac:dyDescent="0.25">
      <c r="B856" s="10" t="s">
        <v>221</v>
      </c>
      <c r="C856" s="100" t="s">
        <v>982</v>
      </c>
      <c r="D856" s="100"/>
      <c r="E856" s="101">
        <f t="shared" si="14"/>
        <v>1</v>
      </c>
      <c r="F856" s="101"/>
      <c r="G856" s="102" t="s">
        <v>35</v>
      </c>
      <c r="H856" s="102"/>
      <c r="I856" s="103">
        <v>42598</v>
      </c>
      <c r="J856" s="103"/>
      <c r="K856" s="103">
        <v>42598</v>
      </c>
      <c r="L856" s="103"/>
      <c r="M856" s="84" t="s">
        <v>656</v>
      </c>
      <c r="N856" s="84"/>
      <c r="O856" s="98">
        <v>199</v>
      </c>
      <c r="P856" s="98"/>
      <c r="Q856" s="84"/>
      <c r="R856" s="84"/>
      <c r="S856" s="84"/>
    </row>
    <row r="857" spans="2:19" ht="45" customHeight="1" x14ac:dyDescent="0.25">
      <c r="B857" s="10" t="s">
        <v>221</v>
      </c>
      <c r="C857" s="100" t="s">
        <v>982</v>
      </c>
      <c r="D857" s="100"/>
      <c r="E857" s="101">
        <f t="shared" si="14"/>
        <v>1</v>
      </c>
      <c r="F857" s="101"/>
      <c r="G857" s="102" t="s">
        <v>35</v>
      </c>
      <c r="H857" s="102"/>
      <c r="I857" s="103">
        <v>42594</v>
      </c>
      <c r="J857" s="103"/>
      <c r="K857" s="103">
        <v>42594</v>
      </c>
      <c r="L857" s="103"/>
      <c r="M857" s="84" t="s">
        <v>656</v>
      </c>
      <c r="N857" s="84"/>
      <c r="O857" s="98">
        <v>210</v>
      </c>
      <c r="P857" s="98"/>
      <c r="Q857" s="84"/>
      <c r="R857" s="84"/>
      <c r="S857" s="84"/>
    </row>
    <row r="858" spans="2:19" ht="45" customHeight="1" x14ac:dyDescent="0.25">
      <c r="B858" s="10" t="s">
        <v>221</v>
      </c>
      <c r="C858" s="100" t="s">
        <v>982</v>
      </c>
      <c r="D858" s="100"/>
      <c r="E858" s="101">
        <f t="shared" si="14"/>
        <v>1</v>
      </c>
      <c r="F858" s="101"/>
      <c r="G858" s="102" t="s">
        <v>35</v>
      </c>
      <c r="H858" s="102"/>
      <c r="I858" s="103">
        <v>42601</v>
      </c>
      <c r="J858" s="103"/>
      <c r="K858" s="103">
        <v>42601</v>
      </c>
      <c r="L858" s="103"/>
      <c r="M858" s="84" t="s">
        <v>656</v>
      </c>
      <c r="N858" s="84"/>
      <c r="O858" s="98">
        <v>214</v>
      </c>
      <c r="P858" s="98"/>
      <c r="Q858" s="84"/>
      <c r="R858" s="84"/>
      <c r="S858" s="84"/>
    </row>
    <row r="859" spans="2:19" ht="45" customHeight="1" x14ac:dyDescent="0.25">
      <c r="B859" s="10" t="s">
        <v>221</v>
      </c>
      <c r="C859" s="100" t="s">
        <v>982</v>
      </c>
      <c r="D859" s="100"/>
      <c r="E859" s="101">
        <f t="shared" si="14"/>
        <v>1</v>
      </c>
      <c r="F859" s="101"/>
      <c r="G859" s="102" t="s">
        <v>35</v>
      </c>
      <c r="H859" s="102"/>
      <c r="I859" s="103">
        <v>42600</v>
      </c>
      <c r="J859" s="103"/>
      <c r="K859" s="103">
        <v>42600</v>
      </c>
      <c r="L859" s="103"/>
      <c r="M859" s="84" t="s">
        <v>656</v>
      </c>
      <c r="N859" s="84"/>
      <c r="O859" s="98">
        <v>193</v>
      </c>
      <c r="P859" s="98"/>
      <c r="Q859" s="84"/>
      <c r="R859" s="84"/>
      <c r="S859" s="84"/>
    </row>
    <row r="860" spans="2:19" ht="45" customHeight="1" x14ac:dyDescent="0.25">
      <c r="B860" s="10" t="s">
        <v>221</v>
      </c>
      <c r="C860" s="100" t="s">
        <v>982</v>
      </c>
      <c r="D860" s="100"/>
      <c r="E860" s="101">
        <f t="shared" si="14"/>
        <v>1</v>
      </c>
      <c r="F860" s="101"/>
      <c r="G860" s="102" t="s">
        <v>35</v>
      </c>
      <c r="H860" s="102"/>
      <c r="I860" s="103">
        <v>42607</v>
      </c>
      <c r="J860" s="103"/>
      <c r="K860" s="103">
        <v>42607</v>
      </c>
      <c r="L860" s="103"/>
      <c r="M860" s="84" t="s">
        <v>656</v>
      </c>
      <c r="N860" s="84"/>
      <c r="O860" s="98">
        <v>108.5</v>
      </c>
      <c r="P860" s="98"/>
      <c r="Q860" s="84"/>
      <c r="R860" s="84"/>
      <c r="S860" s="84"/>
    </row>
    <row r="861" spans="2:19" ht="45" customHeight="1" x14ac:dyDescent="0.25">
      <c r="B861" s="10" t="s">
        <v>221</v>
      </c>
      <c r="C861" s="100" t="s">
        <v>19</v>
      </c>
      <c r="D861" s="100"/>
      <c r="E861" s="101">
        <f t="shared" si="14"/>
        <v>1</v>
      </c>
      <c r="F861" s="101"/>
      <c r="G861" s="102" t="s">
        <v>20</v>
      </c>
      <c r="H861" s="102"/>
      <c r="I861" s="103">
        <v>42607</v>
      </c>
      <c r="J861" s="103"/>
      <c r="K861" s="103">
        <v>42607</v>
      </c>
      <c r="L861" s="103"/>
      <c r="M861" s="84" t="s">
        <v>656</v>
      </c>
      <c r="N861" s="84"/>
      <c r="O861" s="98">
        <v>800</v>
      </c>
      <c r="P861" s="98"/>
      <c r="Q861" s="84"/>
      <c r="R861" s="84"/>
      <c r="S861" s="84"/>
    </row>
    <row r="862" spans="2:19" ht="45" customHeight="1" x14ac:dyDescent="0.25">
      <c r="B862" s="10" t="s">
        <v>221</v>
      </c>
      <c r="C862" s="100" t="s">
        <v>983</v>
      </c>
      <c r="D862" s="100"/>
      <c r="E862" s="101">
        <f t="shared" si="14"/>
        <v>1</v>
      </c>
      <c r="F862" s="101"/>
      <c r="G862" s="102" t="s">
        <v>35</v>
      </c>
      <c r="H862" s="102"/>
      <c r="I862" s="103">
        <v>42650</v>
      </c>
      <c r="J862" s="103"/>
      <c r="K862" s="103">
        <v>42650</v>
      </c>
      <c r="L862" s="103"/>
      <c r="M862" s="84" t="s">
        <v>656</v>
      </c>
      <c r="N862" s="84"/>
      <c r="O862" s="98">
        <v>464</v>
      </c>
      <c r="P862" s="98"/>
      <c r="Q862" s="84"/>
      <c r="R862" s="84"/>
      <c r="S862" s="84"/>
    </row>
    <row r="863" spans="2:19" ht="45" customHeight="1" x14ac:dyDescent="0.25">
      <c r="B863" s="10" t="s">
        <v>221</v>
      </c>
      <c r="C863" s="100" t="s">
        <v>241</v>
      </c>
      <c r="D863" s="100"/>
      <c r="E863" s="101">
        <f t="shared" si="14"/>
        <v>1</v>
      </c>
      <c r="F863" s="101"/>
      <c r="G863" s="102" t="s">
        <v>35</v>
      </c>
      <c r="H863" s="102"/>
      <c r="I863" s="103">
        <v>42646</v>
      </c>
      <c r="J863" s="103"/>
      <c r="K863" s="103">
        <v>42646</v>
      </c>
      <c r="L863" s="103"/>
      <c r="M863" s="84" t="s">
        <v>656</v>
      </c>
      <c r="N863" s="84"/>
      <c r="O863" s="98">
        <v>328.15</v>
      </c>
      <c r="P863" s="98"/>
      <c r="Q863" s="84"/>
      <c r="R863" s="84"/>
      <c r="S863" s="84"/>
    </row>
    <row r="864" spans="2:19" ht="45" customHeight="1" x14ac:dyDescent="0.25">
      <c r="B864" s="10" t="s">
        <v>221</v>
      </c>
      <c r="C864" s="100" t="s">
        <v>983</v>
      </c>
      <c r="D864" s="100"/>
      <c r="E864" s="101">
        <f t="shared" si="14"/>
        <v>1</v>
      </c>
      <c r="F864" s="101"/>
      <c r="G864" s="102" t="s">
        <v>35</v>
      </c>
      <c r="H864" s="102"/>
      <c r="I864" s="103">
        <v>42649</v>
      </c>
      <c r="J864" s="103"/>
      <c r="K864" s="103">
        <v>42649</v>
      </c>
      <c r="L864" s="103"/>
      <c r="M864" s="84" t="s">
        <v>656</v>
      </c>
      <c r="N864" s="84"/>
      <c r="O864" s="98">
        <v>422</v>
      </c>
      <c r="P864" s="98"/>
      <c r="Q864" s="84"/>
      <c r="R864" s="84"/>
      <c r="S864" s="84"/>
    </row>
    <row r="865" spans="2:19" ht="45" customHeight="1" x14ac:dyDescent="0.25">
      <c r="B865" s="10" t="s">
        <v>221</v>
      </c>
      <c r="C865" s="100" t="s">
        <v>984</v>
      </c>
      <c r="D865" s="100"/>
      <c r="E865" s="101">
        <f t="shared" si="14"/>
        <v>1</v>
      </c>
      <c r="F865" s="101"/>
      <c r="G865" s="102" t="s">
        <v>35</v>
      </c>
      <c r="H865" s="102"/>
      <c r="I865" s="103">
        <v>42633</v>
      </c>
      <c r="J865" s="103"/>
      <c r="K865" s="103">
        <v>42633</v>
      </c>
      <c r="L865" s="103"/>
      <c r="M865" s="84" t="s">
        <v>656</v>
      </c>
      <c r="N865" s="84"/>
      <c r="O865" s="98">
        <v>414</v>
      </c>
      <c r="P865" s="98"/>
      <c r="Q865" s="84"/>
      <c r="R865" s="84"/>
      <c r="S865" s="84"/>
    </row>
    <row r="866" spans="2:19" ht="45" customHeight="1" x14ac:dyDescent="0.25">
      <c r="B866" s="10" t="s">
        <v>221</v>
      </c>
      <c r="C866" s="100" t="s">
        <v>984</v>
      </c>
      <c r="D866" s="100"/>
      <c r="E866" s="101">
        <f t="shared" si="14"/>
        <v>1</v>
      </c>
      <c r="F866" s="101"/>
      <c r="G866" s="102" t="s">
        <v>35</v>
      </c>
      <c r="H866" s="102"/>
      <c r="I866" s="103">
        <v>42620</v>
      </c>
      <c r="J866" s="103"/>
      <c r="K866" s="103">
        <v>42620</v>
      </c>
      <c r="L866" s="103"/>
      <c r="M866" s="84" t="s">
        <v>656</v>
      </c>
      <c r="N866" s="84"/>
      <c r="O866" s="98">
        <v>372</v>
      </c>
      <c r="P866" s="98"/>
      <c r="Q866" s="84"/>
      <c r="R866" s="84"/>
      <c r="S866" s="84"/>
    </row>
    <row r="867" spans="2:19" ht="45" customHeight="1" x14ac:dyDescent="0.25">
      <c r="B867" s="10" t="s">
        <v>221</v>
      </c>
      <c r="C867" s="100" t="s">
        <v>985</v>
      </c>
      <c r="D867" s="100"/>
      <c r="E867" s="101">
        <f t="shared" si="14"/>
        <v>1</v>
      </c>
      <c r="F867" s="101"/>
      <c r="G867" s="102" t="s">
        <v>35</v>
      </c>
      <c r="H867" s="102"/>
      <c r="I867" s="103">
        <v>42636</v>
      </c>
      <c r="J867" s="103"/>
      <c r="K867" s="103">
        <v>42636</v>
      </c>
      <c r="L867" s="103"/>
      <c r="M867" s="84" t="s">
        <v>656</v>
      </c>
      <c r="N867" s="84"/>
      <c r="O867" s="98">
        <v>276</v>
      </c>
      <c r="P867" s="98"/>
      <c r="Q867" s="84"/>
      <c r="R867" s="84"/>
      <c r="S867" s="84"/>
    </row>
    <row r="868" spans="2:19" ht="45" customHeight="1" x14ac:dyDescent="0.25">
      <c r="B868" s="10" t="s">
        <v>221</v>
      </c>
      <c r="C868" s="100" t="s">
        <v>985</v>
      </c>
      <c r="D868" s="100"/>
      <c r="E868" s="101">
        <f t="shared" si="14"/>
        <v>1</v>
      </c>
      <c r="F868" s="101"/>
      <c r="G868" s="102" t="s">
        <v>35</v>
      </c>
      <c r="H868" s="102"/>
      <c r="I868" s="103">
        <v>42626</v>
      </c>
      <c r="J868" s="103"/>
      <c r="K868" s="103">
        <v>42626</v>
      </c>
      <c r="L868" s="103"/>
      <c r="M868" s="84" t="s">
        <v>656</v>
      </c>
      <c r="N868" s="84"/>
      <c r="O868" s="98">
        <v>370</v>
      </c>
      <c r="P868" s="98"/>
      <c r="Q868" s="84"/>
      <c r="R868" s="84"/>
      <c r="S868" s="84"/>
    </row>
    <row r="869" spans="2:19" ht="45" customHeight="1" x14ac:dyDescent="0.25">
      <c r="B869" s="10" t="s">
        <v>221</v>
      </c>
      <c r="C869" s="100" t="s">
        <v>986</v>
      </c>
      <c r="D869" s="100"/>
      <c r="E869" s="101">
        <f t="shared" si="14"/>
        <v>1</v>
      </c>
      <c r="F869" s="101"/>
      <c r="G869" s="102" t="s">
        <v>35</v>
      </c>
      <c r="H869" s="102"/>
      <c r="I869" s="103">
        <v>42622</v>
      </c>
      <c r="J869" s="103"/>
      <c r="K869" s="103">
        <v>42622</v>
      </c>
      <c r="L869" s="103"/>
      <c r="M869" s="84" t="s">
        <v>656</v>
      </c>
      <c r="N869" s="84"/>
      <c r="O869" s="98">
        <v>282</v>
      </c>
      <c r="P869" s="98"/>
      <c r="Q869" s="84"/>
      <c r="R869" s="84"/>
      <c r="S869" s="84"/>
    </row>
    <row r="870" spans="2:19" ht="45" customHeight="1" x14ac:dyDescent="0.25">
      <c r="B870" s="10" t="s">
        <v>221</v>
      </c>
      <c r="C870" s="100" t="s">
        <v>957</v>
      </c>
      <c r="D870" s="100"/>
      <c r="E870" s="101">
        <f t="shared" si="14"/>
        <v>1</v>
      </c>
      <c r="F870" s="101"/>
      <c r="G870" s="102" t="s">
        <v>35</v>
      </c>
      <c r="H870" s="102"/>
      <c r="I870" s="103">
        <v>42661</v>
      </c>
      <c r="J870" s="103"/>
      <c r="K870" s="103">
        <v>42661</v>
      </c>
      <c r="L870" s="103"/>
      <c r="M870" s="84" t="s">
        <v>656</v>
      </c>
      <c r="N870" s="84"/>
      <c r="O870" s="98">
        <v>414</v>
      </c>
      <c r="P870" s="98"/>
      <c r="Q870" s="84"/>
      <c r="R870" s="84"/>
      <c r="S870" s="84"/>
    </row>
    <row r="871" spans="2:19" ht="45" customHeight="1" x14ac:dyDescent="0.25">
      <c r="B871" s="10" t="s">
        <v>221</v>
      </c>
      <c r="C871" s="100" t="s">
        <v>957</v>
      </c>
      <c r="D871" s="100"/>
      <c r="E871" s="101">
        <f t="shared" si="14"/>
        <v>1</v>
      </c>
      <c r="F871" s="101"/>
      <c r="G871" s="102" t="s">
        <v>35</v>
      </c>
      <c r="H871" s="102"/>
      <c r="I871" s="103">
        <v>42647</v>
      </c>
      <c r="J871" s="103"/>
      <c r="K871" s="103">
        <v>42647</v>
      </c>
      <c r="L871" s="103"/>
      <c r="M871" s="84" t="s">
        <v>656</v>
      </c>
      <c r="N871" s="84"/>
      <c r="O871" s="98">
        <v>380</v>
      </c>
      <c r="P871" s="98"/>
      <c r="Q871" s="84"/>
      <c r="R871" s="84"/>
      <c r="S871" s="84"/>
    </row>
    <row r="872" spans="2:19" ht="45" customHeight="1" x14ac:dyDescent="0.25">
      <c r="B872" s="10" t="s">
        <v>221</v>
      </c>
      <c r="C872" s="100" t="s">
        <v>957</v>
      </c>
      <c r="D872" s="100"/>
      <c r="E872" s="101">
        <f t="shared" si="14"/>
        <v>1</v>
      </c>
      <c r="F872" s="101"/>
      <c r="G872" s="102" t="s">
        <v>35</v>
      </c>
      <c r="H872" s="102"/>
      <c r="I872" s="103">
        <v>42643</v>
      </c>
      <c r="J872" s="103"/>
      <c r="K872" s="103">
        <v>42643</v>
      </c>
      <c r="L872" s="103"/>
      <c r="M872" s="84" t="s">
        <v>656</v>
      </c>
      <c r="N872" s="84"/>
      <c r="O872" s="98">
        <v>262</v>
      </c>
      <c r="P872" s="98"/>
      <c r="Q872" s="84"/>
      <c r="R872" s="84"/>
      <c r="S872" s="84"/>
    </row>
    <row r="873" spans="2:19" ht="45" customHeight="1" x14ac:dyDescent="0.25">
      <c r="B873" s="10" t="s">
        <v>221</v>
      </c>
      <c r="C873" s="100" t="s">
        <v>957</v>
      </c>
      <c r="D873" s="100"/>
      <c r="E873" s="101">
        <f t="shared" si="14"/>
        <v>1</v>
      </c>
      <c r="F873" s="101"/>
      <c r="G873" s="102" t="s">
        <v>35</v>
      </c>
      <c r="H873" s="102"/>
      <c r="I873" s="103">
        <v>42671</v>
      </c>
      <c r="J873" s="103"/>
      <c r="K873" s="103">
        <v>42671</v>
      </c>
      <c r="L873" s="103"/>
      <c r="M873" s="84" t="s">
        <v>656</v>
      </c>
      <c r="N873" s="84"/>
      <c r="O873" s="98">
        <v>232</v>
      </c>
      <c r="P873" s="98"/>
      <c r="Q873" s="84"/>
      <c r="R873" s="84"/>
      <c r="S873" s="84"/>
    </row>
    <row r="874" spans="2:19" ht="45" customHeight="1" x14ac:dyDescent="0.25">
      <c r="B874" s="10" t="s">
        <v>221</v>
      </c>
      <c r="C874" s="100" t="s">
        <v>987</v>
      </c>
      <c r="D874" s="100"/>
      <c r="E874" s="101">
        <f t="shared" si="14"/>
        <v>1</v>
      </c>
      <c r="F874" s="101"/>
      <c r="G874" s="102" t="s">
        <v>35</v>
      </c>
      <c r="H874" s="102"/>
      <c r="I874" s="103">
        <v>42654</v>
      </c>
      <c r="J874" s="103"/>
      <c r="K874" s="103">
        <v>42654</v>
      </c>
      <c r="L874" s="103"/>
      <c r="M874" s="84" t="s">
        <v>656</v>
      </c>
      <c r="N874" s="84"/>
      <c r="O874" s="98">
        <v>409</v>
      </c>
      <c r="P874" s="98"/>
      <c r="Q874" s="84"/>
      <c r="R874" s="84"/>
      <c r="S874" s="84"/>
    </row>
    <row r="875" spans="2:19" ht="45" customHeight="1" x14ac:dyDescent="0.25">
      <c r="B875" s="10" t="s">
        <v>221</v>
      </c>
      <c r="C875" s="100" t="s">
        <v>241</v>
      </c>
      <c r="D875" s="100"/>
      <c r="E875" s="101">
        <f t="shared" si="14"/>
        <v>1</v>
      </c>
      <c r="F875" s="101"/>
      <c r="G875" s="102" t="s">
        <v>35</v>
      </c>
      <c r="H875" s="102"/>
      <c r="I875" s="103">
        <v>42650</v>
      </c>
      <c r="J875" s="103"/>
      <c r="K875" s="103">
        <v>42650</v>
      </c>
      <c r="L875" s="103"/>
      <c r="M875" s="84" t="s">
        <v>656</v>
      </c>
      <c r="N875" s="84"/>
      <c r="O875" s="98">
        <v>383</v>
      </c>
      <c r="P875" s="98"/>
      <c r="Q875" s="84"/>
      <c r="R875" s="84"/>
      <c r="S875" s="84"/>
    </row>
    <row r="876" spans="2:19" ht="45" customHeight="1" x14ac:dyDescent="0.25">
      <c r="B876" s="10" t="s">
        <v>221</v>
      </c>
      <c r="C876" s="100" t="s">
        <v>957</v>
      </c>
      <c r="D876" s="100"/>
      <c r="E876" s="101">
        <f t="shared" si="14"/>
        <v>1</v>
      </c>
      <c r="F876" s="101"/>
      <c r="G876" s="102" t="s">
        <v>35</v>
      </c>
      <c r="H876" s="102"/>
      <c r="I876" s="103">
        <v>42657</v>
      </c>
      <c r="J876" s="103"/>
      <c r="K876" s="103">
        <v>42657</v>
      </c>
      <c r="L876" s="103"/>
      <c r="M876" s="84" t="s">
        <v>656</v>
      </c>
      <c r="N876" s="84"/>
      <c r="O876" s="98">
        <v>409</v>
      </c>
      <c r="P876" s="98"/>
      <c r="Q876" s="84"/>
      <c r="R876" s="84"/>
      <c r="S876" s="84"/>
    </row>
    <row r="877" spans="2:19" ht="45" customHeight="1" x14ac:dyDescent="0.25">
      <c r="B877" s="10" t="s">
        <v>221</v>
      </c>
      <c r="C877" s="100" t="s">
        <v>957</v>
      </c>
      <c r="D877" s="100"/>
      <c r="E877" s="101">
        <f t="shared" si="14"/>
        <v>1</v>
      </c>
      <c r="F877" s="101"/>
      <c r="G877" s="102" t="s">
        <v>35</v>
      </c>
      <c r="H877" s="102"/>
      <c r="I877" s="103">
        <v>42667</v>
      </c>
      <c r="J877" s="103"/>
      <c r="K877" s="103">
        <v>42667</v>
      </c>
      <c r="L877" s="103"/>
      <c r="M877" s="84" t="s">
        <v>656</v>
      </c>
      <c r="N877" s="84"/>
      <c r="O877" s="98">
        <v>414</v>
      </c>
      <c r="P877" s="98"/>
      <c r="Q877" s="84"/>
      <c r="R877" s="84"/>
      <c r="S877" s="84"/>
    </row>
    <row r="878" spans="2:19" ht="45" customHeight="1" x14ac:dyDescent="0.25">
      <c r="B878" s="10" t="s">
        <v>221</v>
      </c>
      <c r="C878" s="100" t="s">
        <v>957</v>
      </c>
      <c r="D878" s="100"/>
      <c r="E878" s="101">
        <f t="shared" si="14"/>
        <v>1</v>
      </c>
      <c r="F878" s="101"/>
      <c r="G878" s="102" t="s">
        <v>35</v>
      </c>
      <c r="H878" s="102"/>
      <c r="I878" s="103">
        <v>42670</v>
      </c>
      <c r="J878" s="103"/>
      <c r="K878" s="103">
        <v>42670</v>
      </c>
      <c r="L878" s="103"/>
      <c r="M878" s="84" t="s">
        <v>656</v>
      </c>
      <c r="N878" s="84"/>
      <c r="O878" s="98">
        <v>422</v>
      </c>
      <c r="P878" s="98"/>
      <c r="Q878" s="84"/>
      <c r="R878" s="84"/>
      <c r="S878" s="84"/>
    </row>
    <row r="879" spans="2:19" ht="45" customHeight="1" x14ac:dyDescent="0.25">
      <c r="B879" s="10" t="s">
        <v>221</v>
      </c>
      <c r="C879" s="100" t="s">
        <v>957</v>
      </c>
      <c r="D879" s="100"/>
      <c r="E879" s="101">
        <f t="shared" si="14"/>
        <v>1</v>
      </c>
      <c r="F879" s="101"/>
      <c r="G879" s="102" t="s">
        <v>35</v>
      </c>
      <c r="H879" s="102"/>
      <c r="I879" s="103">
        <v>42663</v>
      </c>
      <c r="J879" s="103"/>
      <c r="K879" s="103">
        <v>42663</v>
      </c>
      <c r="L879" s="103"/>
      <c r="M879" s="84" t="s">
        <v>656</v>
      </c>
      <c r="N879" s="84"/>
      <c r="O879" s="98">
        <v>408</v>
      </c>
      <c r="P879" s="98"/>
      <c r="Q879" s="84"/>
      <c r="R879" s="84"/>
      <c r="S879" s="84"/>
    </row>
    <row r="880" spans="2:19" ht="45" customHeight="1" x14ac:dyDescent="0.25">
      <c r="B880" s="10" t="s">
        <v>221</v>
      </c>
      <c r="C880" s="100" t="s">
        <v>957</v>
      </c>
      <c r="D880" s="100"/>
      <c r="E880" s="101">
        <f t="shared" si="14"/>
        <v>1</v>
      </c>
      <c r="F880" s="101"/>
      <c r="G880" s="102" t="s">
        <v>35</v>
      </c>
      <c r="H880" s="102"/>
      <c r="I880" s="103">
        <v>42608</v>
      </c>
      <c r="J880" s="103"/>
      <c r="K880" s="103">
        <v>42608</v>
      </c>
      <c r="L880" s="103"/>
      <c r="M880" s="84" t="s">
        <v>656</v>
      </c>
      <c r="N880" s="84"/>
      <c r="O880" s="98">
        <v>404</v>
      </c>
      <c r="P880" s="98"/>
      <c r="Q880" s="84"/>
      <c r="R880" s="84"/>
      <c r="S880" s="84"/>
    </row>
    <row r="881" spans="2:19" ht="45" customHeight="1" x14ac:dyDescent="0.25">
      <c r="B881" s="10" t="s">
        <v>221</v>
      </c>
      <c r="C881" s="100" t="s">
        <v>957</v>
      </c>
      <c r="D881" s="100"/>
      <c r="E881" s="101">
        <f t="shared" si="14"/>
        <v>1</v>
      </c>
      <c r="F881" s="101"/>
      <c r="G881" s="102" t="s">
        <v>35</v>
      </c>
      <c r="H881" s="102"/>
      <c r="I881" s="103">
        <v>42626</v>
      </c>
      <c r="J881" s="103"/>
      <c r="K881" s="103">
        <v>42626</v>
      </c>
      <c r="L881" s="103"/>
      <c r="M881" s="84" t="s">
        <v>656</v>
      </c>
      <c r="N881" s="84"/>
      <c r="O881" s="98">
        <v>370</v>
      </c>
      <c r="P881" s="98"/>
      <c r="Q881" s="84"/>
      <c r="R881" s="84"/>
      <c r="S881" s="84"/>
    </row>
    <row r="882" spans="2:19" ht="45" customHeight="1" x14ac:dyDescent="0.25">
      <c r="B882" s="10" t="s">
        <v>221</v>
      </c>
      <c r="C882" s="100" t="s">
        <v>957</v>
      </c>
      <c r="D882" s="100"/>
      <c r="E882" s="101">
        <f t="shared" si="14"/>
        <v>1</v>
      </c>
      <c r="F882" s="101"/>
      <c r="G882" s="102" t="s">
        <v>35</v>
      </c>
      <c r="H882" s="102"/>
      <c r="I882" s="103">
        <v>42621</v>
      </c>
      <c r="J882" s="103"/>
      <c r="K882" s="103">
        <v>42621</v>
      </c>
      <c r="L882" s="103"/>
      <c r="M882" s="84" t="s">
        <v>656</v>
      </c>
      <c r="N882" s="84"/>
      <c r="O882" s="98">
        <v>330</v>
      </c>
      <c r="P882" s="98"/>
      <c r="Q882" s="84"/>
      <c r="R882" s="84"/>
      <c r="S882" s="84"/>
    </row>
    <row r="883" spans="2:19" ht="45" customHeight="1" x14ac:dyDescent="0.25">
      <c r="B883" s="10" t="s">
        <v>221</v>
      </c>
      <c r="C883" s="100" t="s">
        <v>957</v>
      </c>
      <c r="D883" s="100"/>
      <c r="E883" s="101">
        <f t="shared" si="14"/>
        <v>1</v>
      </c>
      <c r="F883" s="101"/>
      <c r="G883" s="102" t="s">
        <v>35</v>
      </c>
      <c r="H883" s="102"/>
      <c r="I883" s="103">
        <v>42620</v>
      </c>
      <c r="J883" s="103"/>
      <c r="K883" s="103">
        <v>42620</v>
      </c>
      <c r="L883" s="103"/>
      <c r="M883" s="84" t="s">
        <v>656</v>
      </c>
      <c r="N883" s="84"/>
      <c r="O883" s="98">
        <v>394</v>
      </c>
      <c r="P883" s="98"/>
      <c r="Q883" s="84"/>
      <c r="R883" s="84"/>
      <c r="S883" s="84"/>
    </row>
    <row r="884" spans="2:19" ht="45" customHeight="1" x14ac:dyDescent="0.25">
      <c r="B884" s="10" t="s">
        <v>221</v>
      </c>
      <c r="C884" s="100" t="s">
        <v>988</v>
      </c>
      <c r="D884" s="100"/>
      <c r="E884" s="101">
        <f t="shared" si="14"/>
        <v>1</v>
      </c>
      <c r="F884" s="101"/>
      <c r="G884" s="102" t="s">
        <v>35</v>
      </c>
      <c r="H884" s="102"/>
      <c r="I884" s="103">
        <v>42662</v>
      </c>
      <c r="J884" s="103"/>
      <c r="K884" s="103">
        <v>42662</v>
      </c>
      <c r="L884" s="103"/>
      <c r="M884" s="84" t="s">
        <v>656</v>
      </c>
      <c r="N884" s="84"/>
      <c r="O884" s="98">
        <v>414</v>
      </c>
      <c r="P884" s="98"/>
      <c r="Q884" s="84"/>
      <c r="R884" s="84"/>
      <c r="S884" s="84"/>
    </row>
    <row r="885" spans="2:19" ht="45" customHeight="1" x14ac:dyDescent="0.25">
      <c r="B885" s="10" t="s">
        <v>221</v>
      </c>
      <c r="C885" s="100" t="s">
        <v>989</v>
      </c>
      <c r="D885" s="100"/>
      <c r="E885" s="101">
        <f t="shared" si="14"/>
        <v>1</v>
      </c>
      <c r="F885" s="101"/>
      <c r="G885" s="102" t="s">
        <v>35</v>
      </c>
      <c r="H885" s="102"/>
      <c r="I885" s="103">
        <v>42620</v>
      </c>
      <c r="J885" s="103"/>
      <c r="K885" s="103">
        <v>42528</v>
      </c>
      <c r="L885" s="103"/>
      <c r="M885" s="84" t="s">
        <v>656</v>
      </c>
      <c r="N885" s="84"/>
      <c r="O885" s="98">
        <v>442</v>
      </c>
      <c r="P885" s="98"/>
      <c r="Q885" s="84"/>
      <c r="R885" s="84"/>
      <c r="S885" s="84"/>
    </row>
    <row r="886" spans="2:19" ht="45" customHeight="1" x14ac:dyDescent="0.25">
      <c r="B886" s="10" t="s">
        <v>221</v>
      </c>
      <c r="C886" s="100" t="s">
        <v>957</v>
      </c>
      <c r="D886" s="100"/>
      <c r="E886" s="101">
        <f t="shared" si="14"/>
        <v>1</v>
      </c>
      <c r="F886" s="101"/>
      <c r="G886" s="102" t="s">
        <v>35</v>
      </c>
      <c r="H886" s="102"/>
      <c r="I886" s="103">
        <v>42620</v>
      </c>
      <c r="J886" s="103"/>
      <c r="K886" s="103">
        <v>42620</v>
      </c>
      <c r="L886" s="103"/>
      <c r="M886" s="84" t="s">
        <v>656</v>
      </c>
      <c r="N886" s="84"/>
      <c r="O886" s="98">
        <v>422</v>
      </c>
      <c r="P886" s="98"/>
      <c r="Q886" s="84"/>
      <c r="R886" s="84"/>
      <c r="S886" s="84"/>
    </row>
    <row r="887" spans="2:19" ht="45" customHeight="1" x14ac:dyDescent="0.25">
      <c r="B887" s="10" t="s">
        <v>221</v>
      </c>
      <c r="C887" s="100" t="s">
        <v>990</v>
      </c>
      <c r="D887" s="100"/>
      <c r="E887" s="101">
        <f t="shared" si="14"/>
        <v>1</v>
      </c>
      <c r="F887" s="101"/>
      <c r="G887" s="102" t="s">
        <v>35</v>
      </c>
      <c r="H887" s="102"/>
      <c r="I887" s="103">
        <v>42642</v>
      </c>
      <c r="J887" s="103"/>
      <c r="K887" s="103">
        <v>42642</v>
      </c>
      <c r="L887" s="103"/>
      <c r="M887" s="84" t="s">
        <v>656</v>
      </c>
      <c r="N887" s="84"/>
      <c r="O887" s="98">
        <v>422</v>
      </c>
      <c r="P887" s="98"/>
      <c r="Q887" s="84"/>
      <c r="R887" s="84"/>
      <c r="S887" s="84"/>
    </row>
    <row r="888" spans="2:19" ht="45" customHeight="1" x14ac:dyDescent="0.25">
      <c r="B888" s="10" t="s">
        <v>221</v>
      </c>
      <c r="C888" s="100" t="s">
        <v>957</v>
      </c>
      <c r="D888" s="100"/>
      <c r="E888" s="101">
        <f t="shared" si="14"/>
        <v>1</v>
      </c>
      <c r="F888" s="101"/>
      <c r="G888" s="102" t="s">
        <v>35</v>
      </c>
      <c r="H888" s="102"/>
      <c r="I888" s="103">
        <v>42656</v>
      </c>
      <c r="J888" s="103"/>
      <c r="K888" s="103">
        <v>42656</v>
      </c>
      <c r="L888" s="103"/>
      <c r="M888" s="84" t="s">
        <v>656</v>
      </c>
      <c r="N888" s="84"/>
      <c r="O888" s="98">
        <v>422</v>
      </c>
      <c r="P888" s="98"/>
      <c r="Q888" s="84"/>
      <c r="R888" s="84"/>
      <c r="S888" s="84"/>
    </row>
    <row r="889" spans="2:19" ht="45" customHeight="1" x14ac:dyDescent="0.25">
      <c r="B889" s="10" t="s">
        <v>221</v>
      </c>
      <c r="C889" s="100" t="s">
        <v>957</v>
      </c>
      <c r="D889" s="100"/>
      <c r="E889" s="101">
        <f t="shared" si="14"/>
        <v>1</v>
      </c>
      <c r="F889" s="101"/>
      <c r="G889" s="102" t="s">
        <v>35</v>
      </c>
      <c r="H889" s="102"/>
      <c r="I889" s="103">
        <v>42625</v>
      </c>
      <c r="J889" s="103"/>
      <c r="K889" s="103">
        <v>42625</v>
      </c>
      <c r="L889" s="103"/>
      <c r="M889" s="84" t="s">
        <v>656</v>
      </c>
      <c r="N889" s="84"/>
      <c r="O889" s="98">
        <v>396</v>
      </c>
      <c r="P889" s="98"/>
      <c r="Q889" s="84"/>
      <c r="R889" s="84"/>
      <c r="S889" s="84"/>
    </row>
    <row r="890" spans="2:19" ht="45" customHeight="1" x14ac:dyDescent="0.25">
      <c r="B890" s="10" t="s">
        <v>221</v>
      </c>
      <c r="C890" s="100" t="s">
        <v>957</v>
      </c>
      <c r="D890" s="100"/>
      <c r="E890" s="101">
        <f t="shared" si="14"/>
        <v>1</v>
      </c>
      <c r="F890" s="101"/>
      <c r="G890" s="102" t="s">
        <v>35</v>
      </c>
      <c r="H890" s="102"/>
      <c r="I890" s="103">
        <v>42621</v>
      </c>
      <c r="J890" s="103"/>
      <c r="K890" s="103">
        <v>42621</v>
      </c>
      <c r="L890" s="103"/>
      <c r="M890" s="84" t="s">
        <v>656</v>
      </c>
      <c r="N890" s="84"/>
      <c r="O890" s="98">
        <v>422</v>
      </c>
      <c r="P890" s="98"/>
      <c r="Q890" s="84"/>
      <c r="R890" s="84"/>
      <c r="S890" s="84"/>
    </row>
    <row r="891" spans="2:19" ht="45" customHeight="1" x14ac:dyDescent="0.25">
      <c r="B891" s="10" t="s">
        <v>221</v>
      </c>
      <c r="C891" s="100" t="s">
        <v>983</v>
      </c>
      <c r="D891" s="100"/>
      <c r="E891" s="101">
        <f t="shared" si="14"/>
        <v>1</v>
      </c>
      <c r="F891" s="101"/>
      <c r="G891" s="102" t="s">
        <v>35</v>
      </c>
      <c r="H891" s="102"/>
      <c r="I891" s="103">
        <v>42650</v>
      </c>
      <c r="J891" s="103"/>
      <c r="K891" s="103">
        <v>42650</v>
      </c>
      <c r="L891" s="103"/>
      <c r="M891" s="84" t="s">
        <v>656</v>
      </c>
      <c r="N891" s="84"/>
      <c r="O891" s="98">
        <v>220</v>
      </c>
      <c r="P891" s="98"/>
      <c r="Q891" s="84"/>
      <c r="R891" s="84"/>
      <c r="S891" s="84"/>
    </row>
    <row r="892" spans="2:19" ht="45" customHeight="1" x14ac:dyDescent="0.25">
      <c r="B892" s="10" t="s">
        <v>221</v>
      </c>
      <c r="C892" s="100" t="s">
        <v>241</v>
      </c>
      <c r="D892" s="100"/>
      <c r="E892" s="101">
        <f t="shared" si="14"/>
        <v>1</v>
      </c>
      <c r="F892" s="101"/>
      <c r="G892" s="102" t="s">
        <v>35</v>
      </c>
      <c r="H892" s="102"/>
      <c r="I892" s="103">
        <v>42646</v>
      </c>
      <c r="J892" s="103"/>
      <c r="K892" s="103">
        <v>42646</v>
      </c>
      <c r="L892" s="103"/>
      <c r="M892" s="84" t="s">
        <v>656</v>
      </c>
      <c r="N892" s="84"/>
      <c r="O892" s="98">
        <v>217</v>
      </c>
      <c r="P892" s="98"/>
      <c r="Q892" s="84"/>
      <c r="R892" s="84"/>
      <c r="S892" s="84"/>
    </row>
    <row r="893" spans="2:19" ht="45" customHeight="1" x14ac:dyDescent="0.25">
      <c r="B893" s="10" t="s">
        <v>221</v>
      </c>
      <c r="C893" s="100" t="s">
        <v>983</v>
      </c>
      <c r="D893" s="100"/>
      <c r="E893" s="101">
        <f t="shared" si="14"/>
        <v>1</v>
      </c>
      <c r="F893" s="101"/>
      <c r="G893" s="102" t="s">
        <v>35</v>
      </c>
      <c r="H893" s="102"/>
      <c r="I893" s="103">
        <v>42649</v>
      </c>
      <c r="J893" s="103"/>
      <c r="K893" s="103">
        <v>42649</v>
      </c>
      <c r="L893" s="103"/>
      <c r="M893" s="84" t="s">
        <v>656</v>
      </c>
      <c r="N893" s="84"/>
      <c r="O893" s="98">
        <v>140</v>
      </c>
      <c r="P893" s="98"/>
      <c r="Q893" s="84"/>
      <c r="R893" s="84"/>
      <c r="S893" s="84"/>
    </row>
    <row r="894" spans="2:19" ht="45" customHeight="1" x14ac:dyDescent="0.25">
      <c r="B894" s="10" t="s">
        <v>221</v>
      </c>
      <c r="C894" s="100" t="s">
        <v>984</v>
      </c>
      <c r="D894" s="100"/>
      <c r="E894" s="101">
        <f t="shared" si="14"/>
        <v>1</v>
      </c>
      <c r="F894" s="101"/>
      <c r="G894" s="102" t="s">
        <v>35</v>
      </c>
      <c r="H894" s="102"/>
      <c r="I894" s="103">
        <v>42633</v>
      </c>
      <c r="J894" s="103"/>
      <c r="K894" s="103">
        <v>42633</v>
      </c>
      <c r="L894" s="103"/>
      <c r="M894" s="84" t="s">
        <v>656</v>
      </c>
      <c r="N894" s="84"/>
      <c r="O894" s="98">
        <v>203</v>
      </c>
      <c r="P894" s="98"/>
      <c r="Q894" s="84"/>
      <c r="R894" s="84"/>
      <c r="S894" s="84"/>
    </row>
    <row r="895" spans="2:19" ht="45" customHeight="1" x14ac:dyDescent="0.25">
      <c r="B895" s="10" t="s">
        <v>221</v>
      </c>
      <c r="C895" s="100" t="s">
        <v>984</v>
      </c>
      <c r="D895" s="100"/>
      <c r="E895" s="101">
        <f t="shared" si="14"/>
        <v>1</v>
      </c>
      <c r="F895" s="101"/>
      <c r="G895" s="102" t="s">
        <v>35</v>
      </c>
      <c r="H895" s="102"/>
      <c r="I895" s="103">
        <v>42620</v>
      </c>
      <c r="J895" s="103"/>
      <c r="K895" s="103">
        <v>42620</v>
      </c>
      <c r="L895" s="103"/>
      <c r="M895" s="84" t="s">
        <v>656</v>
      </c>
      <c r="N895" s="84"/>
      <c r="O895" s="98">
        <v>148</v>
      </c>
      <c r="P895" s="98"/>
      <c r="Q895" s="84"/>
      <c r="R895" s="84"/>
      <c r="S895" s="84"/>
    </row>
    <row r="896" spans="2:19" ht="45" customHeight="1" x14ac:dyDescent="0.25">
      <c r="B896" s="10" t="s">
        <v>221</v>
      </c>
      <c r="C896" s="100" t="s">
        <v>985</v>
      </c>
      <c r="D896" s="100"/>
      <c r="E896" s="101">
        <f t="shared" si="14"/>
        <v>1</v>
      </c>
      <c r="F896" s="101"/>
      <c r="G896" s="102" t="s">
        <v>35</v>
      </c>
      <c r="H896" s="102"/>
      <c r="I896" s="103">
        <v>42636</v>
      </c>
      <c r="J896" s="103"/>
      <c r="K896" s="103">
        <v>42636</v>
      </c>
      <c r="L896" s="103"/>
      <c r="M896" s="84" t="s">
        <v>656</v>
      </c>
      <c r="N896" s="84"/>
      <c r="O896" s="98">
        <v>220</v>
      </c>
      <c r="P896" s="98"/>
      <c r="Q896" s="84"/>
      <c r="R896" s="84"/>
      <c r="S896" s="84"/>
    </row>
    <row r="897" spans="2:19" ht="45" customHeight="1" x14ac:dyDescent="0.25">
      <c r="B897" s="10" t="s">
        <v>221</v>
      </c>
      <c r="C897" s="100" t="s">
        <v>985</v>
      </c>
      <c r="D897" s="100"/>
      <c r="E897" s="101">
        <f t="shared" si="14"/>
        <v>1</v>
      </c>
      <c r="F897" s="101"/>
      <c r="G897" s="102" t="s">
        <v>35</v>
      </c>
      <c r="H897" s="102"/>
      <c r="I897" s="103">
        <v>42626</v>
      </c>
      <c r="J897" s="103"/>
      <c r="K897" s="103">
        <v>42626</v>
      </c>
      <c r="L897" s="103"/>
      <c r="M897" s="84" t="s">
        <v>656</v>
      </c>
      <c r="N897" s="84"/>
      <c r="O897" s="98">
        <v>171</v>
      </c>
      <c r="P897" s="98"/>
      <c r="Q897" s="84"/>
      <c r="R897" s="84"/>
      <c r="S897" s="84"/>
    </row>
    <row r="898" spans="2:19" ht="45" customHeight="1" x14ac:dyDescent="0.25">
      <c r="B898" s="10" t="s">
        <v>221</v>
      </c>
      <c r="C898" s="100" t="s">
        <v>986</v>
      </c>
      <c r="D898" s="100"/>
      <c r="E898" s="101">
        <f t="shared" si="14"/>
        <v>1</v>
      </c>
      <c r="F898" s="101"/>
      <c r="G898" s="102" t="s">
        <v>35</v>
      </c>
      <c r="H898" s="102"/>
      <c r="I898" s="103">
        <v>42622</v>
      </c>
      <c r="J898" s="103"/>
      <c r="K898" s="103">
        <v>42622</v>
      </c>
      <c r="L898" s="103"/>
      <c r="M898" s="84" t="s">
        <v>656</v>
      </c>
      <c r="N898" s="84"/>
      <c r="O898" s="98">
        <v>220</v>
      </c>
      <c r="P898" s="98"/>
      <c r="Q898" s="84"/>
      <c r="R898" s="84"/>
      <c r="S898" s="84"/>
    </row>
    <row r="899" spans="2:19" ht="45" customHeight="1" x14ac:dyDescent="0.25">
      <c r="B899" s="10" t="s">
        <v>221</v>
      </c>
      <c r="C899" s="100" t="s">
        <v>957</v>
      </c>
      <c r="D899" s="100"/>
      <c r="E899" s="101">
        <f t="shared" si="14"/>
        <v>1</v>
      </c>
      <c r="F899" s="101"/>
      <c r="G899" s="102" t="s">
        <v>35</v>
      </c>
      <c r="H899" s="102"/>
      <c r="I899" s="103">
        <v>42661</v>
      </c>
      <c r="J899" s="103"/>
      <c r="K899" s="103">
        <v>42661</v>
      </c>
      <c r="L899" s="103"/>
      <c r="M899" s="84" t="s">
        <v>656</v>
      </c>
      <c r="N899" s="84"/>
      <c r="O899" s="98">
        <v>220</v>
      </c>
      <c r="P899" s="98"/>
      <c r="Q899" s="84"/>
      <c r="R899" s="84"/>
      <c r="S899" s="84"/>
    </row>
    <row r="900" spans="2:19" ht="45" customHeight="1" x14ac:dyDescent="0.25">
      <c r="B900" s="10" t="s">
        <v>221</v>
      </c>
      <c r="C900" s="100" t="s">
        <v>957</v>
      </c>
      <c r="D900" s="100"/>
      <c r="E900" s="101">
        <f t="shared" si="14"/>
        <v>1</v>
      </c>
      <c r="F900" s="101"/>
      <c r="G900" s="102" t="s">
        <v>35</v>
      </c>
      <c r="H900" s="102"/>
      <c r="I900" s="103">
        <v>42647</v>
      </c>
      <c r="J900" s="103"/>
      <c r="K900" s="103">
        <v>42647</v>
      </c>
      <c r="L900" s="103"/>
      <c r="M900" s="84" t="s">
        <v>656</v>
      </c>
      <c r="N900" s="84"/>
      <c r="O900" s="98">
        <v>172.5</v>
      </c>
      <c r="P900" s="98"/>
      <c r="Q900" s="84"/>
      <c r="R900" s="84"/>
      <c r="S900" s="84"/>
    </row>
    <row r="901" spans="2:19" ht="45" customHeight="1" x14ac:dyDescent="0.25">
      <c r="B901" s="10" t="s">
        <v>221</v>
      </c>
      <c r="C901" s="100" t="s">
        <v>957</v>
      </c>
      <c r="D901" s="100"/>
      <c r="E901" s="101">
        <f t="shared" si="14"/>
        <v>1</v>
      </c>
      <c r="F901" s="101"/>
      <c r="G901" s="102" t="s">
        <v>35</v>
      </c>
      <c r="H901" s="102"/>
      <c r="I901" s="103">
        <v>42643</v>
      </c>
      <c r="J901" s="103"/>
      <c r="K901" s="103">
        <v>42643</v>
      </c>
      <c r="L901" s="103"/>
      <c r="M901" s="84" t="s">
        <v>656</v>
      </c>
      <c r="N901" s="84"/>
      <c r="O901" s="98">
        <v>202</v>
      </c>
      <c r="P901" s="98"/>
      <c r="Q901" s="84"/>
      <c r="R901" s="84"/>
      <c r="S901" s="84"/>
    </row>
    <row r="902" spans="2:19" ht="45" customHeight="1" x14ac:dyDescent="0.25">
      <c r="B902" s="10" t="s">
        <v>221</v>
      </c>
      <c r="C902" s="100" t="s">
        <v>957</v>
      </c>
      <c r="D902" s="100"/>
      <c r="E902" s="101">
        <f t="shared" si="14"/>
        <v>1</v>
      </c>
      <c r="F902" s="101"/>
      <c r="G902" s="102" t="s">
        <v>35</v>
      </c>
      <c r="H902" s="102"/>
      <c r="I902" s="103">
        <v>42671</v>
      </c>
      <c r="J902" s="103"/>
      <c r="K902" s="103">
        <v>42671</v>
      </c>
      <c r="L902" s="103"/>
      <c r="M902" s="84" t="s">
        <v>656</v>
      </c>
      <c r="N902" s="84"/>
      <c r="O902" s="98">
        <v>220</v>
      </c>
      <c r="P902" s="98"/>
      <c r="Q902" s="84"/>
      <c r="R902" s="84"/>
      <c r="S902" s="84"/>
    </row>
    <row r="903" spans="2:19" ht="45" customHeight="1" x14ac:dyDescent="0.25">
      <c r="B903" s="10" t="s">
        <v>221</v>
      </c>
      <c r="C903" s="100" t="s">
        <v>987</v>
      </c>
      <c r="D903" s="100"/>
      <c r="E903" s="101">
        <f t="shared" si="14"/>
        <v>1</v>
      </c>
      <c r="F903" s="101"/>
      <c r="G903" s="102" t="s">
        <v>35</v>
      </c>
      <c r="H903" s="102"/>
      <c r="I903" s="103">
        <v>42654</v>
      </c>
      <c r="J903" s="103"/>
      <c r="K903" s="103">
        <v>42654</v>
      </c>
      <c r="L903" s="103"/>
      <c r="M903" s="84" t="s">
        <v>656</v>
      </c>
      <c r="N903" s="84"/>
      <c r="O903" s="98">
        <v>161.5</v>
      </c>
      <c r="P903" s="98"/>
      <c r="Q903" s="84"/>
      <c r="R903" s="84"/>
      <c r="S903" s="84"/>
    </row>
    <row r="904" spans="2:19" ht="45" customHeight="1" x14ac:dyDescent="0.25">
      <c r="B904" s="10" t="s">
        <v>221</v>
      </c>
      <c r="C904" s="100" t="s">
        <v>241</v>
      </c>
      <c r="D904" s="100"/>
      <c r="E904" s="101">
        <f t="shared" si="14"/>
        <v>1</v>
      </c>
      <c r="F904" s="101"/>
      <c r="G904" s="102" t="s">
        <v>35</v>
      </c>
      <c r="H904" s="102"/>
      <c r="I904" s="103">
        <v>42650</v>
      </c>
      <c r="J904" s="103"/>
      <c r="K904" s="103">
        <v>42650</v>
      </c>
      <c r="L904" s="103"/>
      <c r="M904" s="84" t="s">
        <v>656</v>
      </c>
      <c r="N904" s="84"/>
      <c r="O904" s="98">
        <v>220</v>
      </c>
      <c r="P904" s="98"/>
      <c r="Q904" s="84"/>
      <c r="R904" s="84"/>
      <c r="S904" s="84"/>
    </row>
    <row r="905" spans="2:19" ht="45" customHeight="1" x14ac:dyDescent="0.25">
      <c r="B905" s="10" t="s">
        <v>221</v>
      </c>
      <c r="C905" s="100" t="s">
        <v>957</v>
      </c>
      <c r="D905" s="100"/>
      <c r="E905" s="101">
        <f t="shared" si="14"/>
        <v>1</v>
      </c>
      <c r="F905" s="101"/>
      <c r="G905" s="102" t="s">
        <v>35</v>
      </c>
      <c r="H905" s="102"/>
      <c r="I905" s="103">
        <v>42657</v>
      </c>
      <c r="J905" s="103"/>
      <c r="K905" s="103">
        <v>42657</v>
      </c>
      <c r="L905" s="103"/>
      <c r="M905" s="84" t="s">
        <v>656</v>
      </c>
      <c r="N905" s="84"/>
      <c r="O905" s="98">
        <v>220</v>
      </c>
      <c r="P905" s="98"/>
      <c r="Q905" s="84"/>
      <c r="R905" s="84"/>
      <c r="S905" s="84"/>
    </row>
    <row r="906" spans="2:19" ht="45" customHeight="1" x14ac:dyDescent="0.25">
      <c r="B906" s="10" t="s">
        <v>221</v>
      </c>
      <c r="C906" s="100" t="s">
        <v>957</v>
      </c>
      <c r="D906" s="100"/>
      <c r="E906" s="101">
        <f t="shared" si="14"/>
        <v>1</v>
      </c>
      <c r="F906" s="101"/>
      <c r="G906" s="102" t="s">
        <v>35</v>
      </c>
      <c r="H906" s="102"/>
      <c r="I906" s="103">
        <v>42667</v>
      </c>
      <c r="J906" s="103"/>
      <c r="K906" s="103">
        <v>42667</v>
      </c>
      <c r="L906" s="103"/>
      <c r="M906" s="84" t="s">
        <v>656</v>
      </c>
      <c r="N906" s="84"/>
      <c r="O906" s="98">
        <v>184</v>
      </c>
      <c r="P906" s="98"/>
      <c r="Q906" s="84"/>
      <c r="R906" s="84"/>
      <c r="S906" s="84"/>
    </row>
    <row r="907" spans="2:19" ht="45" customHeight="1" x14ac:dyDescent="0.25">
      <c r="B907" s="10" t="s">
        <v>221</v>
      </c>
      <c r="C907" s="100" t="s">
        <v>957</v>
      </c>
      <c r="D907" s="100"/>
      <c r="E907" s="101">
        <f t="shared" si="14"/>
        <v>1</v>
      </c>
      <c r="F907" s="101"/>
      <c r="G907" s="102" t="s">
        <v>35</v>
      </c>
      <c r="H907" s="102"/>
      <c r="I907" s="103">
        <v>42670</v>
      </c>
      <c r="J907" s="103"/>
      <c r="K907" s="103">
        <v>42670</v>
      </c>
      <c r="L907" s="103"/>
      <c r="M907" s="84" t="s">
        <v>656</v>
      </c>
      <c r="N907" s="84"/>
      <c r="O907" s="98">
        <v>154</v>
      </c>
      <c r="P907" s="98"/>
      <c r="Q907" s="84"/>
      <c r="R907" s="84"/>
      <c r="S907" s="84"/>
    </row>
    <row r="908" spans="2:19" ht="45" customHeight="1" x14ac:dyDescent="0.25">
      <c r="B908" s="10" t="s">
        <v>221</v>
      </c>
      <c r="C908" s="100" t="s">
        <v>957</v>
      </c>
      <c r="D908" s="100"/>
      <c r="E908" s="101">
        <f t="shared" si="14"/>
        <v>1</v>
      </c>
      <c r="F908" s="101"/>
      <c r="G908" s="102" t="s">
        <v>35</v>
      </c>
      <c r="H908" s="102"/>
      <c r="I908" s="103">
        <v>42663</v>
      </c>
      <c r="J908" s="103"/>
      <c r="K908" s="103">
        <v>42663</v>
      </c>
      <c r="L908" s="103"/>
      <c r="M908" s="84" t="s">
        <v>656</v>
      </c>
      <c r="N908" s="84"/>
      <c r="O908" s="98">
        <v>161</v>
      </c>
      <c r="P908" s="98"/>
      <c r="Q908" s="84"/>
      <c r="R908" s="84"/>
      <c r="S908" s="84"/>
    </row>
    <row r="909" spans="2:19" ht="45" customHeight="1" x14ac:dyDescent="0.25">
      <c r="B909" s="10" t="s">
        <v>221</v>
      </c>
      <c r="C909" s="100" t="s">
        <v>957</v>
      </c>
      <c r="D909" s="100"/>
      <c r="E909" s="101">
        <f t="shared" ref="E909:E972" si="15">D909+1</f>
        <v>1</v>
      </c>
      <c r="F909" s="101"/>
      <c r="G909" s="102" t="s">
        <v>35</v>
      </c>
      <c r="H909" s="102"/>
      <c r="I909" s="103">
        <v>42608</v>
      </c>
      <c r="J909" s="103"/>
      <c r="K909" s="103">
        <v>42608</v>
      </c>
      <c r="L909" s="103"/>
      <c r="M909" s="84" t="s">
        <v>656</v>
      </c>
      <c r="N909" s="84"/>
      <c r="O909" s="98">
        <v>206</v>
      </c>
      <c r="P909" s="98"/>
      <c r="Q909" s="84"/>
      <c r="R909" s="84"/>
      <c r="S909" s="84"/>
    </row>
    <row r="910" spans="2:19" ht="45" customHeight="1" x14ac:dyDescent="0.25">
      <c r="B910" s="10" t="s">
        <v>221</v>
      </c>
      <c r="C910" s="100" t="s">
        <v>957</v>
      </c>
      <c r="D910" s="100"/>
      <c r="E910" s="101">
        <f t="shared" si="15"/>
        <v>1</v>
      </c>
      <c r="F910" s="101"/>
      <c r="G910" s="102" t="s">
        <v>35</v>
      </c>
      <c r="H910" s="102"/>
      <c r="I910" s="103">
        <v>42626</v>
      </c>
      <c r="J910" s="103"/>
      <c r="K910" s="103">
        <v>42626</v>
      </c>
      <c r="L910" s="103"/>
      <c r="M910" s="84" t="s">
        <v>656</v>
      </c>
      <c r="N910" s="84"/>
      <c r="O910" s="98">
        <v>125</v>
      </c>
      <c r="P910" s="98"/>
      <c r="Q910" s="84"/>
      <c r="R910" s="84"/>
      <c r="S910" s="84"/>
    </row>
    <row r="911" spans="2:19" ht="45" customHeight="1" x14ac:dyDescent="0.25">
      <c r="B911" s="10" t="s">
        <v>221</v>
      </c>
      <c r="C911" s="100" t="s">
        <v>957</v>
      </c>
      <c r="D911" s="100"/>
      <c r="E911" s="101">
        <f t="shared" si="15"/>
        <v>1</v>
      </c>
      <c r="F911" s="101"/>
      <c r="G911" s="102" t="s">
        <v>35</v>
      </c>
      <c r="H911" s="102"/>
      <c r="I911" s="103">
        <v>42621</v>
      </c>
      <c r="J911" s="103"/>
      <c r="K911" s="103">
        <v>42621</v>
      </c>
      <c r="L911" s="103"/>
      <c r="M911" s="84" t="s">
        <v>656</v>
      </c>
      <c r="N911" s="84"/>
      <c r="O911" s="98">
        <v>217</v>
      </c>
      <c r="P911" s="98"/>
      <c r="Q911" s="84"/>
      <c r="R911" s="84"/>
      <c r="S911" s="84"/>
    </row>
    <row r="912" spans="2:19" ht="45" customHeight="1" x14ac:dyDescent="0.25">
      <c r="B912" s="10" t="s">
        <v>221</v>
      </c>
      <c r="C912" s="100" t="s">
        <v>957</v>
      </c>
      <c r="D912" s="100"/>
      <c r="E912" s="101">
        <f t="shared" si="15"/>
        <v>1</v>
      </c>
      <c r="F912" s="101"/>
      <c r="G912" s="102" t="s">
        <v>35</v>
      </c>
      <c r="H912" s="102"/>
      <c r="I912" s="103">
        <v>42620</v>
      </c>
      <c r="J912" s="103"/>
      <c r="K912" s="103">
        <v>42620</v>
      </c>
      <c r="L912" s="103"/>
      <c r="M912" s="84" t="s">
        <v>656</v>
      </c>
      <c r="N912" s="84"/>
      <c r="O912" s="98">
        <v>148</v>
      </c>
      <c r="P912" s="98"/>
      <c r="Q912" s="84"/>
      <c r="R912" s="84"/>
      <c r="S912" s="84"/>
    </row>
    <row r="913" spans="2:19" ht="45" customHeight="1" x14ac:dyDescent="0.25">
      <c r="B913" s="10" t="s">
        <v>221</v>
      </c>
      <c r="C913" s="100" t="s">
        <v>988</v>
      </c>
      <c r="D913" s="100"/>
      <c r="E913" s="101">
        <f t="shared" si="15"/>
        <v>1</v>
      </c>
      <c r="F913" s="101"/>
      <c r="G913" s="102" t="s">
        <v>35</v>
      </c>
      <c r="H913" s="102"/>
      <c r="I913" s="103">
        <v>42662</v>
      </c>
      <c r="J913" s="103"/>
      <c r="K913" s="103">
        <v>42662</v>
      </c>
      <c r="L913" s="103"/>
      <c r="M913" s="84" t="s">
        <v>656</v>
      </c>
      <c r="N913" s="84"/>
      <c r="O913" s="98">
        <v>220</v>
      </c>
      <c r="P913" s="98"/>
      <c r="Q913" s="84"/>
      <c r="R913" s="84"/>
      <c r="S913" s="84"/>
    </row>
    <row r="914" spans="2:19" ht="45" customHeight="1" x14ac:dyDescent="0.25">
      <c r="B914" s="10" t="s">
        <v>221</v>
      </c>
      <c r="C914" s="100" t="s">
        <v>989</v>
      </c>
      <c r="D914" s="100"/>
      <c r="E914" s="101">
        <f t="shared" si="15"/>
        <v>1</v>
      </c>
      <c r="F914" s="101"/>
      <c r="G914" s="102" t="s">
        <v>35</v>
      </c>
      <c r="H914" s="102"/>
      <c r="I914" s="103">
        <v>42620</v>
      </c>
      <c r="J914" s="103"/>
      <c r="K914" s="103">
        <v>42528</v>
      </c>
      <c r="L914" s="103"/>
      <c r="M914" s="84" t="s">
        <v>656</v>
      </c>
      <c r="N914" s="84"/>
      <c r="O914" s="98">
        <v>162</v>
      </c>
      <c r="P914" s="98"/>
      <c r="Q914" s="84"/>
      <c r="R914" s="84"/>
      <c r="S914" s="84"/>
    </row>
    <row r="915" spans="2:19" ht="45" customHeight="1" x14ac:dyDescent="0.25">
      <c r="B915" s="10" t="s">
        <v>221</v>
      </c>
      <c r="C915" s="100" t="s">
        <v>957</v>
      </c>
      <c r="D915" s="100"/>
      <c r="E915" s="101">
        <f t="shared" si="15"/>
        <v>1</v>
      </c>
      <c r="F915" s="101"/>
      <c r="G915" s="102" t="s">
        <v>35</v>
      </c>
      <c r="H915" s="102"/>
      <c r="I915" s="103">
        <v>42630</v>
      </c>
      <c r="J915" s="103"/>
      <c r="K915" s="103">
        <v>42630</v>
      </c>
      <c r="L915" s="103"/>
      <c r="M915" s="84" t="s">
        <v>656</v>
      </c>
      <c r="N915" s="84"/>
      <c r="O915" s="98">
        <v>220</v>
      </c>
      <c r="P915" s="98"/>
      <c r="Q915" s="84"/>
      <c r="R915" s="84"/>
      <c r="S915" s="84"/>
    </row>
    <row r="916" spans="2:19" ht="45" customHeight="1" x14ac:dyDescent="0.25">
      <c r="B916" s="10" t="s">
        <v>221</v>
      </c>
      <c r="C916" s="100" t="s">
        <v>990</v>
      </c>
      <c r="D916" s="100"/>
      <c r="E916" s="101">
        <f t="shared" si="15"/>
        <v>1</v>
      </c>
      <c r="F916" s="101"/>
      <c r="G916" s="102" t="s">
        <v>35</v>
      </c>
      <c r="H916" s="102"/>
      <c r="I916" s="103">
        <v>42642</v>
      </c>
      <c r="J916" s="103"/>
      <c r="K916" s="103">
        <v>42642</v>
      </c>
      <c r="L916" s="103"/>
      <c r="M916" s="84" t="s">
        <v>656</v>
      </c>
      <c r="N916" s="84"/>
      <c r="O916" s="98">
        <v>206</v>
      </c>
      <c r="P916" s="98"/>
      <c r="Q916" s="84"/>
      <c r="R916" s="84"/>
      <c r="S916" s="84"/>
    </row>
    <row r="917" spans="2:19" ht="45" customHeight="1" x14ac:dyDescent="0.25">
      <c r="B917" s="10" t="s">
        <v>221</v>
      </c>
      <c r="C917" s="100" t="s">
        <v>19</v>
      </c>
      <c r="D917" s="100"/>
      <c r="E917" s="101">
        <f t="shared" si="15"/>
        <v>1</v>
      </c>
      <c r="F917" s="101"/>
      <c r="G917" s="102" t="s">
        <v>20</v>
      </c>
      <c r="H917" s="102"/>
      <c r="I917" s="103">
        <v>42642</v>
      </c>
      <c r="J917" s="103"/>
      <c r="K917" s="103">
        <v>42642</v>
      </c>
      <c r="L917" s="103"/>
      <c r="M917" s="84" t="s">
        <v>656</v>
      </c>
      <c r="N917" s="84"/>
      <c r="O917" s="98">
        <v>1350</v>
      </c>
      <c r="P917" s="98"/>
      <c r="Q917" s="84"/>
      <c r="R917" s="84"/>
      <c r="S917" s="84"/>
    </row>
    <row r="918" spans="2:19" ht="45" customHeight="1" x14ac:dyDescent="0.25">
      <c r="B918" s="10" t="s">
        <v>221</v>
      </c>
      <c r="C918" s="100" t="s">
        <v>19</v>
      </c>
      <c r="D918" s="100"/>
      <c r="E918" s="101">
        <f t="shared" si="15"/>
        <v>1</v>
      </c>
      <c r="F918" s="101"/>
      <c r="G918" s="102" t="s">
        <v>20</v>
      </c>
      <c r="H918" s="102"/>
      <c r="I918" s="103">
        <v>42677</v>
      </c>
      <c r="J918" s="103"/>
      <c r="K918" s="103">
        <v>42677</v>
      </c>
      <c r="L918" s="103"/>
      <c r="M918" s="84" t="s">
        <v>656</v>
      </c>
      <c r="N918" s="84"/>
      <c r="O918" s="98">
        <v>3060</v>
      </c>
      <c r="P918" s="98"/>
      <c r="Q918" s="84"/>
      <c r="R918" s="84"/>
      <c r="S918" s="84"/>
    </row>
    <row r="919" spans="2:19" ht="45" customHeight="1" x14ac:dyDescent="0.25">
      <c r="B919" s="10" t="s">
        <v>221</v>
      </c>
      <c r="C919" s="100" t="s">
        <v>991</v>
      </c>
      <c r="D919" s="100"/>
      <c r="E919" s="101">
        <f t="shared" si="15"/>
        <v>1</v>
      </c>
      <c r="F919" s="101"/>
      <c r="G919" s="102" t="s">
        <v>35</v>
      </c>
      <c r="H919" s="102"/>
      <c r="I919" s="103">
        <v>42668</v>
      </c>
      <c r="J919" s="103"/>
      <c r="K919" s="103">
        <v>42668</v>
      </c>
      <c r="L919" s="103"/>
      <c r="M919" s="84" t="s">
        <v>656</v>
      </c>
      <c r="N919" s="84"/>
      <c r="O919" s="98">
        <v>396</v>
      </c>
      <c r="P919" s="98"/>
      <c r="Q919" s="84"/>
      <c r="R919" s="84"/>
      <c r="S919" s="84"/>
    </row>
    <row r="920" spans="2:19" ht="45" customHeight="1" x14ac:dyDescent="0.25">
      <c r="B920" s="10" t="s">
        <v>221</v>
      </c>
      <c r="C920" s="100" t="s">
        <v>991</v>
      </c>
      <c r="D920" s="100"/>
      <c r="E920" s="101">
        <f t="shared" si="15"/>
        <v>1</v>
      </c>
      <c r="F920" s="101"/>
      <c r="G920" s="102" t="s">
        <v>35</v>
      </c>
      <c r="H920" s="102"/>
      <c r="I920" s="103">
        <v>42669</v>
      </c>
      <c r="J920" s="103"/>
      <c r="K920" s="103">
        <v>42669</v>
      </c>
      <c r="L920" s="103"/>
      <c r="M920" s="84" t="s">
        <v>656</v>
      </c>
      <c r="N920" s="84"/>
      <c r="O920" s="98">
        <v>422</v>
      </c>
      <c r="P920" s="98"/>
      <c r="Q920" s="84"/>
      <c r="R920" s="84"/>
      <c r="S920" s="84"/>
    </row>
    <row r="921" spans="2:19" ht="45" customHeight="1" x14ac:dyDescent="0.25">
      <c r="B921" s="10" t="s">
        <v>221</v>
      </c>
      <c r="C921" s="100" t="s">
        <v>991</v>
      </c>
      <c r="D921" s="100"/>
      <c r="E921" s="101">
        <f t="shared" si="15"/>
        <v>1</v>
      </c>
      <c r="F921" s="101"/>
      <c r="G921" s="102" t="s">
        <v>35</v>
      </c>
      <c r="H921" s="102"/>
      <c r="I921" s="103">
        <v>42669</v>
      </c>
      <c r="J921" s="103"/>
      <c r="K921" s="103">
        <v>42669</v>
      </c>
      <c r="L921" s="103"/>
      <c r="M921" s="84" t="s">
        <v>656</v>
      </c>
      <c r="N921" s="84"/>
      <c r="O921" s="98">
        <v>422</v>
      </c>
      <c r="P921" s="98"/>
      <c r="Q921" s="84"/>
      <c r="R921" s="84"/>
      <c r="S921" s="84"/>
    </row>
    <row r="922" spans="2:19" ht="45" customHeight="1" x14ac:dyDescent="0.25">
      <c r="B922" s="10" t="s">
        <v>221</v>
      </c>
      <c r="C922" s="100" t="s">
        <v>991</v>
      </c>
      <c r="D922" s="100"/>
      <c r="E922" s="101">
        <f t="shared" si="15"/>
        <v>1</v>
      </c>
      <c r="F922" s="101"/>
      <c r="G922" s="102" t="s">
        <v>35</v>
      </c>
      <c r="H922" s="102"/>
      <c r="I922" s="103">
        <v>42634</v>
      </c>
      <c r="J922" s="103"/>
      <c r="K922" s="103">
        <v>42634</v>
      </c>
      <c r="L922" s="103"/>
      <c r="M922" s="84" t="s">
        <v>656</v>
      </c>
      <c r="N922" s="84"/>
      <c r="O922" s="98">
        <v>366</v>
      </c>
      <c r="P922" s="98"/>
      <c r="Q922" s="84"/>
      <c r="R922" s="84"/>
      <c r="S922" s="84"/>
    </row>
    <row r="923" spans="2:19" ht="45" customHeight="1" x14ac:dyDescent="0.25">
      <c r="B923" s="10" t="s">
        <v>221</v>
      </c>
      <c r="C923" s="100" t="s">
        <v>991</v>
      </c>
      <c r="D923" s="100"/>
      <c r="E923" s="101">
        <f t="shared" si="15"/>
        <v>1</v>
      </c>
      <c r="F923" s="101"/>
      <c r="G923" s="102" t="s">
        <v>35</v>
      </c>
      <c r="H923" s="102"/>
      <c r="I923" s="103">
        <v>42684</v>
      </c>
      <c r="J923" s="103"/>
      <c r="K923" s="103">
        <v>42684</v>
      </c>
      <c r="L923" s="103"/>
      <c r="M923" s="84" t="s">
        <v>656</v>
      </c>
      <c r="N923" s="84"/>
      <c r="O923" s="98">
        <v>414</v>
      </c>
      <c r="P923" s="98"/>
      <c r="Q923" s="84"/>
      <c r="R923" s="84"/>
      <c r="S923" s="84"/>
    </row>
    <row r="924" spans="2:19" ht="45" customHeight="1" x14ac:dyDescent="0.25">
      <c r="B924" s="10" t="s">
        <v>221</v>
      </c>
      <c r="C924" s="100" t="s">
        <v>957</v>
      </c>
      <c r="D924" s="100"/>
      <c r="E924" s="101">
        <f t="shared" si="15"/>
        <v>1</v>
      </c>
      <c r="F924" s="101"/>
      <c r="G924" s="102" t="s">
        <v>35</v>
      </c>
      <c r="H924" s="102"/>
      <c r="I924" s="103">
        <v>42607</v>
      </c>
      <c r="J924" s="103"/>
      <c r="K924" s="103">
        <v>42607</v>
      </c>
      <c r="L924" s="103"/>
      <c r="M924" s="84" t="s">
        <v>656</v>
      </c>
      <c r="N924" s="84"/>
      <c r="O924" s="98">
        <v>188</v>
      </c>
      <c r="P924" s="98"/>
      <c r="Q924" s="84"/>
      <c r="R924" s="84"/>
      <c r="S924" s="84"/>
    </row>
    <row r="925" spans="2:19" ht="45" customHeight="1" x14ac:dyDescent="0.25">
      <c r="B925" s="10" t="s">
        <v>221</v>
      </c>
      <c r="C925" s="100" t="s">
        <v>991</v>
      </c>
      <c r="D925" s="100"/>
      <c r="E925" s="101">
        <f t="shared" si="15"/>
        <v>1</v>
      </c>
      <c r="F925" s="101"/>
      <c r="G925" s="102" t="s">
        <v>35</v>
      </c>
      <c r="H925" s="102"/>
      <c r="I925" s="103">
        <v>42668</v>
      </c>
      <c r="J925" s="103"/>
      <c r="K925" s="103">
        <v>42668</v>
      </c>
      <c r="L925" s="103"/>
      <c r="M925" s="84" t="s">
        <v>656</v>
      </c>
      <c r="N925" s="84"/>
      <c r="O925" s="98">
        <v>174</v>
      </c>
      <c r="P925" s="98"/>
      <c r="Q925" s="84"/>
      <c r="R925" s="84"/>
      <c r="S925" s="84"/>
    </row>
    <row r="926" spans="2:19" ht="45" customHeight="1" x14ac:dyDescent="0.25">
      <c r="B926" s="10" t="s">
        <v>221</v>
      </c>
      <c r="C926" s="100" t="s">
        <v>991</v>
      </c>
      <c r="D926" s="100"/>
      <c r="E926" s="101">
        <f t="shared" si="15"/>
        <v>1</v>
      </c>
      <c r="F926" s="101"/>
      <c r="G926" s="102" t="s">
        <v>35</v>
      </c>
      <c r="H926" s="102"/>
      <c r="I926" s="103">
        <v>42669</v>
      </c>
      <c r="J926" s="103"/>
      <c r="K926" s="103">
        <v>42669</v>
      </c>
      <c r="L926" s="103"/>
      <c r="M926" s="84" t="s">
        <v>656</v>
      </c>
      <c r="N926" s="84"/>
      <c r="O926" s="98">
        <v>212.35</v>
      </c>
      <c r="P926" s="98"/>
      <c r="Q926" s="84"/>
      <c r="R926" s="84"/>
      <c r="S926" s="84"/>
    </row>
    <row r="927" spans="2:19" ht="45" customHeight="1" x14ac:dyDescent="0.25">
      <c r="B927" s="10" t="s">
        <v>221</v>
      </c>
      <c r="C927" s="100" t="s">
        <v>991</v>
      </c>
      <c r="D927" s="100"/>
      <c r="E927" s="101">
        <f t="shared" si="15"/>
        <v>1</v>
      </c>
      <c r="F927" s="101"/>
      <c r="G927" s="102" t="s">
        <v>35</v>
      </c>
      <c r="H927" s="102"/>
      <c r="I927" s="103">
        <v>42669</v>
      </c>
      <c r="J927" s="103"/>
      <c r="K927" s="103">
        <v>42669</v>
      </c>
      <c r="L927" s="103"/>
      <c r="M927" s="84" t="s">
        <v>656</v>
      </c>
      <c r="N927" s="84"/>
      <c r="O927" s="98">
        <v>212.35</v>
      </c>
      <c r="P927" s="98"/>
      <c r="Q927" s="84"/>
      <c r="R927" s="84"/>
      <c r="S927" s="84"/>
    </row>
    <row r="928" spans="2:19" ht="45" customHeight="1" x14ac:dyDescent="0.25">
      <c r="B928" s="10" t="s">
        <v>221</v>
      </c>
      <c r="C928" s="100" t="s">
        <v>991</v>
      </c>
      <c r="D928" s="100"/>
      <c r="E928" s="101">
        <f t="shared" si="15"/>
        <v>1</v>
      </c>
      <c r="F928" s="101"/>
      <c r="G928" s="102" t="s">
        <v>35</v>
      </c>
      <c r="H928" s="102"/>
      <c r="I928" s="103">
        <v>42634</v>
      </c>
      <c r="J928" s="103"/>
      <c r="K928" s="103">
        <v>42634</v>
      </c>
      <c r="L928" s="103"/>
      <c r="M928" s="84" t="s">
        <v>656</v>
      </c>
      <c r="N928" s="84"/>
      <c r="O928" s="98">
        <v>189</v>
      </c>
      <c r="P928" s="98"/>
      <c r="Q928" s="84"/>
      <c r="R928" s="84"/>
      <c r="S928" s="84"/>
    </row>
    <row r="929" spans="2:19" ht="45" customHeight="1" x14ac:dyDescent="0.25">
      <c r="B929" s="10" t="s">
        <v>221</v>
      </c>
      <c r="C929" s="100" t="s">
        <v>991</v>
      </c>
      <c r="D929" s="100"/>
      <c r="E929" s="101">
        <f t="shared" si="15"/>
        <v>1</v>
      </c>
      <c r="F929" s="101"/>
      <c r="G929" s="102" t="s">
        <v>35</v>
      </c>
      <c r="H929" s="102"/>
      <c r="I929" s="103">
        <v>42684</v>
      </c>
      <c r="J929" s="103"/>
      <c r="K929" s="103">
        <v>42684</v>
      </c>
      <c r="L929" s="103"/>
      <c r="M929" s="84" t="s">
        <v>656</v>
      </c>
      <c r="N929" s="84"/>
      <c r="O929" s="98">
        <v>206</v>
      </c>
      <c r="P929" s="98"/>
      <c r="Q929" s="84"/>
      <c r="R929" s="84"/>
      <c r="S929" s="84"/>
    </row>
    <row r="930" spans="2:19" ht="45" customHeight="1" x14ac:dyDescent="0.25">
      <c r="B930" s="10" t="s">
        <v>221</v>
      </c>
      <c r="C930" s="100" t="s">
        <v>19</v>
      </c>
      <c r="D930" s="100"/>
      <c r="E930" s="101">
        <f t="shared" si="15"/>
        <v>1</v>
      </c>
      <c r="F930" s="101"/>
      <c r="G930" s="102" t="s">
        <v>20</v>
      </c>
      <c r="H930" s="102"/>
      <c r="I930" s="103">
        <v>42684</v>
      </c>
      <c r="J930" s="103"/>
      <c r="K930" s="103">
        <v>42684</v>
      </c>
      <c r="L930" s="103"/>
      <c r="M930" s="84" t="s">
        <v>656</v>
      </c>
      <c r="N930" s="84"/>
      <c r="O930" s="98">
        <v>1730</v>
      </c>
      <c r="P930" s="98"/>
      <c r="Q930" s="84"/>
      <c r="R930" s="84"/>
      <c r="S930" s="84"/>
    </row>
    <row r="931" spans="2:19" ht="45" customHeight="1" x14ac:dyDescent="0.25">
      <c r="B931" s="10" t="s">
        <v>221</v>
      </c>
      <c r="C931" s="100" t="str">
        <f>+B931</f>
        <v>Dirección de Asuntos Legales</v>
      </c>
      <c r="D931" s="100"/>
      <c r="E931" s="101">
        <f t="shared" si="15"/>
        <v>1</v>
      </c>
      <c r="F931" s="101"/>
      <c r="G931" s="102" t="s">
        <v>35</v>
      </c>
      <c r="H931" s="102"/>
      <c r="I931" s="103">
        <v>42720</v>
      </c>
      <c r="J931" s="103"/>
      <c r="K931" s="103">
        <f>+J931</f>
        <v>0</v>
      </c>
      <c r="L931" s="103"/>
      <c r="M931" s="84" t="s">
        <v>656</v>
      </c>
      <c r="N931" s="84"/>
      <c r="O931" s="98">
        <v>343</v>
      </c>
      <c r="P931" s="98"/>
      <c r="Q931" s="84"/>
      <c r="R931" s="84"/>
      <c r="S931" s="84"/>
    </row>
    <row r="932" spans="2:19" ht="45" customHeight="1" x14ac:dyDescent="0.25">
      <c r="B932" s="10" t="s">
        <v>221</v>
      </c>
      <c r="C932" s="100" t="str">
        <f>+B932</f>
        <v>Dirección de Asuntos Legales</v>
      </c>
      <c r="D932" s="100"/>
      <c r="E932" s="101">
        <f t="shared" si="15"/>
        <v>1</v>
      </c>
      <c r="F932" s="101"/>
      <c r="G932" s="102" t="s">
        <v>35</v>
      </c>
      <c r="H932" s="102"/>
      <c r="I932" s="103">
        <v>42717</v>
      </c>
      <c r="J932" s="103"/>
      <c r="K932" s="103">
        <f>+J932</f>
        <v>0</v>
      </c>
      <c r="L932" s="103"/>
      <c r="M932" s="84" t="s">
        <v>656</v>
      </c>
      <c r="N932" s="84"/>
      <c r="O932" s="98">
        <v>430</v>
      </c>
      <c r="P932" s="98"/>
      <c r="Q932" s="84"/>
      <c r="R932" s="84"/>
      <c r="S932" s="84"/>
    </row>
    <row r="933" spans="2:19" ht="45" customHeight="1" x14ac:dyDescent="0.25">
      <c r="B933" s="10" t="s">
        <v>221</v>
      </c>
      <c r="C933" s="100" t="str">
        <f>+B933</f>
        <v>Dirección de Asuntos Legales</v>
      </c>
      <c r="D933" s="100"/>
      <c r="E933" s="101">
        <f t="shared" si="15"/>
        <v>1</v>
      </c>
      <c r="F933" s="101"/>
      <c r="G933" s="102" t="s">
        <v>35</v>
      </c>
      <c r="H933" s="102"/>
      <c r="I933" s="103">
        <v>42720</v>
      </c>
      <c r="J933" s="103"/>
      <c r="K933" s="103">
        <f>+J933</f>
        <v>0</v>
      </c>
      <c r="L933" s="103"/>
      <c r="M933" s="84" t="s">
        <v>656</v>
      </c>
      <c r="N933" s="84"/>
      <c r="O933" s="98">
        <v>219</v>
      </c>
      <c r="P933" s="98"/>
      <c r="Q933" s="84"/>
      <c r="R933" s="84"/>
      <c r="S933" s="84"/>
    </row>
    <row r="934" spans="2:19" ht="45" customHeight="1" x14ac:dyDescent="0.25">
      <c r="B934" s="10" t="s">
        <v>221</v>
      </c>
      <c r="C934" s="100" t="str">
        <f>+B934</f>
        <v>Dirección de Asuntos Legales</v>
      </c>
      <c r="D934" s="100"/>
      <c r="E934" s="101">
        <f t="shared" si="15"/>
        <v>1</v>
      </c>
      <c r="F934" s="101"/>
      <c r="G934" s="102" t="s">
        <v>35</v>
      </c>
      <c r="H934" s="102"/>
      <c r="I934" s="103">
        <v>42717</v>
      </c>
      <c r="J934" s="103"/>
      <c r="K934" s="103">
        <f>+J934</f>
        <v>0</v>
      </c>
      <c r="L934" s="103"/>
      <c r="M934" s="84" t="s">
        <v>656</v>
      </c>
      <c r="N934" s="84"/>
      <c r="O934" s="98">
        <v>104.01</v>
      </c>
      <c r="P934" s="98"/>
      <c r="Q934" s="84"/>
      <c r="R934" s="84"/>
      <c r="S934" s="84"/>
    </row>
    <row r="935" spans="2:19" ht="45" customHeight="1" x14ac:dyDescent="0.25">
      <c r="B935" s="10" t="s">
        <v>221</v>
      </c>
      <c r="C935" s="100" t="s">
        <v>19</v>
      </c>
      <c r="D935" s="100"/>
      <c r="E935" s="101">
        <f t="shared" si="15"/>
        <v>1</v>
      </c>
      <c r="F935" s="101"/>
      <c r="G935" s="102" t="s">
        <v>35</v>
      </c>
      <c r="H935" s="102"/>
      <c r="I935" s="103">
        <v>42717</v>
      </c>
      <c r="J935" s="103"/>
      <c r="K935" s="103">
        <f>+J935</f>
        <v>0</v>
      </c>
      <c r="L935" s="103"/>
      <c r="M935" s="84" t="s">
        <v>656</v>
      </c>
      <c r="N935" s="84"/>
      <c r="O935" s="98">
        <v>695</v>
      </c>
      <c r="P935" s="98"/>
      <c r="Q935" s="84"/>
      <c r="R935" s="84"/>
      <c r="S935" s="84"/>
    </row>
    <row r="936" spans="2:19" ht="45" customHeight="1" x14ac:dyDescent="0.25">
      <c r="B936" s="10" t="s">
        <v>221</v>
      </c>
      <c r="C936" s="100" t="s">
        <v>992</v>
      </c>
      <c r="D936" s="100"/>
      <c r="E936" s="101">
        <f t="shared" si="15"/>
        <v>1</v>
      </c>
      <c r="F936" s="101"/>
      <c r="G936" s="102" t="s">
        <v>35</v>
      </c>
      <c r="H936" s="102"/>
      <c r="I936" s="103">
        <v>42677</v>
      </c>
      <c r="J936" s="103"/>
      <c r="K936" s="103">
        <v>42677</v>
      </c>
      <c r="L936" s="103"/>
      <c r="M936" s="84" t="s">
        <v>656</v>
      </c>
      <c r="N936" s="84"/>
      <c r="O936" s="98">
        <v>370</v>
      </c>
      <c r="P936" s="98"/>
      <c r="Q936" s="84"/>
      <c r="R936" s="84"/>
      <c r="S936" s="84"/>
    </row>
    <row r="937" spans="2:19" ht="45" customHeight="1" x14ac:dyDescent="0.25">
      <c r="B937" s="10" t="s">
        <v>221</v>
      </c>
      <c r="C937" s="100" t="s">
        <v>993</v>
      </c>
      <c r="D937" s="100"/>
      <c r="E937" s="101">
        <f t="shared" si="15"/>
        <v>1</v>
      </c>
      <c r="F937" s="101"/>
      <c r="G937" s="102" t="s">
        <v>35</v>
      </c>
      <c r="H937" s="102"/>
      <c r="I937" s="103">
        <v>42614</v>
      </c>
      <c r="J937" s="103"/>
      <c r="K937" s="103">
        <v>42614</v>
      </c>
      <c r="L937" s="103"/>
      <c r="M937" s="84" t="s">
        <v>656</v>
      </c>
      <c r="N937" s="84"/>
      <c r="O937" s="98">
        <v>401</v>
      </c>
      <c r="P937" s="98"/>
      <c r="Q937" s="84"/>
      <c r="R937" s="84"/>
      <c r="S937" s="84"/>
    </row>
    <row r="938" spans="2:19" ht="45" customHeight="1" x14ac:dyDescent="0.25">
      <c r="B938" s="10" t="s">
        <v>221</v>
      </c>
      <c r="C938" s="100" t="s">
        <v>994</v>
      </c>
      <c r="D938" s="100"/>
      <c r="E938" s="101">
        <f t="shared" si="15"/>
        <v>1</v>
      </c>
      <c r="F938" s="101"/>
      <c r="G938" s="102" t="s">
        <v>35</v>
      </c>
      <c r="H938" s="102"/>
      <c r="I938" s="103">
        <v>42639</v>
      </c>
      <c r="J938" s="103"/>
      <c r="K938" s="103">
        <v>42639</v>
      </c>
      <c r="L938" s="103"/>
      <c r="M938" s="84" t="s">
        <v>656</v>
      </c>
      <c r="N938" s="84"/>
      <c r="O938" s="98">
        <v>414</v>
      </c>
      <c r="P938" s="98"/>
      <c r="Q938" s="84"/>
      <c r="R938" s="84"/>
      <c r="S938" s="84"/>
    </row>
    <row r="939" spans="2:19" ht="45" customHeight="1" x14ac:dyDescent="0.25">
      <c r="B939" s="10" t="s">
        <v>221</v>
      </c>
      <c r="C939" s="100" t="s">
        <v>995</v>
      </c>
      <c r="D939" s="100"/>
      <c r="E939" s="101">
        <f t="shared" si="15"/>
        <v>1</v>
      </c>
      <c r="F939" s="101"/>
      <c r="G939" s="102" t="s">
        <v>35</v>
      </c>
      <c r="H939" s="102"/>
      <c r="I939" s="103">
        <v>42613</v>
      </c>
      <c r="J939" s="103"/>
      <c r="K939" s="103">
        <v>42613</v>
      </c>
      <c r="L939" s="103"/>
      <c r="M939" s="84" t="s">
        <v>656</v>
      </c>
      <c r="N939" s="84"/>
      <c r="O939" s="98">
        <v>414</v>
      </c>
      <c r="P939" s="98"/>
      <c r="Q939" s="84"/>
      <c r="R939" s="84"/>
      <c r="S939" s="84"/>
    </row>
    <row r="940" spans="2:19" ht="45" customHeight="1" x14ac:dyDescent="0.25">
      <c r="B940" s="10" t="s">
        <v>221</v>
      </c>
      <c r="C940" s="100" t="s">
        <v>996</v>
      </c>
      <c r="D940" s="100"/>
      <c r="E940" s="101">
        <f t="shared" si="15"/>
        <v>1</v>
      </c>
      <c r="F940" s="101"/>
      <c r="G940" s="102" t="s">
        <v>35</v>
      </c>
      <c r="H940" s="102"/>
      <c r="I940" s="103">
        <v>42685</v>
      </c>
      <c r="J940" s="103"/>
      <c r="K940" s="103">
        <v>42685</v>
      </c>
      <c r="L940" s="103"/>
      <c r="M940" s="84" t="s">
        <v>656</v>
      </c>
      <c r="N940" s="84"/>
      <c r="O940" s="98">
        <v>414</v>
      </c>
      <c r="P940" s="98"/>
      <c r="Q940" s="84"/>
      <c r="R940" s="84"/>
      <c r="S940" s="84"/>
    </row>
    <row r="941" spans="2:19" ht="45" customHeight="1" x14ac:dyDescent="0.25">
      <c r="B941" s="10" t="s">
        <v>221</v>
      </c>
      <c r="C941" s="100" t="s">
        <v>992</v>
      </c>
      <c r="D941" s="100"/>
      <c r="E941" s="101">
        <f t="shared" si="15"/>
        <v>1</v>
      </c>
      <c r="F941" s="101"/>
      <c r="G941" s="102" t="s">
        <v>35</v>
      </c>
      <c r="H941" s="102"/>
      <c r="I941" s="103">
        <v>42677</v>
      </c>
      <c r="J941" s="103"/>
      <c r="K941" s="103">
        <v>42677</v>
      </c>
      <c r="L941" s="103"/>
      <c r="M941" s="84" t="s">
        <v>656</v>
      </c>
      <c r="N941" s="84"/>
      <c r="O941" s="98">
        <v>201</v>
      </c>
      <c r="P941" s="98"/>
      <c r="Q941" s="84"/>
      <c r="R941" s="84"/>
      <c r="S941" s="84"/>
    </row>
    <row r="942" spans="2:19" ht="45" customHeight="1" x14ac:dyDescent="0.25">
      <c r="B942" s="10" t="s">
        <v>221</v>
      </c>
      <c r="C942" s="100" t="s">
        <v>993</v>
      </c>
      <c r="D942" s="100"/>
      <c r="E942" s="101">
        <f t="shared" si="15"/>
        <v>1</v>
      </c>
      <c r="F942" s="101"/>
      <c r="G942" s="102" t="s">
        <v>35</v>
      </c>
      <c r="H942" s="102"/>
      <c r="I942" s="103">
        <v>42614</v>
      </c>
      <c r="J942" s="103"/>
      <c r="K942" s="103">
        <v>42614</v>
      </c>
      <c r="L942" s="103"/>
      <c r="M942" s="84" t="s">
        <v>656</v>
      </c>
      <c r="N942" s="84"/>
      <c r="O942" s="98">
        <v>196</v>
      </c>
      <c r="P942" s="98"/>
      <c r="Q942" s="84"/>
      <c r="R942" s="84"/>
      <c r="S942" s="84"/>
    </row>
    <row r="943" spans="2:19" ht="45" customHeight="1" x14ac:dyDescent="0.25">
      <c r="B943" s="10" t="s">
        <v>221</v>
      </c>
      <c r="C943" s="100" t="s">
        <v>994</v>
      </c>
      <c r="D943" s="100"/>
      <c r="E943" s="101">
        <f t="shared" si="15"/>
        <v>1</v>
      </c>
      <c r="F943" s="101"/>
      <c r="G943" s="102" t="s">
        <v>35</v>
      </c>
      <c r="H943" s="102"/>
      <c r="I943" s="103">
        <v>42639</v>
      </c>
      <c r="J943" s="103"/>
      <c r="K943" s="103">
        <v>42639</v>
      </c>
      <c r="L943" s="103"/>
      <c r="M943" s="84" t="s">
        <v>656</v>
      </c>
      <c r="N943" s="84"/>
      <c r="O943" s="98">
        <v>220.01</v>
      </c>
      <c r="P943" s="98"/>
      <c r="Q943" s="84"/>
      <c r="R943" s="84"/>
      <c r="S943" s="84"/>
    </row>
    <row r="944" spans="2:19" ht="45" customHeight="1" x14ac:dyDescent="0.25">
      <c r="B944" s="10" t="s">
        <v>221</v>
      </c>
      <c r="C944" s="100" t="s">
        <v>995</v>
      </c>
      <c r="D944" s="100"/>
      <c r="E944" s="101">
        <f t="shared" si="15"/>
        <v>1</v>
      </c>
      <c r="F944" s="101"/>
      <c r="G944" s="102" t="s">
        <v>35</v>
      </c>
      <c r="H944" s="102"/>
      <c r="I944" s="103">
        <v>42613</v>
      </c>
      <c r="J944" s="103"/>
      <c r="K944" s="103">
        <v>42613</v>
      </c>
      <c r="L944" s="103"/>
      <c r="M944" s="84" t="s">
        <v>656</v>
      </c>
      <c r="N944" s="84"/>
      <c r="O944" s="98">
        <v>178</v>
      </c>
      <c r="P944" s="98"/>
      <c r="Q944" s="84"/>
      <c r="R944" s="84"/>
      <c r="S944" s="84"/>
    </row>
    <row r="945" spans="2:20" ht="45" customHeight="1" x14ac:dyDescent="0.25">
      <c r="B945" s="10" t="s">
        <v>221</v>
      </c>
      <c r="C945" s="100" t="s">
        <v>996</v>
      </c>
      <c r="D945" s="100"/>
      <c r="E945" s="101">
        <f t="shared" si="15"/>
        <v>1</v>
      </c>
      <c r="F945" s="101"/>
      <c r="G945" s="102" t="s">
        <v>35</v>
      </c>
      <c r="H945" s="102"/>
      <c r="I945" s="103">
        <v>42685</v>
      </c>
      <c r="J945" s="103"/>
      <c r="K945" s="103">
        <v>42685</v>
      </c>
      <c r="L945" s="103"/>
      <c r="M945" s="84" t="s">
        <v>656</v>
      </c>
      <c r="N945" s="84"/>
      <c r="O945" s="98">
        <v>206</v>
      </c>
      <c r="P945" s="98"/>
      <c r="Q945" s="84"/>
      <c r="R945" s="84"/>
      <c r="S945" s="84"/>
    </row>
    <row r="946" spans="2:20" ht="45" customHeight="1" x14ac:dyDescent="0.25">
      <c r="B946" s="10" t="s">
        <v>221</v>
      </c>
      <c r="C946" s="100" t="s">
        <v>19</v>
      </c>
      <c r="D946" s="100"/>
      <c r="E946" s="101">
        <f t="shared" si="15"/>
        <v>1</v>
      </c>
      <c r="F946" s="101"/>
      <c r="G946" s="102" t="s">
        <v>20</v>
      </c>
      <c r="H946" s="102"/>
      <c r="I946" s="103">
        <v>42685</v>
      </c>
      <c r="J946" s="103"/>
      <c r="K946" s="103">
        <v>42685</v>
      </c>
      <c r="L946" s="103"/>
      <c r="M946" s="84" t="s">
        <v>656</v>
      </c>
      <c r="N946" s="84"/>
      <c r="O946" s="98">
        <v>2540</v>
      </c>
      <c r="P946" s="98"/>
      <c r="Q946" s="84"/>
      <c r="R946" s="84"/>
      <c r="S946" s="84"/>
    </row>
    <row r="947" spans="2:20" ht="45" customHeight="1" x14ac:dyDescent="0.25">
      <c r="B947" s="10" t="s">
        <v>221</v>
      </c>
      <c r="C947" s="100" t="s">
        <v>997</v>
      </c>
      <c r="D947" s="100"/>
      <c r="E947" s="101">
        <f t="shared" si="15"/>
        <v>1</v>
      </c>
      <c r="F947" s="101"/>
      <c r="G947" s="102" t="s">
        <v>35</v>
      </c>
      <c r="H947" s="102"/>
      <c r="I947" s="103">
        <v>42698</v>
      </c>
      <c r="J947" s="103"/>
      <c r="K947" s="103">
        <v>42698</v>
      </c>
      <c r="L947" s="103"/>
      <c r="M947" s="84" t="s">
        <v>656</v>
      </c>
      <c r="N947" s="84"/>
      <c r="O947" s="98">
        <v>383</v>
      </c>
      <c r="P947" s="98"/>
      <c r="Q947" s="84"/>
      <c r="R947" s="84"/>
      <c r="S947" s="84"/>
    </row>
    <row r="948" spans="2:20" ht="45" customHeight="1" x14ac:dyDescent="0.25">
      <c r="B948" s="10" t="s">
        <v>221</v>
      </c>
      <c r="C948" s="100" t="s">
        <v>998</v>
      </c>
      <c r="D948" s="100"/>
      <c r="E948" s="101">
        <f t="shared" si="15"/>
        <v>1</v>
      </c>
      <c r="F948" s="101"/>
      <c r="G948" s="102" t="s">
        <v>35</v>
      </c>
      <c r="H948" s="102"/>
      <c r="I948" s="103">
        <v>42704</v>
      </c>
      <c r="J948" s="103"/>
      <c r="K948" s="103">
        <v>42704</v>
      </c>
      <c r="L948" s="103"/>
      <c r="M948" s="84" t="s">
        <v>656</v>
      </c>
      <c r="N948" s="84"/>
      <c r="O948" s="98">
        <v>420</v>
      </c>
      <c r="P948" s="98"/>
      <c r="Q948" s="84"/>
      <c r="R948" s="84"/>
      <c r="S948" s="84"/>
    </row>
    <row r="949" spans="2:20" ht="45" customHeight="1" x14ac:dyDescent="0.25">
      <c r="B949" s="10" t="s">
        <v>221</v>
      </c>
      <c r="C949" s="100" t="s">
        <v>999</v>
      </c>
      <c r="D949" s="100"/>
      <c r="E949" s="101">
        <f t="shared" si="15"/>
        <v>1</v>
      </c>
      <c r="F949" s="101"/>
      <c r="G949" s="102" t="s">
        <v>35</v>
      </c>
      <c r="H949" s="102"/>
      <c r="I949" s="103">
        <v>42690</v>
      </c>
      <c r="J949" s="103"/>
      <c r="K949" s="103">
        <v>42690</v>
      </c>
      <c r="L949" s="103"/>
      <c r="M949" s="84" t="s">
        <v>656</v>
      </c>
      <c r="N949" s="84"/>
      <c r="O949" s="98">
        <v>422</v>
      </c>
      <c r="P949" s="98"/>
      <c r="Q949" s="84"/>
      <c r="R949" s="84"/>
      <c r="S949" s="84"/>
    </row>
    <row r="950" spans="2:20" ht="45" customHeight="1" x14ac:dyDescent="0.25">
      <c r="B950" s="10" t="s">
        <v>221</v>
      </c>
      <c r="C950" s="100" t="s">
        <v>1000</v>
      </c>
      <c r="D950" s="100"/>
      <c r="E950" s="101">
        <f t="shared" si="15"/>
        <v>1</v>
      </c>
      <c r="F950" s="101"/>
      <c r="G950" s="102" t="s">
        <v>35</v>
      </c>
      <c r="H950" s="102"/>
      <c r="I950" s="103">
        <v>42691</v>
      </c>
      <c r="J950" s="103"/>
      <c r="K950" s="103">
        <v>42691</v>
      </c>
      <c r="L950" s="103"/>
      <c r="M950" s="84" t="s">
        <v>656</v>
      </c>
      <c r="N950" s="84"/>
      <c r="O950" s="98">
        <v>383</v>
      </c>
      <c r="P950" s="98"/>
      <c r="Q950" s="84"/>
      <c r="R950" s="84"/>
      <c r="S950" s="84"/>
    </row>
    <row r="951" spans="2:20" ht="45" customHeight="1" x14ac:dyDescent="0.25">
      <c r="B951" s="10" t="s">
        <v>221</v>
      </c>
      <c r="C951" s="100" t="s">
        <v>997</v>
      </c>
      <c r="D951" s="100"/>
      <c r="E951" s="101">
        <f t="shared" si="15"/>
        <v>1</v>
      </c>
      <c r="F951" s="101"/>
      <c r="G951" s="102" t="s">
        <v>35</v>
      </c>
      <c r="H951" s="102"/>
      <c r="I951" s="103">
        <v>42698</v>
      </c>
      <c r="J951" s="103"/>
      <c r="K951" s="103">
        <v>42698</v>
      </c>
      <c r="L951" s="103"/>
      <c r="M951" s="84" t="s">
        <v>656</v>
      </c>
      <c r="N951" s="84"/>
      <c r="O951" s="98">
        <v>220</v>
      </c>
      <c r="P951" s="98"/>
      <c r="Q951" s="84"/>
      <c r="R951" s="84"/>
      <c r="S951" s="84"/>
    </row>
    <row r="952" spans="2:20" ht="45" customHeight="1" x14ac:dyDescent="0.25">
      <c r="B952" s="10" t="s">
        <v>221</v>
      </c>
      <c r="C952" s="100" t="s">
        <v>998</v>
      </c>
      <c r="D952" s="100"/>
      <c r="E952" s="101">
        <f t="shared" si="15"/>
        <v>1</v>
      </c>
      <c r="F952" s="101"/>
      <c r="G952" s="102" t="s">
        <v>35</v>
      </c>
      <c r="H952" s="102"/>
      <c r="I952" s="103">
        <v>42704</v>
      </c>
      <c r="J952" s="103"/>
      <c r="K952" s="103">
        <v>42704</v>
      </c>
      <c r="L952" s="103"/>
      <c r="M952" s="84" t="s">
        <v>656</v>
      </c>
      <c r="N952" s="84"/>
      <c r="O952" s="98">
        <v>184</v>
      </c>
      <c r="P952" s="98"/>
      <c r="Q952" s="84"/>
      <c r="R952" s="84"/>
      <c r="S952" s="84"/>
    </row>
    <row r="953" spans="2:20" ht="45" customHeight="1" x14ac:dyDescent="0.25">
      <c r="B953" s="10" t="s">
        <v>221</v>
      </c>
      <c r="C953" s="100" t="s">
        <v>999</v>
      </c>
      <c r="D953" s="100"/>
      <c r="E953" s="101">
        <f t="shared" si="15"/>
        <v>1</v>
      </c>
      <c r="F953" s="101"/>
      <c r="G953" s="102" t="s">
        <v>35</v>
      </c>
      <c r="H953" s="102"/>
      <c r="I953" s="103">
        <v>42690</v>
      </c>
      <c r="J953" s="103"/>
      <c r="K953" s="103">
        <v>42690</v>
      </c>
      <c r="L953" s="103"/>
      <c r="M953" s="84" t="s">
        <v>656</v>
      </c>
      <c r="N953" s="84"/>
      <c r="O953" s="98">
        <v>206</v>
      </c>
      <c r="P953" s="98"/>
      <c r="Q953" s="84"/>
      <c r="R953" s="84"/>
      <c r="S953" s="84"/>
    </row>
    <row r="954" spans="2:20" ht="45" customHeight="1" x14ac:dyDescent="0.25">
      <c r="B954" s="10" t="s">
        <v>221</v>
      </c>
      <c r="C954" s="100" t="s">
        <v>1000</v>
      </c>
      <c r="D954" s="100"/>
      <c r="E954" s="101">
        <f t="shared" si="15"/>
        <v>1</v>
      </c>
      <c r="F954" s="101"/>
      <c r="G954" s="102" t="s">
        <v>35</v>
      </c>
      <c r="H954" s="102"/>
      <c r="I954" s="103">
        <v>42691</v>
      </c>
      <c r="J954" s="103"/>
      <c r="K954" s="103">
        <v>42691</v>
      </c>
      <c r="L954" s="103"/>
      <c r="M954" s="84" t="s">
        <v>656</v>
      </c>
      <c r="N954" s="84"/>
      <c r="O954" s="98">
        <v>220</v>
      </c>
      <c r="P954" s="98"/>
      <c r="Q954" s="84"/>
      <c r="R954" s="84"/>
      <c r="S954" s="84"/>
    </row>
    <row r="955" spans="2:20" ht="45" customHeight="1" x14ac:dyDescent="0.25">
      <c r="B955" s="10" t="s">
        <v>221</v>
      </c>
      <c r="C955" s="100" t="s">
        <v>19</v>
      </c>
      <c r="D955" s="100"/>
      <c r="E955" s="101">
        <f t="shared" si="15"/>
        <v>1</v>
      </c>
      <c r="F955" s="101"/>
      <c r="G955" s="102" t="s">
        <v>20</v>
      </c>
      <c r="H955" s="102"/>
      <c r="I955" s="103">
        <v>42691</v>
      </c>
      <c r="J955" s="103"/>
      <c r="K955" s="103">
        <v>42691</v>
      </c>
      <c r="L955" s="103"/>
      <c r="M955" s="84" t="s">
        <v>656</v>
      </c>
      <c r="N955" s="84"/>
      <c r="O955" s="98">
        <v>250</v>
      </c>
      <c r="P955" s="98"/>
      <c r="Q955" s="84"/>
      <c r="R955" s="84"/>
      <c r="S955" s="84"/>
      <c r="T955" s="5">
        <f>SUM(O563:O955)</f>
        <v>144509.74000000002</v>
      </c>
    </row>
    <row r="956" spans="2:20" ht="45" customHeight="1" x14ac:dyDescent="0.25">
      <c r="B956" s="10" t="s">
        <v>307</v>
      </c>
      <c r="C956" s="100" t="s">
        <v>1001</v>
      </c>
      <c r="D956" s="100"/>
      <c r="E956" s="101">
        <f t="shared" si="15"/>
        <v>1</v>
      </c>
      <c r="F956" s="101"/>
      <c r="G956" s="102" t="s">
        <v>35</v>
      </c>
      <c r="H956" s="102"/>
      <c r="I956" s="103">
        <v>42383</v>
      </c>
      <c r="J956" s="103"/>
      <c r="K956" s="103">
        <v>42394</v>
      </c>
      <c r="L956" s="103"/>
      <c r="M956" s="84" t="s">
        <v>656</v>
      </c>
      <c r="N956" s="84"/>
      <c r="O956" s="98">
        <v>184</v>
      </c>
      <c r="P956" s="98"/>
      <c r="Q956" s="84"/>
      <c r="R956" s="84"/>
      <c r="S956" s="84"/>
    </row>
    <row r="957" spans="2:20" ht="45" customHeight="1" x14ac:dyDescent="0.25">
      <c r="B957" s="10" t="s">
        <v>307</v>
      </c>
      <c r="C957" s="100" t="s">
        <v>1001</v>
      </c>
      <c r="D957" s="100"/>
      <c r="E957" s="101">
        <f t="shared" si="15"/>
        <v>1</v>
      </c>
      <c r="F957" s="101"/>
      <c r="G957" s="102" t="s">
        <v>35</v>
      </c>
      <c r="H957" s="102"/>
      <c r="I957" s="103">
        <v>42383</v>
      </c>
      <c r="J957" s="103"/>
      <c r="K957" s="103">
        <v>42394</v>
      </c>
      <c r="L957" s="103"/>
      <c r="M957" s="84" t="s">
        <v>656</v>
      </c>
      <c r="N957" s="84"/>
      <c r="O957" s="98">
        <v>329</v>
      </c>
      <c r="P957" s="98"/>
      <c r="Q957" s="84"/>
      <c r="R957" s="84"/>
      <c r="S957" s="84"/>
    </row>
    <row r="958" spans="2:20" ht="45" customHeight="1" x14ac:dyDescent="0.25">
      <c r="B958" s="10" t="s">
        <v>307</v>
      </c>
      <c r="C958" s="100" t="s">
        <v>1002</v>
      </c>
      <c r="D958" s="100"/>
      <c r="E958" s="101">
        <f t="shared" si="15"/>
        <v>1</v>
      </c>
      <c r="F958" s="101"/>
      <c r="G958" s="102" t="s">
        <v>17</v>
      </c>
      <c r="H958" s="102"/>
      <c r="I958" s="103">
        <v>42389</v>
      </c>
      <c r="J958" s="103"/>
      <c r="K958" s="103">
        <v>42389</v>
      </c>
      <c r="L958" s="103"/>
      <c r="M958" s="84" t="s">
        <v>656</v>
      </c>
      <c r="N958" s="84"/>
      <c r="O958" s="98">
        <v>3539</v>
      </c>
      <c r="P958" s="98"/>
      <c r="Q958" s="84"/>
      <c r="R958" s="84"/>
      <c r="S958" s="84"/>
    </row>
    <row r="959" spans="2:20" ht="45" customHeight="1" x14ac:dyDescent="0.25">
      <c r="B959" s="10" t="s">
        <v>307</v>
      </c>
      <c r="C959" s="100" t="s">
        <v>1003</v>
      </c>
      <c r="D959" s="100"/>
      <c r="E959" s="101">
        <f t="shared" si="15"/>
        <v>1</v>
      </c>
      <c r="F959" s="101"/>
      <c r="G959" s="102" t="s">
        <v>17</v>
      </c>
      <c r="H959" s="102"/>
      <c r="I959" s="103">
        <v>42389</v>
      </c>
      <c r="J959" s="103"/>
      <c r="K959" s="103">
        <v>42392</v>
      </c>
      <c r="L959" s="103"/>
      <c r="M959" s="84" t="s">
        <v>656</v>
      </c>
      <c r="N959" s="84"/>
      <c r="O959" s="98">
        <v>3796.1</v>
      </c>
      <c r="P959" s="98"/>
      <c r="Q959" s="84"/>
      <c r="R959" s="84"/>
      <c r="S959" s="84"/>
    </row>
    <row r="960" spans="2:20" ht="45" customHeight="1" x14ac:dyDescent="0.25">
      <c r="B960" s="10" t="s">
        <v>307</v>
      </c>
      <c r="C960" s="100" t="s">
        <v>1004</v>
      </c>
      <c r="D960" s="100"/>
      <c r="E960" s="101">
        <f t="shared" si="15"/>
        <v>1</v>
      </c>
      <c r="F960" s="101"/>
      <c r="G960" s="102" t="s">
        <v>20</v>
      </c>
      <c r="H960" s="102"/>
      <c r="I960" s="103">
        <v>42479</v>
      </c>
      <c r="J960" s="103"/>
      <c r="K960" s="103">
        <v>42479</v>
      </c>
      <c r="L960" s="103"/>
      <c r="M960" s="84" t="s">
        <v>656</v>
      </c>
      <c r="N960" s="84"/>
      <c r="O960" s="98">
        <v>150</v>
      </c>
      <c r="P960" s="98"/>
      <c r="Q960" s="84"/>
      <c r="R960" s="84"/>
      <c r="S960" s="84"/>
    </row>
    <row r="961" spans="2:19" ht="45" customHeight="1" x14ac:dyDescent="0.25">
      <c r="B961" s="10" t="s">
        <v>307</v>
      </c>
      <c r="C961" s="100" t="s">
        <v>1005</v>
      </c>
      <c r="D961" s="100"/>
      <c r="E961" s="101">
        <f t="shared" si="15"/>
        <v>1</v>
      </c>
      <c r="F961" s="101"/>
      <c r="G961" s="102" t="s">
        <v>35</v>
      </c>
      <c r="H961" s="102"/>
      <c r="I961" s="103">
        <v>42416</v>
      </c>
      <c r="J961" s="103"/>
      <c r="K961" s="103">
        <v>42429</v>
      </c>
      <c r="L961" s="103"/>
      <c r="M961" s="84" t="s">
        <v>656</v>
      </c>
      <c r="N961" s="84"/>
      <c r="O961" s="98">
        <v>1680</v>
      </c>
      <c r="P961" s="98"/>
      <c r="Q961" s="84"/>
      <c r="R961" s="84"/>
      <c r="S961" s="84"/>
    </row>
    <row r="962" spans="2:19" ht="45" customHeight="1" x14ac:dyDescent="0.25">
      <c r="B962" s="10" t="s">
        <v>307</v>
      </c>
      <c r="C962" s="100" t="s">
        <v>1005</v>
      </c>
      <c r="D962" s="100"/>
      <c r="E962" s="101">
        <f t="shared" si="15"/>
        <v>1</v>
      </c>
      <c r="F962" s="101"/>
      <c r="G962" s="102" t="s">
        <v>35</v>
      </c>
      <c r="H962" s="102"/>
      <c r="I962" s="103">
        <v>42416</v>
      </c>
      <c r="J962" s="103"/>
      <c r="K962" s="103">
        <v>42429</v>
      </c>
      <c r="L962" s="103"/>
      <c r="M962" s="84" t="s">
        <v>656</v>
      </c>
      <c r="N962" s="84"/>
      <c r="O962" s="98">
        <v>1162</v>
      </c>
      <c r="P962" s="98"/>
      <c r="Q962" s="84"/>
      <c r="R962" s="84"/>
      <c r="S962" s="84"/>
    </row>
    <row r="963" spans="2:19" ht="45" customHeight="1" x14ac:dyDescent="0.25">
      <c r="B963" s="10" t="s">
        <v>307</v>
      </c>
      <c r="C963" s="100" t="s">
        <v>1006</v>
      </c>
      <c r="D963" s="100"/>
      <c r="E963" s="101">
        <f t="shared" si="15"/>
        <v>1</v>
      </c>
      <c r="F963" s="101"/>
      <c r="G963" s="102" t="s">
        <v>17</v>
      </c>
      <c r="H963" s="102"/>
      <c r="I963" s="103">
        <v>42389</v>
      </c>
      <c r="J963" s="103"/>
      <c r="K963" s="103">
        <v>42392</v>
      </c>
      <c r="L963" s="103"/>
      <c r="M963" s="84" t="s">
        <v>656</v>
      </c>
      <c r="N963" s="84"/>
      <c r="O963" s="98">
        <v>1545.63</v>
      </c>
      <c r="P963" s="98"/>
      <c r="Q963" s="84"/>
      <c r="R963" s="84"/>
      <c r="S963" s="84"/>
    </row>
    <row r="964" spans="2:19" ht="45" customHeight="1" x14ac:dyDescent="0.25">
      <c r="B964" s="10" t="s">
        <v>307</v>
      </c>
      <c r="C964" s="100" t="s">
        <v>1006</v>
      </c>
      <c r="D964" s="100"/>
      <c r="E964" s="101">
        <f t="shared" si="15"/>
        <v>1</v>
      </c>
      <c r="F964" s="101"/>
      <c r="G964" s="102" t="s">
        <v>17</v>
      </c>
      <c r="H964" s="102"/>
      <c r="I964" s="103">
        <v>42389</v>
      </c>
      <c r="J964" s="103"/>
      <c r="K964" s="103">
        <v>42392</v>
      </c>
      <c r="L964" s="103"/>
      <c r="M964" s="84" t="s">
        <v>656</v>
      </c>
      <c r="N964" s="84"/>
      <c r="O964" s="98">
        <v>1685.33</v>
      </c>
      <c r="P964" s="98"/>
      <c r="Q964" s="84"/>
      <c r="R964" s="84"/>
      <c r="S964" s="84"/>
    </row>
    <row r="965" spans="2:19" ht="45" customHeight="1" x14ac:dyDescent="0.25">
      <c r="B965" s="10" t="s">
        <v>307</v>
      </c>
      <c r="C965" s="100" t="s">
        <v>1007</v>
      </c>
      <c r="D965" s="100"/>
      <c r="E965" s="101">
        <f t="shared" si="15"/>
        <v>1</v>
      </c>
      <c r="F965" s="101"/>
      <c r="G965" s="102" t="s">
        <v>17</v>
      </c>
      <c r="H965" s="102"/>
      <c r="I965" s="103">
        <v>42627</v>
      </c>
      <c r="J965" s="103"/>
      <c r="K965" s="103">
        <v>42627</v>
      </c>
      <c r="L965" s="103"/>
      <c r="M965" s="84" t="s">
        <v>656</v>
      </c>
      <c r="N965" s="84"/>
      <c r="O965" s="98">
        <v>1380</v>
      </c>
      <c r="P965" s="98"/>
      <c r="Q965" s="84"/>
      <c r="R965" s="84"/>
      <c r="S965" s="84"/>
    </row>
    <row r="966" spans="2:19" ht="45" customHeight="1" x14ac:dyDescent="0.25">
      <c r="B966" s="10" t="s">
        <v>307</v>
      </c>
      <c r="C966" s="100" t="s">
        <v>1008</v>
      </c>
      <c r="D966" s="100"/>
      <c r="E966" s="101">
        <f t="shared" si="15"/>
        <v>1</v>
      </c>
      <c r="F966" s="101"/>
      <c r="G966" s="102" t="s">
        <v>17</v>
      </c>
      <c r="H966" s="102"/>
      <c r="I966" s="103">
        <v>42646</v>
      </c>
      <c r="J966" s="103"/>
      <c r="K966" s="103">
        <v>42646</v>
      </c>
      <c r="L966" s="103"/>
      <c r="M966" s="84" t="s">
        <v>656</v>
      </c>
      <c r="N966" s="84"/>
      <c r="O966" s="98">
        <v>6905</v>
      </c>
      <c r="P966" s="98"/>
      <c r="Q966" s="84"/>
      <c r="R966" s="84"/>
      <c r="S966" s="84"/>
    </row>
    <row r="967" spans="2:19" ht="45" customHeight="1" x14ac:dyDescent="0.25">
      <c r="B967" s="10" t="s">
        <v>307</v>
      </c>
      <c r="C967" s="100" t="s">
        <v>1008</v>
      </c>
      <c r="D967" s="100"/>
      <c r="E967" s="101">
        <f t="shared" si="15"/>
        <v>1</v>
      </c>
      <c r="F967" s="101"/>
      <c r="G967" s="102" t="s">
        <v>17</v>
      </c>
      <c r="H967" s="102"/>
      <c r="I967" s="103">
        <v>42646</v>
      </c>
      <c r="J967" s="103"/>
      <c r="K967" s="103">
        <v>42646</v>
      </c>
      <c r="L967" s="103"/>
      <c r="M967" s="84" t="s">
        <v>656</v>
      </c>
      <c r="N967" s="84"/>
      <c r="O967" s="98">
        <v>1528</v>
      </c>
      <c r="P967" s="98"/>
      <c r="Q967" s="84"/>
      <c r="R967" s="84"/>
      <c r="S967" s="84"/>
    </row>
    <row r="968" spans="2:19" ht="45" customHeight="1" x14ac:dyDescent="0.25">
      <c r="B968" s="10" t="s">
        <v>307</v>
      </c>
      <c r="C968" s="100" t="s">
        <v>1009</v>
      </c>
      <c r="D968" s="100"/>
      <c r="E968" s="101">
        <f t="shared" si="15"/>
        <v>1</v>
      </c>
      <c r="F968" s="101"/>
      <c r="G968" s="102" t="s">
        <v>17</v>
      </c>
      <c r="H968" s="102"/>
      <c r="I968" s="103">
        <v>42635</v>
      </c>
      <c r="J968" s="103"/>
      <c r="K968" s="103">
        <v>42635</v>
      </c>
      <c r="L968" s="103"/>
      <c r="M968" s="84" t="s">
        <v>656</v>
      </c>
      <c r="N968" s="84"/>
      <c r="O968" s="98">
        <v>3556</v>
      </c>
      <c r="P968" s="98"/>
      <c r="Q968" s="84"/>
      <c r="R968" s="84"/>
      <c r="S968" s="84"/>
    </row>
    <row r="969" spans="2:19" ht="45" customHeight="1" x14ac:dyDescent="0.25">
      <c r="B969" s="10" t="s">
        <v>307</v>
      </c>
      <c r="C969" s="100" t="s">
        <v>1009</v>
      </c>
      <c r="D969" s="100"/>
      <c r="E969" s="101">
        <f t="shared" si="15"/>
        <v>1</v>
      </c>
      <c r="F969" s="101"/>
      <c r="G969" s="102" t="s">
        <v>17</v>
      </c>
      <c r="H969" s="102"/>
      <c r="I969" s="103">
        <v>42635</v>
      </c>
      <c r="J969" s="103"/>
      <c r="K969" s="103">
        <v>42635</v>
      </c>
      <c r="L969" s="103"/>
      <c r="M969" s="84" t="s">
        <v>656</v>
      </c>
      <c r="N969" s="84"/>
      <c r="O969" s="98">
        <v>1154</v>
      </c>
      <c r="P969" s="98"/>
      <c r="Q969" s="84"/>
      <c r="R969" s="84"/>
      <c r="S969" s="84"/>
    </row>
    <row r="970" spans="2:19" ht="45" customHeight="1" x14ac:dyDescent="0.25">
      <c r="B970" s="10" t="s">
        <v>307</v>
      </c>
      <c r="C970" s="100" t="s">
        <v>1010</v>
      </c>
      <c r="D970" s="100"/>
      <c r="E970" s="101">
        <f t="shared" si="15"/>
        <v>1</v>
      </c>
      <c r="F970" s="101"/>
      <c r="G970" s="102" t="s">
        <v>35</v>
      </c>
      <c r="H970" s="102"/>
      <c r="I970" s="103">
        <v>42640</v>
      </c>
      <c r="J970" s="103"/>
      <c r="K970" s="103">
        <v>42640</v>
      </c>
      <c r="L970" s="103"/>
      <c r="M970" s="84" t="s">
        <v>656</v>
      </c>
      <c r="N970" s="84"/>
      <c r="O970" s="98">
        <v>188</v>
      </c>
      <c r="P970" s="98"/>
      <c r="Q970" s="84"/>
      <c r="R970" s="84"/>
      <c r="S970" s="84"/>
    </row>
    <row r="971" spans="2:19" ht="45" customHeight="1" x14ac:dyDescent="0.25">
      <c r="B971" s="10" t="s">
        <v>307</v>
      </c>
      <c r="C971" s="100" t="s">
        <v>1010</v>
      </c>
      <c r="D971" s="100"/>
      <c r="E971" s="101">
        <f t="shared" si="15"/>
        <v>1</v>
      </c>
      <c r="F971" s="101"/>
      <c r="G971" s="102" t="s">
        <v>35</v>
      </c>
      <c r="H971" s="102"/>
      <c r="I971" s="103">
        <v>42640</v>
      </c>
      <c r="J971" s="103"/>
      <c r="K971" s="103">
        <v>42640</v>
      </c>
      <c r="L971" s="103"/>
      <c r="M971" s="84" t="s">
        <v>656</v>
      </c>
      <c r="N971" s="84"/>
      <c r="O971" s="98">
        <v>1191</v>
      </c>
      <c r="P971" s="98"/>
      <c r="Q971" s="84"/>
      <c r="R971" s="84"/>
      <c r="S971" s="84"/>
    </row>
    <row r="972" spans="2:19" ht="45" customHeight="1" x14ac:dyDescent="0.25">
      <c r="B972" s="10" t="s">
        <v>307</v>
      </c>
      <c r="C972" s="100" t="s">
        <v>1011</v>
      </c>
      <c r="D972" s="100"/>
      <c r="E972" s="101">
        <f t="shared" si="15"/>
        <v>1</v>
      </c>
      <c r="F972" s="101"/>
      <c r="G972" s="102" t="s">
        <v>35</v>
      </c>
      <c r="H972" s="102"/>
      <c r="I972" s="103">
        <v>42619</v>
      </c>
      <c r="J972" s="103"/>
      <c r="K972" s="103">
        <v>42619</v>
      </c>
      <c r="L972" s="103"/>
      <c r="M972" s="84" t="s">
        <v>656</v>
      </c>
      <c r="N972" s="84"/>
      <c r="O972" s="98">
        <v>94</v>
      </c>
      <c r="P972" s="98"/>
      <c r="Q972" s="84"/>
      <c r="R972" s="84"/>
      <c r="S972" s="84"/>
    </row>
    <row r="973" spans="2:19" ht="45" customHeight="1" x14ac:dyDescent="0.25">
      <c r="B973" s="10" t="s">
        <v>307</v>
      </c>
      <c r="C973" s="100" t="s">
        <v>1011</v>
      </c>
      <c r="D973" s="100"/>
      <c r="E973" s="101">
        <f t="shared" ref="E973:E1036" si="16">D973+1</f>
        <v>1</v>
      </c>
      <c r="F973" s="101"/>
      <c r="G973" s="102" t="s">
        <v>35</v>
      </c>
      <c r="H973" s="102"/>
      <c r="I973" s="103">
        <v>42649</v>
      </c>
      <c r="J973" s="103"/>
      <c r="K973" s="103">
        <v>42649</v>
      </c>
      <c r="L973" s="103"/>
      <c r="M973" s="84" t="s">
        <v>656</v>
      </c>
      <c r="N973" s="84"/>
      <c r="O973" s="98">
        <v>230</v>
      </c>
      <c r="P973" s="98"/>
      <c r="Q973" s="84"/>
      <c r="R973" s="84"/>
      <c r="S973" s="84"/>
    </row>
    <row r="974" spans="2:19" ht="45" customHeight="1" x14ac:dyDescent="0.25">
      <c r="B974" s="10" t="s">
        <v>307</v>
      </c>
      <c r="C974" s="100" t="s">
        <v>1012</v>
      </c>
      <c r="D974" s="100"/>
      <c r="E974" s="101">
        <f t="shared" si="16"/>
        <v>1</v>
      </c>
      <c r="F974" s="101"/>
      <c r="G974" s="102" t="s">
        <v>17</v>
      </c>
      <c r="H974" s="102"/>
      <c r="I974" s="103">
        <v>42677</v>
      </c>
      <c r="J974" s="103"/>
      <c r="K974" s="103">
        <v>42678</v>
      </c>
      <c r="L974" s="103"/>
      <c r="M974" s="84" t="s">
        <v>656</v>
      </c>
      <c r="N974" s="84"/>
      <c r="O974" s="98">
        <v>2498.7399999999998</v>
      </c>
      <c r="P974" s="98"/>
      <c r="Q974" s="84"/>
      <c r="R974" s="84"/>
      <c r="S974" s="84"/>
    </row>
    <row r="975" spans="2:19" ht="45" customHeight="1" x14ac:dyDescent="0.25">
      <c r="B975" s="10" t="s">
        <v>307</v>
      </c>
      <c r="C975" s="100" t="s">
        <v>1013</v>
      </c>
      <c r="D975" s="100"/>
      <c r="E975" s="101">
        <f t="shared" si="16"/>
        <v>1</v>
      </c>
      <c r="F975" s="101"/>
      <c r="G975" s="102" t="s">
        <v>17</v>
      </c>
      <c r="H975" s="102"/>
      <c r="I975" s="103">
        <v>42676</v>
      </c>
      <c r="J975" s="103"/>
      <c r="K975" s="103">
        <v>42679</v>
      </c>
      <c r="L975" s="103"/>
      <c r="M975" s="84" t="s">
        <v>656</v>
      </c>
      <c r="N975" s="84"/>
      <c r="O975" s="98">
        <v>4248</v>
      </c>
      <c r="P975" s="98"/>
      <c r="Q975" s="84"/>
      <c r="R975" s="84"/>
      <c r="S975" s="84"/>
    </row>
    <row r="976" spans="2:19" ht="45" customHeight="1" x14ac:dyDescent="0.25">
      <c r="B976" s="10" t="s">
        <v>307</v>
      </c>
      <c r="C976" s="100" t="str">
        <f>+B976</f>
        <v>Dirección de Comunicación e Imagen</v>
      </c>
      <c r="D976" s="100"/>
      <c r="E976" s="101">
        <f t="shared" si="16"/>
        <v>1</v>
      </c>
      <c r="F976" s="101"/>
      <c r="G976" s="102" t="s">
        <v>20</v>
      </c>
      <c r="H976" s="102"/>
      <c r="I976" s="103">
        <v>42652</v>
      </c>
      <c r="J976" s="103"/>
      <c r="K976" s="103">
        <v>42653</v>
      </c>
      <c r="L976" s="103"/>
      <c r="M976" s="84" t="s">
        <v>656</v>
      </c>
      <c r="N976" s="84"/>
      <c r="O976" s="98">
        <v>4111.5</v>
      </c>
      <c r="P976" s="98"/>
      <c r="Q976" s="84"/>
      <c r="R976" s="84"/>
      <c r="S976" s="84"/>
    </row>
    <row r="977" spans="2:20" ht="45" customHeight="1" x14ac:dyDescent="0.25">
      <c r="B977" s="10" t="s">
        <v>307</v>
      </c>
      <c r="C977" s="100" t="str">
        <f>+B977</f>
        <v>Dirección de Comunicación e Imagen</v>
      </c>
      <c r="D977" s="100"/>
      <c r="E977" s="101">
        <f t="shared" si="16"/>
        <v>1</v>
      </c>
      <c r="F977" s="101"/>
      <c r="G977" s="102" t="s">
        <v>17</v>
      </c>
      <c r="H977" s="102"/>
      <c r="I977" s="103">
        <v>42676</v>
      </c>
      <c r="J977" s="103"/>
      <c r="K977" s="103">
        <v>42679</v>
      </c>
      <c r="L977" s="103"/>
      <c r="M977" s="84" t="s">
        <v>656</v>
      </c>
      <c r="N977" s="84"/>
      <c r="O977" s="98">
        <v>4111.5</v>
      </c>
      <c r="P977" s="98"/>
      <c r="Q977" s="84"/>
      <c r="R977" s="84"/>
      <c r="S977" s="84"/>
    </row>
    <row r="978" spans="2:20" ht="45" customHeight="1" x14ac:dyDescent="0.25">
      <c r="B978" s="10" t="s">
        <v>307</v>
      </c>
      <c r="C978" s="100" t="s">
        <v>1014</v>
      </c>
      <c r="D978" s="100"/>
      <c r="E978" s="101">
        <f t="shared" si="16"/>
        <v>1</v>
      </c>
      <c r="F978" s="101"/>
      <c r="G978" s="102" t="s">
        <v>35</v>
      </c>
      <c r="H978" s="102"/>
      <c r="I978" s="103">
        <v>42613</v>
      </c>
      <c r="J978" s="103"/>
      <c r="K978" s="103">
        <v>42613</v>
      </c>
      <c r="L978" s="103"/>
      <c r="M978" s="84" t="s">
        <v>656</v>
      </c>
      <c r="N978" s="84"/>
      <c r="O978" s="98">
        <v>188</v>
      </c>
      <c r="P978" s="98"/>
      <c r="Q978" s="84"/>
      <c r="R978" s="84"/>
      <c r="S978" s="84"/>
    </row>
    <row r="979" spans="2:20" ht="45" customHeight="1" x14ac:dyDescent="0.25">
      <c r="B979" s="10" t="s">
        <v>307</v>
      </c>
      <c r="C979" s="100" t="s">
        <v>1014</v>
      </c>
      <c r="D979" s="100"/>
      <c r="E979" s="101">
        <f t="shared" si="16"/>
        <v>1</v>
      </c>
      <c r="F979" s="101"/>
      <c r="G979" s="102" t="s">
        <v>35</v>
      </c>
      <c r="H979" s="102"/>
      <c r="I979" s="103">
        <v>42613</v>
      </c>
      <c r="J979" s="103"/>
      <c r="K979" s="103">
        <v>42613</v>
      </c>
      <c r="L979" s="103"/>
      <c r="M979" s="84" t="s">
        <v>656</v>
      </c>
      <c r="N979" s="84"/>
      <c r="O979" s="98">
        <v>509</v>
      </c>
      <c r="P979" s="98"/>
      <c r="Q979" s="84"/>
      <c r="R979" s="84"/>
      <c r="S979" s="84"/>
    </row>
    <row r="980" spans="2:20" ht="45" customHeight="1" x14ac:dyDescent="0.25">
      <c r="B980" s="10" t="s">
        <v>307</v>
      </c>
      <c r="C980" s="100" t="s">
        <v>1015</v>
      </c>
      <c r="D980" s="100"/>
      <c r="E980" s="101">
        <f t="shared" si="16"/>
        <v>1</v>
      </c>
      <c r="F980" s="101"/>
      <c r="G980" s="102" t="s">
        <v>20</v>
      </c>
      <c r="H980" s="102"/>
      <c r="I980" s="103">
        <v>42683</v>
      </c>
      <c r="J980" s="103"/>
      <c r="K980" s="103">
        <v>42683</v>
      </c>
      <c r="L980" s="103"/>
      <c r="M980" s="84" t="s">
        <v>656</v>
      </c>
      <c r="N980" s="84"/>
      <c r="O980" s="98">
        <v>274</v>
      </c>
      <c r="P980" s="98"/>
      <c r="Q980" s="84"/>
      <c r="R980" s="84"/>
      <c r="S980" s="84"/>
      <c r="T980" s="5">
        <f>SUM(O956:O980)</f>
        <v>46237.799999999996</v>
      </c>
    </row>
    <row r="981" spans="2:20" ht="45" customHeight="1" x14ac:dyDescent="0.25">
      <c r="B981" s="10" t="s">
        <v>1016</v>
      </c>
      <c r="C981" s="100" t="s">
        <v>1017</v>
      </c>
      <c r="D981" s="100"/>
      <c r="E981" s="101">
        <f t="shared" si="16"/>
        <v>1</v>
      </c>
      <c r="F981" s="101"/>
      <c r="G981" s="102" t="s">
        <v>35</v>
      </c>
      <c r="H981" s="102"/>
      <c r="I981" s="103">
        <v>42440</v>
      </c>
      <c r="J981" s="103"/>
      <c r="K981" s="103">
        <v>42440</v>
      </c>
      <c r="L981" s="103"/>
      <c r="M981" s="84" t="s">
        <v>656</v>
      </c>
      <c r="N981" s="84"/>
      <c r="O981" s="98">
        <v>588</v>
      </c>
      <c r="P981" s="98"/>
      <c r="Q981" s="84"/>
      <c r="R981" s="84"/>
      <c r="S981" s="84"/>
    </row>
    <row r="982" spans="2:20" ht="45" customHeight="1" x14ac:dyDescent="0.25">
      <c r="B982" s="10" t="s">
        <v>1016</v>
      </c>
      <c r="C982" s="100" t="s">
        <v>1018</v>
      </c>
      <c r="D982" s="100"/>
      <c r="E982" s="101">
        <f t="shared" si="16"/>
        <v>1</v>
      </c>
      <c r="F982" s="101"/>
      <c r="G982" s="102" t="s">
        <v>35</v>
      </c>
      <c r="H982" s="102"/>
      <c r="I982" s="103">
        <v>42487</v>
      </c>
      <c r="J982" s="103"/>
      <c r="K982" s="103">
        <v>42487</v>
      </c>
      <c r="L982" s="103"/>
      <c r="M982" s="84" t="s">
        <v>656</v>
      </c>
      <c r="N982" s="84"/>
      <c r="O982" s="98">
        <v>188</v>
      </c>
      <c r="P982" s="98"/>
      <c r="Q982" s="84"/>
      <c r="R982" s="84"/>
      <c r="S982" s="84"/>
    </row>
    <row r="983" spans="2:20" ht="45" customHeight="1" x14ac:dyDescent="0.25">
      <c r="B983" s="10" t="s">
        <v>1016</v>
      </c>
      <c r="C983" s="100" t="s">
        <v>1019</v>
      </c>
      <c r="D983" s="100"/>
      <c r="E983" s="101">
        <f t="shared" si="16"/>
        <v>1</v>
      </c>
      <c r="F983" s="101"/>
      <c r="G983" s="102" t="s">
        <v>35</v>
      </c>
      <c r="H983" s="102"/>
      <c r="I983" s="103">
        <v>42506</v>
      </c>
      <c r="J983" s="103"/>
      <c r="K983" s="103">
        <v>42506</v>
      </c>
      <c r="L983" s="103"/>
      <c r="M983" s="84" t="s">
        <v>656</v>
      </c>
      <c r="N983" s="84"/>
      <c r="O983" s="98">
        <v>188</v>
      </c>
      <c r="P983" s="98"/>
      <c r="Q983" s="84"/>
      <c r="R983" s="84"/>
      <c r="S983" s="84"/>
    </row>
    <row r="984" spans="2:20" ht="45" customHeight="1" x14ac:dyDescent="0.25">
      <c r="B984" s="10" t="s">
        <v>1016</v>
      </c>
      <c r="C984" s="100" t="s">
        <v>1020</v>
      </c>
      <c r="D984" s="100"/>
      <c r="E984" s="101">
        <f t="shared" si="16"/>
        <v>1</v>
      </c>
      <c r="F984" s="101"/>
      <c r="G984" s="102" t="s">
        <v>35</v>
      </c>
      <c r="H984" s="102"/>
      <c r="I984" s="103">
        <v>42531</v>
      </c>
      <c r="J984" s="103"/>
      <c r="K984" s="103">
        <v>42531</v>
      </c>
      <c r="L984" s="103"/>
      <c r="M984" s="84" t="s">
        <v>656</v>
      </c>
      <c r="N984" s="84"/>
      <c r="O984" s="98">
        <v>188</v>
      </c>
      <c r="P984" s="98"/>
      <c r="Q984" s="84"/>
      <c r="R984" s="84"/>
      <c r="S984" s="84"/>
    </row>
    <row r="985" spans="2:20" ht="45" customHeight="1" x14ac:dyDescent="0.25">
      <c r="B985" s="10" t="s">
        <v>1016</v>
      </c>
      <c r="C985" s="100" t="s">
        <v>1021</v>
      </c>
      <c r="D985" s="100"/>
      <c r="E985" s="101">
        <f t="shared" si="16"/>
        <v>1</v>
      </c>
      <c r="F985" s="101"/>
      <c r="G985" s="102" t="s">
        <v>35</v>
      </c>
      <c r="H985" s="102"/>
      <c r="I985" s="103">
        <v>42605</v>
      </c>
      <c r="J985" s="103"/>
      <c r="K985" s="103">
        <v>42605</v>
      </c>
      <c r="L985" s="103"/>
      <c r="M985" s="84" t="s">
        <v>656</v>
      </c>
      <c r="N985" s="84"/>
      <c r="O985" s="98">
        <v>188</v>
      </c>
      <c r="P985" s="98"/>
      <c r="Q985" s="84"/>
      <c r="R985" s="84"/>
      <c r="S985" s="84"/>
    </row>
    <row r="986" spans="2:20" ht="45" customHeight="1" x14ac:dyDescent="0.25">
      <c r="B986" s="10" t="s">
        <v>1016</v>
      </c>
      <c r="C986" s="100" t="s">
        <v>1021</v>
      </c>
      <c r="D986" s="100"/>
      <c r="E986" s="101">
        <f t="shared" si="16"/>
        <v>1</v>
      </c>
      <c r="F986" s="101"/>
      <c r="G986" s="102" t="s">
        <v>35</v>
      </c>
      <c r="H986" s="102"/>
      <c r="I986" s="103">
        <v>42605</v>
      </c>
      <c r="J986" s="103"/>
      <c r="K986" s="103">
        <v>42605</v>
      </c>
      <c r="L986" s="103"/>
      <c r="M986" s="84" t="s">
        <v>656</v>
      </c>
      <c r="N986" s="84"/>
      <c r="O986" s="98">
        <v>441</v>
      </c>
      <c r="P986" s="98"/>
      <c r="Q986" s="84"/>
      <c r="R986" s="84"/>
      <c r="S986" s="84"/>
      <c r="T986" s="5">
        <f>SUM(O981:O986)</f>
        <v>1781</v>
      </c>
    </row>
    <row r="987" spans="2:20" ht="45" customHeight="1" x14ac:dyDescent="0.25">
      <c r="B987" s="10" t="s">
        <v>309</v>
      </c>
      <c r="C987" s="100" t="s">
        <v>19</v>
      </c>
      <c r="D987" s="100"/>
      <c r="E987" s="101">
        <f t="shared" si="16"/>
        <v>1</v>
      </c>
      <c r="F987" s="101"/>
      <c r="G987" s="102" t="s">
        <v>20</v>
      </c>
      <c r="H987" s="102"/>
      <c r="I987" s="103">
        <v>42384</v>
      </c>
      <c r="J987" s="103"/>
      <c r="K987" s="103">
        <v>42384</v>
      </c>
      <c r="L987" s="103"/>
      <c r="M987" s="84" t="s">
        <v>656</v>
      </c>
      <c r="N987" s="84"/>
      <c r="O987" s="98">
        <v>3890</v>
      </c>
      <c r="P987" s="98"/>
      <c r="Q987" s="84"/>
      <c r="R987" s="84"/>
      <c r="S987" s="84"/>
    </row>
    <row r="988" spans="2:20" ht="45" customHeight="1" x14ac:dyDescent="0.25">
      <c r="B988" s="10" t="s">
        <v>309</v>
      </c>
      <c r="C988" s="100" t="s">
        <v>19</v>
      </c>
      <c r="D988" s="100"/>
      <c r="E988" s="101">
        <f t="shared" si="16"/>
        <v>1</v>
      </c>
      <c r="F988" s="101"/>
      <c r="G988" s="102" t="s">
        <v>20</v>
      </c>
      <c r="H988" s="102"/>
      <c r="I988" s="103">
        <v>42423</v>
      </c>
      <c r="J988" s="103"/>
      <c r="K988" s="103">
        <v>42423</v>
      </c>
      <c r="L988" s="103"/>
      <c r="M988" s="84" t="s">
        <v>656</v>
      </c>
      <c r="N988" s="84"/>
      <c r="O988" s="98">
        <v>1770</v>
      </c>
      <c r="P988" s="98"/>
      <c r="Q988" s="84"/>
      <c r="R988" s="84"/>
      <c r="S988" s="84"/>
    </row>
    <row r="989" spans="2:20" ht="45" customHeight="1" x14ac:dyDescent="0.25">
      <c r="B989" s="10" t="s">
        <v>309</v>
      </c>
      <c r="C989" s="100" t="s">
        <v>1022</v>
      </c>
      <c r="D989" s="100"/>
      <c r="E989" s="101">
        <f t="shared" si="16"/>
        <v>1</v>
      </c>
      <c r="F989" s="101"/>
      <c r="G989" s="102" t="s">
        <v>17</v>
      </c>
      <c r="H989" s="102"/>
      <c r="I989" s="103">
        <v>42398</v>
      </c>
      <c r="J989" s="103"/>
      <c r="K989" s="103">
        <v>42398</v>
      </c>
      <c r="L989" s="103"/>
      <c r="M989" s="84" t="s">
        <v>656</v>
      </c>
      <c r="N989" s="84"/>
      <c r="O989" s="98">
        <v>4908</v>
      </c>
      <c r="P989" s="98"/>
      <c r="Q989" s="84"/>
      <c r="R989" s="84"/>
      <c r="S989" s="84"/>
    </row>
    <row r="990" spans="2:20" ht="45" customHeight="1" x14ac:dyDescent="0.25">
      <c r="B990" s="10" t="s">
        <v>309</v>
      </c>
      <c r="C990" s="100" t="s">
        <v>1023</v>
      </c>
      <c r="D990" s="100"/>
      <c r="E990" s="101">
        <f t="shared" si="16"/>
        <v>1</v>
      </c>
      <c r="F990" s="101"/>
      <c r="G990" s="102" t="s">
        <v>35</v>
      </c>
      <c r="H990" s="102"/>
      <c r="I990" s="103">
        <v>42419</v>
      </c>
      <c r="J990" s="103"/>
      <c r="K990" s="103">
        <v>42420</v>
      </c>
      <c r="L990" s="103"/>
      <c r="M990" s="84" t="s">
        <v>656</v>
      </c>
      <c r="N990" s="84"/>
      <c r="O990" s="98">
        <v>675.6</v>
      </c>
      <c r="P990" s="98"/>
      <c r="Q990" s="84"/>
      <c r="R990" s="84"/>
      <c r="S990" s="84"/>
    </row>
    <row r="991" spans="2:20" ht="45" customHeight="1" x14ac:dyDescent="0.25">
      <c r="B991" s="10" t="s">
        <v>309</v>
      </c>
      <c r="C991" s="100" t="s">
        <v>1023</v>
      </c>
      <c r="D991" s="100"/>
      <c r="E991" s="101">
        <f t="shared" si="16"/>
        <v>1</v>
      </c>
      <c r="F991" s="101"/>
      <c r="G991" s="102" t="s">
        <v>35</v>
      </c>
      <c r="H991" s="102"/>
      <c r="I991" s="103">
        <v>42419</v>
      </c>
      <c r="J991" s="103"/>
      <c r="K991" s="103">
        <v>42420</v>
      </c>
      <c r="L991" s="103"/>
      <c r="M991" s="84" t="s">
        <v>656</v>
      </c>
      <c r="N991" s="84"/>
      <c r="O991" s="98">
        <v>619.70000000000005</v>
      </c>
      <c r="P991" s="98"/>
      <c r="Q991" s="84"/>
      <c r="R991" s="84"/>
      <c r="S991" s="84"/>
    </row>
    <row r="992" spans="2:20" ht="45" customHeight="1" x14ac:dyDescent="0.25">
      <c r="B992" s="10" t="s">
        <v>309</v>
      </c>
      <c r="C992" s="100" t="s">
        <v>19</v>
      </c>
      <c r="D992" s="100"/>
      <c r="E992" s="101">
        <f t="shared" si="16"/>
        <v>1</v>
      </c>
      <c r="F992" s="101"/>
      <c r="G992" s="102" t="s">
        <v>20</v>
      </c>
      <c r="H992" s="102"/>
      <c r="I992" s="103">
        <v>42419</v>
      </c>
      <c r="J992" s="103"/>
      <c r="K992" s="103">
        <v>42420</v>
      </c>
      <c r="L992" s="103"/>
      <c r="M992" s="84" t="s">
        <v>656</v>
      </c>
      <c r="N992" s="84"/>
      <c r="O992" s="98">
        <v>1004</v>
      </c>
      <c r="P992" s="98"/>
      <c r="Q992" s="84"/>
      <c r="R992" s="84"/>
      <c r="S992" s="84"/>
    </row>
    <row r="993" spans="2:19" ht="45" customHeight="1" x14ac:dyDescent="0.25">
      <c r="B993" s="10" t="s">
        <v>309</v>
      </c>
      <c r="C993" s="100" t="s">
        <v>19</v>
      </c>
      <c r="D993" s="100"/>
      <c r="E993" s="101">
        <f t="shared" si="16"/>
        <v>1</v>
      </c>
      <c r="F993" s="101"/>
      <c r="G993" s="102" t="s">
        <v>20</v>
      </c>
      <c r="H993" s="102"/>
      <c r="I993" s="103">
        <v>42382</v>
      </c>
      <c r="J993" s="103"/>
      <c r="K993" s="103">
        <v>42382</v>
      </c>
      <c r="L993" s="103"/>
      <c r="M993" s="84" t="s">
        <v>656</v>
      </c>
      <c r="N993" s="84"/>
      <c r="O993" s="98">
        <v>4350</v>
      </c>
      <c r="P993" s="98"/>
      <c r="Q993" s="84"/>
      <c r="R993" s="84"/>
      <c r="S993" s="84"/>
    </row>
    <row r="994" spans="2:19" ht="45" customHeight="1" x14ac:dyDescent="0.25">
      <c r="B994" s="10" t="s">
        <v>309</v>
      </c>
      <c r="C994" s="100" t="s">
        <v>19</v>
      </c>
      <c r="D994" s="100"/>
      <c r="E994" s="101">
        <f t="shared" si="16"/>
        <v>1</v>
      </c>
      <c r="F994" s="101"/>
      <c r="G994" s="102" t="s">
        <v>20</v>
      </c>
      <c r="H994" s="102"/>
      <c r="I994" s="103">
        <v>42382</v>
      </c>
      <c r="J994" s="103"/>
      <c r="K994" s="103">
        <v>42382</v>
      </c>
      <c r="L994" s="103"/>
      <c r="M994" s="84" t="s">
        <v>656</v>
      </c>
      <c r="N994" s="84"/>
      <c r="O994" s="98">
        <v>1500</v>
      </c>
      <c r="P994" s="98"/>
      <c r="Q994" s="84"/>
      <c r="R994" s="84"/>
      <c r="S994" s="84"/>
    </row>
    <row r="995" spans="2:19" ht="45" customHeight="1" x14ac:dyDescent="0.25">
      <c r="B995" s="10" t="s">
        <v>309</v>
      </c>
      <c r="C995" s="100" t="s">
        <v>1024</v>
      </c>
      <c r="D995" s="100"/>
      <c r="E995" s="101">
        <f t="shared" si="16"/>
        <v>1</v>
      </c>
      <c r="F995" s="101"/>
      <c r="G995" s="102" t="s">
        <v>35</v>
      </c>
      <c r="H995" s="102"/>
      <c r="I995" s="103">
        <v>42457</v>
      </c>
      <c r="J995" s="103"/>
      <c r="K995" s="103">
        <v>42457</v>
      </c>
      <c r="L995" s="103"/>
      <c r="M995" s="84" t="s">
        <v>656</v>
      </c>
      <c r="N995" s="84"/>
      <c r="O995" s="98">
        <v>651.20000000000005</v>
      </c>
      <c r="P995" s="98"/>
      <c r="Q995" s="84"/>
      <c r="R995" s="84"/>
      <c r="S995" s="84"/>
    </row>
    <row r="996" spans="2:19" ht="45" customHeight="1" x14ac:dyDescent="0.25">
      <c r="B996" s="10" t="s">
        <v>309</v>
      </c>
      <c r="C996" s="100" t="s">
        <v>1024</v>
      </c>
      <c r="D996" s="100"/>
      <c r="E996" s="101">
        <f t="shared" si="16"/>
        <v>1</v>
      </c>
      <c r="F996" s="101"/>
      <c r="G996" s="102" t="s">
        <v>35</v>
      </c>
      <c r="H996" s="102"/>
      <c r="I996" s="103">
        <v>42457</v>
      </c>
      <c r="J996" s="103"/>
      <c r="K996" s="103">
        <v>42457</v>
      </c>
      <c r="L996" s="103"/>
      <c r="M996" s="84" t="s">
        <v>656</v>
      </c>
      <c r="N996" s="84"/>
      <c r="O996" s="98">
        <v>399</v>
      </c>
      <c r="P996" s="98"/>
      <c r="Q996" s="84"/>
      <c r="R996" s="84"/>
      <c r="S996" s="84"/>
    </row>
    <row r="997" spans="2:19" ht="45" customHeight="1" x14ac:dyDescent="0.25">
      <c r="B997" s="10" t="s">
        <v>309</v>
      </c>
      <c r="C997" s="100" t="s">
        <v>19</v>
      </c>
      <c r="D997" s="100"/>
      <c r="E997" s="101">
        <f t="shared" si="16"/>
        <v>1</v>
      </c>
      <c r="F997" s="101"/>
      <c r="G997" s="102" t="s">
        <v>20</v>
      </c>
      <c r="H997" s="102"/>
      <c r="I997" s="103">
        <v>42457</v>
      </c>
      <c r="J997" s="103"/>
      <c r="K997" s="103">
        <v>42457</v>
      </c>
      <c r="L997" s="103"/>
      <c r="M997" s="84" t="s">
        <v>656</v>
      </c>
      <c r="N997" s="84"/>
      <c r="O997" s="98">
        <v>2180</v>
      </c>
      <c r="P997" s="98"/>
      <c r="Q997" s="84"/>
      <c r="R997" s="84"/>
      <c r="S997" s="84"/>
    </row>
    <row r="998" spans="2:19" ht="45" customHeight="1" x14ac:dyDescent="0.25">
      <c r="B998" s="10" t="s">
        <v>309</v>
      </c>
      <c r="C998" s="100" t="s">
        <v>1025</v>
      </c>
      <c r="D998" s="100"/>
      <c r="E998" s="101">
        <f t="shared" si="16"/>
        <v>1</v>
      </c>
      <c r="F998" s="101"/>
      <c r="G998" s="102" t="s">
        <v>1026</v>
      </c>
      <c r="H998" s="102"/>
      <c r="I998" s="103">
        <v>42437</v>
      </c>
      <c r="J998" s="103"/>
      <c r="K998" s="103">
        <v>42437</v>
      </c>
      <c r="L998" s="103"/>
      <c r="M998" s="84" t="s">
        <v>656</v>
      </c>
      <c r="N998" s="84"/>
      <c r="O998" s="98">
        <v>340</v>
      </c>
      <c r="P998" s="98"/>
      <c r="Q998" s="84"/>
      <c r="R998" s="84"/>
      <c r="S998" s="84"/>
    </row>
    <row r="999" spans="2:19" ht="45" customHeight="1" x14ac:dyDescent="0.25">
      <c r="B999" s="10" t="s">
        <v>309</v>
      </c>
      <c r="C999" s="100" t="s">
        <v>1027</v>
      </c>
      <c r="D999" s="100"/>
      <c r="E999" s="101">
        <f t="shared" si="16"/>
        <v>1</v>
      </c>
      <c r="F999" s="101"/>
      <c r="G999" s="102" t="s">
        <v>35</v>
      </c>
      <c r="H999" s="102"/>
      <c r="I999" s="103">
        <v>42431</v>
      </c>
      <c r="J999" s="103"/>
      <c r="K999" s="103">
        <v>42431</v>
      </c>
      <c r="L999" s="103"/>
      <c r="M999" s="84" t="s">
        <v>656</v>
      </c>
      <c r="N999" s="84"/>
      <c r="O999" s="98">
        <v>938</v>
      </c>
      <c r="P999" s="98"/>
      <c r="Q999" s="84"/>
      <c r="R999" s="84"/>
      <c r="S999" s="84"/>
    </row>
    <row r="1000" spans="2:19" ht="45" customHeight="1" x14ac:dyDescent="0.25">
      <c r="B1000" s="10" t="s">
        <v>309</v>
      </c>
      <c r="C1000" s="100" t="s">
        <v>1025</v>
      </c>
      <c r="D1000" s="100"/>
      <c r="E1000" s="101">
        <f t="shared" si="16"/>
        <v>1</v>
      </c>
      <c r="F1000" s="101"/>
      <c r="G1000" s="102" t="s">
        <v>1026</v>
      </c>
      <c r="H1000" s="102"/>
      <c r="I1000" s="103">
        <v>42437</v>
      </c>
      <c r="J1000" s="103"/>
      <c r="K1000" s="103">
        <v>42437</v>
      </c>
      <c r="L1000" s="103"/>
      <c r="M1000" s="84" t="s">
        <v>656</v>
      </c>
      <c r="N1000" s="84"/>
      <c r="O1000" s="98">
        <v>145</v>
      </c>
      <c r="P1000" s="98"/>
      <c r="Q1000" s="84"/>
      <c r="R1000" s="84"/>
      <c r="S1000" s="84"/>
    </row>
    <row r="1001" spans="2:19" ht="45" customHeight="1" x14ac:dyDescent="0.25">
      <c r="B1001" s="10" t="s">
        <v>309</v>
      </c>
      <c r="C1001" s="100" t="s">
        <v>1027</v>
      </c>
      <c r="D1001" s="100"/>
      <c r="E1001" s="101">
        <f t="shared" si="16"/>
        <v>1</v>
      </c>
      <c r="F1001" s="101"/>
      <c r="G1001" s="102" t="s">
        <v>35</v>
      </c>
      <c r="H1001" s="102"/>
      <c r="I1001" s="103">
        <v>42431</v>
      </c>
      <c r="J1001" s="103"/>
      <c r="K1001" s="103">
        <v>42431</v>
      </c>
      <c r="L1001" s="103"/>
      <c r="M1001" s="84" t="s">
        <v>656</v>
      </c>
      <c r="N1001" s="84"/>
      <c r="O1001" s="98">
        <v>1085</v>
      </c>
      <c r="P1001" s="98"/>
      <c r="Q1001" s="84"/>
      <c r="R1001" s="84"/>
      <c r="S1001" s="84"/>
    </row>
    <row r="1002" spans="2:19" ht="45" customHeight="1" x14ac:dyDescent="0.25">
      <c r="B1002" s="10" t="s">
        <v>309</v>
      </c>
      <c r="C1002" s="100" t="s">
        <v>19</v>
      </c>
      <c r="D1002" s="100"/>
      <c r="E1002" s="101">
        <f t="shared" si="16"/>
        <v>1</v>
      </c>
      <c r="F1002" s="101"/>
      <c r="G1002" s="102" t="s">
        <v>20</v>
      </c>
      <c r="H1002" s="102"/>
      <c r="I1002" s="103">
        <v>42431</v>
      </c>
      <c r="J1002" s="103"/>
      <c r="K1002" s="103">
        <v>42431</v>
      </c>
      <c r="L1002" s="103"/>
      <c r="M1002" s="84" t="s">
        <v>656</v>
      </c>
      <c r="N1002" s="84"/>
      <c r="O1002" s="98">
        <v>180</v>
      </c>
      <c r="P1002" s="98"/>
      <c r="Q1002" s="84"/>
      <c r="R1002" s="84"/>
      <c r="S1002" s="84"/>
    </row>
    <row r="1003" spans="2:19" ht="45" customHeight="1" x14ac:dyDescent="0.25">
      <c r="B1003" s="10" t="s">
        <v>309</v>
      </c>
      <c r="C1003" s="100" t="s">
        <v>19</v>
      </c>
      <c r="D1003" s="100"/>
      <c r="E1003" s="101">
        <f t="shared" si="16"/>
        <v>1</v>
      </c>
      <c r="F1003" s="101"/>
      <c r="G1003" s="102" t="s">
        <v>20</v>
      </c>
      <c r="H1003" s="102"/>
      <c r="I1003" s="103">
        <v>42479</v>
      </c>
      <c r="J1003" s="103"/>
      <c r="K1003" s="103">
        <v>42479</v>
      </c>
      <c r="L1003" s="103"/>
      <c r="M1003" s="84" t="s">
        <v>656</v>
      </c>
      <c r="N1003" s="84"/>
      <c r="O1003" s="98">
        <v>300</v>
      </c>
      <c r="P1003" s="98"/>
      <c r="Q1003" s="84"/>
      <c r="R1003" s="84"/>
      <c r="S1003" s="84"/>
    </row>
    <row r="1004" spans="2:19" ht="45" customHeight="1" x14ac:dyDescent="0.25">
      <c r="B1004" s="10" t="s">
        <v>309</v>
      </c>
      <c r="C1004" s="100" t="s">
        <v>19</v>
      </c>
      <c r="D1004" s="100"/>
      <c r="E1004" s="101">
        <f t="shared" si="16"/>
        <v>1</v>
      </c>
      <c r="F1004" s="101"/>
      <c r="G1004" s="102" t="s">
        <v>20</v>
      </c>
      <c r="H1004" s="102"/>
      <c r="I1004" s="103">
        <v>42416</v>
      </c>
      <c r="J1004" s="103"/>
      <c r="K1004" s="103">
        <v>42416</v>
      </c>
      <c r="L1004" s="103"/>
      <c r="M1004" s="84" t="s">
        <v>656</v>
      </c>
      <c r="N1004" s="84"/>
      <c r="O1004" s="98">
        <v>200</v>
      </c>
      <c r="P1004" s="98"/>
      <c r="Q1004" s="84"/>
      <c r="R1004" s="84"/>
      <c r="S1004" s="84"/>
    </row>
    <row r="1005" spans="2:19" ht="45" customHeight="1" x14ac:dyDescent="0.25">
      <c r="B1005" s="10" t="s">
        <v>309</v>
      </c>
      <c r="C1005" s="100" t="s">
        <v>19</v>
      </c>
      <c r="D1005" s="100"/>
      <c r="E1005" s="101">
        <f t="shared" si="16"/>
        <v>1</v>
      </c>
      <c r="F1005" s="101"/>
      <c r="G1005" s="102" t="s">
        <v>20</v>
      </c>
      <c r="H1005" s="102"/>
      <c r="I1005" s="103">
        <v>42416</v>
      </c>
      <c r="J1005" s="103"/>
      <c r="K1005" s="103">
        <v>42416</v>
      </c>
      <c r="L1005" s="103"/>
      <c r="M1005" s="84" t="s">
        <v>656</v>
      </c>
      <c r="N1005" s="84"/>
      <c r="O1005" s="98">
        <v>2000</v>
      </c>
      <c r="P1005" s="98"/>
      <c r="Q1005" s="84"/>
      <c r="R1005" s="84"/>
      <c r="S1005" s="84"/>
    </row>
    <row r="1006" spans="2:19" ht="45" customHeight="1" x14ac:dyDescent="0.25">
      <c r="B1006" s="10" t="s">
        <v>309</v>
      </c>
      <c r="C1006" s="100" t="s">
        <v>1028</v>
      </c>
      <c r="D1006" s="100"/>
      <c r="E1006" s="101">
        <f t="shared" si="16"/>
        <v>1</v>
      </c>
      <c r="F1006" s="101"/>
      <c r="G1006" s="102" t="s">
        <v>35</v>
      </c>
      <c r="H1006" s="102"/>
      <c r="I1006" s="103">
        <v>42485</v>
      </c>
      <c r="J1006" s="103"/>
      <c r="K1006" s="103">
        <v>42485</v>
      </c>
      <c r="L1006" s="103"/>
      <c r="M1006" s="84" t="s">
        <v>656</v>
      </c>
      <c r="N1006" s="84"/>
      <c r="O1006" s="98">
        <v>451.2</v>
      </c>
      <c r="P1006" s="98"/>
      <c r="Q1006" s="84"/>
      <c r="R1006" s="84"/>
      <c r="S1006" s="84"/>
    </row>
    <row r="1007" spans="2:19" ht="45" customHeight="1" x14ac:dyDescent="0.25">
      <c r="B1007" s="10" t="s">
        <v>309</v>
      </c>
      <c r="C1007" s="100" t="s">
        <v>1029</v>
      </c>
      <c r="D1007" s="100"/>
      <c r="E1007" s="101">
        <f t="shared" si="16"/>
        <v>1</v>
      </c>
      <c r="F1007" s="101"/>
      <c r="G1007" s="102" t="s">
        <v>35</v>
      </c>
      <c r="H1007" s="102"/>
      <c r="I1007" s="103">
        <v>42488</v>
      </c>
      <c r="J1007" s="103"/>
      <c r="K1007" s="103">
        <v>42488</v>
      </c>
      <c r="L1007" s="103"/>
      <c r="M1007" s="84" t="s">
        <v>656</v>
      </c>
      <c r="N1007" s="84"/>
      <c r="O1007" s="98">
        <v>707.01</v>
      </c>
      <c r="P1007" s="98"/>
      <c r="Q1007" s="84"/>
      <c r="R1007" s="84"/>
      <c r="S1007" s="84"/>
    </row>
    <row r="1008" spans="2:19" ht="45" customHeight="1" x14ac:dyDescent="0.25">
      <c r="B1008" s="10" t="s">
        <v>309</v>
      </c>
      <c r="C1008" s="100" t="s">
        <v>1029</v>
      </c>
      <c r="D1008" s="100"/>
      <c r="E1008" s="101">
        <f t="shared" si="16"/>
        <v>1</v>
      </c>
      <c r="F1008" s="101"/>
      <c r="G1008" s="102" t="s">
        <v>35</v>
      </c>
      <c r="H1008" s="102"/>
      <c r="I1008" s="103">
        <v>42482</v>
      </c>
      <c r="J1008" s="103"/>
      <c r="K1008" s="103">
        <v>42482</v>
      </c>
      <c r="L1008" s="103"/>
      <c r="M1008" s="84" t="s">
        <v>656</v>
      </c>
      <c r="N1008" s="84"/>
      <c r="O1008" s="98">
        <v>607.1</v>
      </c>
      <c r="P1008" s="98"/>
      <c r="Q1008" s="84"/>
      <c r="R1008" s="84"/>
      <c r="S1008" s="84"/>
    </row>
    <row r="1009" spans="2:19" ht="45" customHeight="1" x14ac:dyDescent="0.25">
      <c r="B1009" s="10" t="s">
        <v>309</v>
      </c>
      <c r="C1009" s="100" t="s">
        <v>1028</v>
      </c>
      <c r="D1009" s="100"/>
      <c r="E1009" s="101">
        <f t="shared" si="16"/>
        <v>1</v>
      </c>
      <c r="F1009" s="101"/>
      <c r="G1009" s="102" t="s">
        <v>35</v>
      </c>
      <c r="H1009" s="102"/>
      <c r="I1009" s="103">
        <v>42485</v>
      </c>
      <c r="J1009" s="103"/>
      <c r="K1009" s="103">
        <v>42485</v>
      </c>
      <c r="L1009" s="103"/>
      <c r="M1009" s="84" t="s">
        <v>656</v>
      </c>
      <c r="N1009" s="84"/>
      <c r="O1009" s="98">
        <v>396</v>
      </c>
      <c r="P1009" s="98"/>
      <c r="Q1009" s="84"/>
      <c r="R1009" s="84"/>
      <c r="S1009" s="84"/>
    </row>
    <row r="1010" spans="2:19" ht="45" customHeight="1" x14ac:dyDescent="0.25">
      <c r="B1010" s="10" t="s">
        <v>309</v>
      </c>
      <c r="C1010" s="100" t="s">
        <v>1029</v>
      </c>
      <c r="D1010" s="100"/>
      <c r="E1010" s="101">
        <f t="shared" si="16"/>
        <v>1</v>
      </c>
      <c r="F1010" s="101"/>
      <c r="G1010" s="102" t="s">
        <v>35</v>
      </c>
      <c r="H1010" s="102"/>
      <c r="I1010" s="103">
        <v>42482</v>
      </c>
      <c r="J1010" s="103"/>
      <c r="K1010" s="103">
        <v>42482</v>
      </c>
      <c r="L1010" s="103"/>
      <c r="M1010" s="84" t="s">
        <v>656</v>
      </c>
      <c r="N1010" s="84"/>
      <c r="O1010" s="98">
        <v>418.01</v>
      </c>
      <c r="P1010" s="98"/>
      <c r="Q1010" s="84"/>
      <c r="R1010" s="84"/>
      <c r="S1010" s="84"/>
    </row>
    <row r="1011" spans="2:19" ht="45" customHeight="1" x14ac:dyDescent="0.25">
      <c r="B1011" s="10" t="s">
        <v>309</v>
      </c>
      <c r="C1011" s="100" t="s">
        <v>1029</v>
      </c>
      <c r="D1011" s="100"/>
      <c r="E1011" s="101">
        <f t="shared" si="16"/>
        <v>1</v>
      </c>
      <c r="F1011" s="101"/>
      <c r="G1011" s="102" t="s">
        <v>35</v>
      </c>
      <c r="H1011" s="102"/>
      <c r="I1011" s="103">
        <v>42488</v>
      </c>
      <c r="J1011" s="103"/>
      <c r="K1011" s="103">
        <v>42488</v>
      </c>
      <c r="L1011" s="103"/>
      <c r="M1011" s="84" t="s">
        <v>656</v>
      </c>
      <c r="N1011" s="84"/>
      <c r="O1011" s="98">
        <v>443</v>
      </c>
      <c r="P1011" s="98"/>
      <c r="Q1011" s="84"/>
      <c r="R1011" s="84"/>
      <c r="S1011" s="84"/>
    </row>
    <row r="1012" spans="2:19" ht="45" customHeight="1" x14ac:dyDescent="0.25">
      <c r="B1012" s="10" t="s">
        <v>309</v>
      </c>
      <c r="C1012" s="100" t="s">
        <v>19</v>
      </c>
      <c r="D1012" s="100"/>
      <c r="E1012" s="101">
        <f t="shared" si="16"/>
        <v>1</v>
      </c>
      <c r="F1012" s="101"/>
      <c r="G1012" s="102" t="s">
        <v>20</v>
      </c>
      <c r="H1012" s="102"/>
      <c r="I1012" s="103">
        <v>42488</v>
      </c>
      <c r="J1012" s="103"/>
      <c r="K1012" s="103">
        <v>42488</v>
      </c>
      <c r="L1012" s="103"/>
      <c r="M1012" s="84" t="s">
        <v>656</v>
      </c>
      <c r="N1012" s="84"/>
      <c r="O1012" s="98">
        <v>2158</v>
      </c>
      <c r="P1012" s="98"/>
      <c r="Q1012" s="84"/>
      <c r="R1012" s="84"/>
      <c r="S1012" s="84"/>
    </row>
    <row r="1013" spans="2:19" ht="45" customHeight="1" x14ac:dyDescent="0.25">
      <c r="B1013" s="10" t="s">
        <v>309</v>
      </c>
      <c r="C1013" s="100" t="s">
        <v>1030</v>
      </c>
      <c r="D1013" s="100"/>
      <c r="E1013" s="101">
        <f t="shared" si="16"/>
        <v>1</v>
      </c>
      <c r="F1013" s="101"/>
      <c r="G1013" s="102" t="s">
        <v>17</v>
      </c>
      <c r="H1013" s="102"/>
      <c r="I1013" s="103">
        <v>42517</v>
      </c>
      <c r="J1013" s="103"/>
      <c r="K1013" s="103">
        <v>42517</v>
      </c>
      <c r="L1013" s="103"/>
      <c r="M1013" s="84" t="s">
        <v>656</v>
      </c>
      <c r="N1013" s="84"/>
      <c r="O1013" s="98">
        <v>6514</v>
      </c>
      <c r="P1013" s="98"/>
      <c r="Q1013" s="84"/>
      <c r="R1013" s="84"/>
      <c r="S1013" s="84"/>
    </row>
    <row r="1014" spans="2:19" ht="45" customHeight="1" x14ac:dyDescent="0.25">
      <c r="B1014" s="10" t="s">
        <v>309</v>
      </c>
      <c r="C1014" s="100" t="s">
        <v>1031</v>
      </c>
      <c r="D1014" s="100"/>
      <c r="E1014" s="101">
        <f t="shared" si="16"/>
        <v>1</v>
      </c>
      <c r="F1014" s="101"/>
      <c r="G1014" s="102" t="s">
        <v>35</v>
      </c>
      <c r="H1014" s="102"/>
      <c r="I1014" s="103">
        <v>42515</v>
      </c>
      <c r="J1014" s="103"/>
      <c r="K1014" s="103">
        <v>42515</v>
      </c>
      <c r="L1014" s="103"/>
      <c r="M1014" s="84" t="s">
        <v>656</v>
      </c>
      <c r="N1014" s="84"/>
      <c r="O1014" s="98">
        <v>709</v>
      </c>
      <c r="P1014" s="98"/>
      <c r="Q1014" s="84"/>
      <c r="R1014" s="84"/>
      <c r="S1014" s="84"/>
    </row>
    <row r="1015" spans="2:19" ht="45" customHeight="1" x14ac:dyDescent="0.25">
      <c r="B1015" s="10" t="s">
        <v>309</v>
      </c>
      <c r="C1015" s="100" t="s">
        <v>1031</v>
      </c>
      <c r="D1015" s="100"/>
      <c r="E1015" s="101">
        <f t="shared" si="16"/>
        <v>1</v>
      </c>
      <c r="F1015" s="101"/>
      <c r="G1015" s="102" t="s">
        <v>35</v>
      </c>
      <c r="H1015" s="102"/>
      <c r="I1015" s="103">
        <v>42515</v>
      </c>
      <c r="J1015" s="103"/>
      <c r="K1015" s="103">
        <v>42515</v>
      </c>
      <c r="L1015" s="103"/>
      <c r="M1015" s="84" t="s">
        <v>656</v>
      </c>
      <c r="N1015" s="84"/>
      <c r="O1015" s="98">
        <v>454</v>
      </c>
      <c r="P1015" s="98"/>
      <c r="Q1015" s="84"/>
      <c r="R1015" s="84"/>
      <c r="S1015" s="84"/>
    </row>
    <row r="1016" spans="2:19" ht="45" customHeight="1" x14ac:dyDescent="0.25">
      <c r="B1016" s="10" t="s">
        <v>309</v>
      </c>
      <c r="C1016" s="100" t="s">
        <v>19</v>
      </c>
      <c r="D1016" s="100"/>
      <c r="E1016" s="101">
        <f t="shared" si="16"/>
        <v>1</v>
      </c>
      <c r="F1016" s="101"/>
      <c r="G1016" s="102" t="s">
        <v>20</v>
      </c>
      <c r="H1016" s="102"/>
      <c r="I1016" s="103">
        <v>42531</v>
      </c>
      <c r="J1016" s="103"/>
      <c r="K1016" s="103">
        <v>42531</v>
      </c>
      <c r="L1016" s="103"/>
      <c r="M1016" s="84" t="s">
        <v>656</v>
      </c>
      <c r="N1016" s="84"/>
      <c r="O1016" s="98">
        <v>1850</v>
      </c>
      <c r="P1016" s="98"/>
      <c r="Q1016" s="84"/>
      <c r="R1016" s="84"/>
      <c r="S1016" s="84"/>
    </row>
    <row r="1017" spans="2:19" ht="45" customHeight="1" x14ac:dyDescent="0.25">
      <c r="B1017" s="10" t="s">
        <v>309</v>
      </c>
      <c r="C1017" s="100" t="s">
        <v>1032</v>
      </c>
      <c r="D1017" s="100"/>
      <c r="E1017" s="101">
        <f t="shared" si="16"/>
        <v>1</v>
      </c>
      <c r="F1017" s="101"/>
      <c r="G1017" s="102" t="s">
        <v>35</v>
      </c>
      <c r="H1017" s="102"/>
      <c r="I1017" s="103">
        <v>42583</v>
      </c>
      <c r="J1017" s="103"/>
      <c r="K1017" s="103">
        <v>42583</v>
      </c>
      <c r="L1017" s="103"/>
      <c r="M1017" s="84" t="s">
        <v>656</v>
      </c>
      <c r="N1017" s="84"/>
      <c r="O1017" s="98">
        <v>467.2</v>
      </c>
      <c r="P1017" s="98"/>
      <c r="Q1017" s="84"/>
      <c r="R1017" s="84"/>
      <c r="S1017" s="84"/>
    </row>
    <row r="1018" spans="2:19" ht="45" customHeight="1" x14ac:dyDescent="0.25">
      <c r="B1018" s="10" t="s">
        <v>309</v>
      </c>
      <c r="C1018" s="100" t="s">
        <v>1032</v>
      </c>
      <c r="D1018" s="100"/>
      <c r="E1018" s="101">
        <f t="shared" si="16"/>
        <v>1</v>
      </c>
      <c r="F1018" s="101"/>
      <c r="G1018" s="102" t="s">
        <v>35</v>
      </c>
      <c r="H1018" s="102"/>
      <c r="I1018" s="103">
        <v>42583</v>
      </c>
      <c r="J1018" s="103"/>
      <c r="K1018" s="103">
        <v>42583</v>
      </c>
      <c r="L1018" s="103"/>
      <c r="M1018" s="84" t="s">
        <v>656</v>
      </c>
      <c r="N1018" s="84"/>
      <c r="O1018" s="98">
        <v>770</v>
      </c>
      <c r="P1018" s="98"/>
      <c r="Q1018" s="84"/>
      <c r="R1018" s="84"/>
      <c r="S1018" s="84"/>
    </row>
    <row r="1019" spans="2:19" ht="45" customHeight="1" x14ac:dyDescent="0.25">
      <c r="B1019" s="10" t="s">
        <v>309</v>
      </c>
      <c r="C1019" s="100" t="s">
        <v>1033</v>
      </c>
      <c r="D1019" s="100"/>
      <c r="E1019" s="101">
        <f t="shared" si="16"/>
        <v>1</v>
      </c>
      <c r="F1019" s="101"/>
      <c r="G1019" s="102" t="s">
        <v>35</v>
      </c>
      <c r="H1019" s="102"/>
      <c r="I1019" s="103">
        <v>42548</v>
      </c>
      <c r="J1019" s="103"/>
      <c r="K1019" s="103">
        <v>42548</v>
      </c>
      <c r="L1019" s="103"/>
      <c r="M1019" s="84" t="s">
        <v>656</v>
      </c>
      <c r="N1019" s="84"/>
      <c r="O1019" s="98">
        <v>488.03</v>
      </c>
      <c r="P1019" s="98"/>
      <c r="Q1019" s="84"/>
      <c r="R1019" s="84"/>
      <c r="S1019" s="84"/>
    </row>
    <row r="1020" spans="2:19" ht="45" customHeight="1" x14ac:dyDescent="0.25">
      <c r="B1020" s="10" t="s">
        <v>309</v>
      </c>
      <c r="C1020" s="100" t="s">
        <v>1033</v>
      </c>
      <c r="D1020" s="100"/>
      <c r="E1020" s="101">
        <f t="shared" si="16"/>
        <v>1</v>
      </c>
      <c r="F1020" s="101"/>
      <c r="G1020" s="102" t="s">
        <v>35</v>
      </c>
      <c r="H1020" s="102"/>
      <c r="I1020" s="103">
        <v>42548</v>
      </c>
      <c r="J1020" s="103"/>
      <c r="K1020" s="103">
        <v>42548</v>
      </c>
      <c r="L1020" s="103"/>
      <c r="M1020" s="84" t="s">
        <v>656</v>
      </c>
      <c r="N1020" s="84"/>
      <c r="O1020" s="98">
        <v>435.9</v>
      </c>
      <c r="P1020" s="98"/>
      <c r="Q1020" s="84"/>
      <c r="R1020" s="84"/>
      <c r="S1020" s="84"/>
    </row>
    <row r="1021" spans="2:19" ht="45" customHeight="1" x14ac:dyDescent="0.25">
      <c r="B1021" s="10" t="s">
        <v>309</v>
      </c>
      <c r="C1021" s="100" t="s">
        <v>19</v>
      </c>
      <c r="D1021" s="100"/>
      <c r="E1021" s="101">
        <f t="shared" si="16"/>
        <v>1</v>
      </c>
      <c r="F1021" s="101"/>
      <c r="G1021" s="102" t="s">
        <v>20</v>
      </c>
      <c r="H1021" s="102"/>
      <c r="I1021" s="103">
        <v>42548</v>
      </c>
      <c r="J1021" s="103"/>
      <c r="K1021" s="103">
        <v>42548</v>
      </c>
      <c r="L1021" s="103"/>
      <c r="M1021" s="84" t="s">
        <v>656</v>
      </c>
      <c r="N1021" s="84"/>
      <c r="O1021" s="98">
        <v>871</v>
      </c>
      <c r="P1021" s="98"/>
      <c r="Q1021" s="84"/>
      <c r="R1021" s="84"/>
      <c r="S1021" s="84"/>
    </row>
    <row r="1022" spans="2:19" ht="45" customHeight="1" x14ac:dyDescent="0.25">
      <c r="B1022" s="10" t="s">
        <v>309</v>
      </c>
      <c r="C1022" s="100" t="s">
        <v>1034</v>
      </c>
      <c r="D1022" s="100"/>
      <c r="E1022" s="101">
        <f t="shared" si="16"/>
        <v>1</v>
      </c>
      <c r="F1022" s="101"/>
      <c r="G1022" s="102" t="s">
        <v>35</v>
      </c>
      <c r="H1022" s="102"/>
      <c r="I1022" s="103">
        <v>42576</v>
      </c>
      <c r="J1022" s="103"/>
      <c r="K1022" s="103">
        <v>42576</v>
      </c>
      <c r="L1022" s="103"/>
      <c r="M1022" s="84" t="s">
        <v>656</v>
      </c>
      <c r="N1022" s="84"/>
      <c r="O1022" s="98">
        <v>188</v>
      </c>
      <c r="P1022" s="98"/>
      <c r="Q1022" s="84"/>
      <c r="R1022" s="84"/>
      <c r="S1022" s="84"/>
    </row>
    <row r="1023" spans="2:19" ht="45" customHeight="1" x14ac:dyDescent="0.25">
      <c r="B1023" s="10" t="s">
        <v>309</v>
      </c>
      <c r="C1023" s="100" t="s">
        <v>1035</v>
      </c>
      <c r="D1023" s="100"/>
      <c r="E1023" s="101">
        <f t="shared" si="16"/>
        <v>1</v>
      </c>
      <c r="F1023" s="101"/>
      <c r="G1023" s="102" t="s">
        <v>35</v>
      </c>
      <c r="H1023" s="102"/>
      <c r="I1023" s="103">
        <v>42576</v>
      </c>
      <c r="J1023" s="103"/>
      <c r="K1023" s="103">
        <v>42576</v>
      </c>
      <c r="L1023" s="103"/>
      <c r="M1023" s="84" t="s">
        <v>656</v>
      </c>
      <c r="N1023" s="84"/>
      <c r="O1023" s="98">
        <v>372</v>
      </c>
      <c r="P1023" s="98"/>
      <c r="Q1023" s="84"/>
      <c r="R1023" s="84"/>
      <c r="S1023" s="84"/>
    </row>
    <row r="1024" spans="2:19" ht="45" customHeight="1" x14ac:dyDescent="0.25">
      <c r="B1024" s="10" t="s">
        <v>309</v>
      </c>
      <c r="C1024" s="100" t="s">
        <v>19</v>
      </c>
      <c r="D1024" s="100"/>
      <c r="E1024" s="101">
        <f t="shared" si="16"/>
        <v>1</v>
      </c>
      <c r="F1024" s="101"/>
      <c r="G1024" s="102" t="s">
        <v>20</v>
      </c>
      <c r="H1024" s="102"/>
      <c r="I1024" s="103">
        <v>42627</v>
      </c>
      <c r="J1024" s="103"/>
      <c r="K1024" s="103">
        <v>42627</v>
      </c>
      <c r="L1024" s="103"/>
      <c r="M1024" s="84" t="s">
        <v>656</v>
      </c>
      <c r="N1024" s="84"/>
      <c r="O1024" s="98">
        <v>1906</v>
      </c>
      <c r="P1024" s="98"/>
      <c r="Q1024" s="84"/>
      <c r="R1024" s="84"/>
      <c r="S1024" s="84"/>
    </row>
    <row r="1025" spans="2:19" ht="45" customHeight="1" x14ac:dyDescent="0.25">
      <c r="B1025" s="10" t="s">
        <v>309</v>
      </c>
      <c r="C1025" s="100" t="s">
        <v>1036</v>
      </c>
      <c r="D1025" s="100"/>
      <c r="E1025" s="101">
        <f t="shared" si="16"/>
        <v>1</v>
      </c>
      <c r="F1025" s="101"/>
      <c r="G1025" s="102" t="s">
        <v>35</v>
      </c>
      <c r="H1025" s="102"/>
      <c r="I1025" s="103">
        <v>42612</v>
      </c>
      <c r="J1025" s="103"/>
      <c r="K1025" s="103">
        <v>42612</v>
      </c>
      <c r="L1025" s="103"/>
      <c r="M1025" s="84" t="s">
        <v>656</v>
      </c>
      <c r="N1025" s="84"/>
      <c r="O1025" s="98">
        <v>438.02</v>
      </c>
      <c r="P1025" s="98"/>
      <c r="Q1025" s="84"/>
      <c r="R1025" s="84"/>
      <c r="S1025" s="84"/>
    </row>
    <row r="1026" spans="2:19" ht="45" customHeight="1" x14ac:dyDescent="0.25">
      <c r="B1026" s="10" t="s">
        <v>309</v>
      </c>
      <c r="C1026" s="100" t="s">
        <v>1036</v>
      </c>
      <c r="D1026" s="100"/>
      <c r="E1026" s="101">
        <f t="shared" si="16"/>
        <v>1</v>
      </c>
      <c r="F1026" s="101"/>
      <c r="G1026" s="102" t="s">
        <v>35</v>
      </c>
      <c r="H1026" s="102"/>
      <c r="I1026" s="103">
        <v>42612</v>
      </c>
      <c r="J1026" s="103"/>
      <c r="K1026" s="103">
        <v>42612</v>
      </c>
      <c r="L1026" s="103"/>
      <c r="M1026" s="84" t="s">
        <v>656</v>
      </c>
      <c r="N1026" s="84"/>
      <c r="O1026" s="98">
        <v>452</v>
      </c>
      <c r="P1026" s="98"/>
      <c r="Q1026" s="84"/>
      <c r="R1026" s="84"/>
      <c r="S1026" s="84"/>
    </row>
    <row r="1027" spans="2:19" ht="45" customHeight="1" x14ac:dyDescent="0.25">
      <c r="B1027" s="10" t="s">
        <v>309</v>
      </c>
      <c r="C1027" s="100" t="s">
        <v>19</v>
      </c>
      <c r="D1027" s="100"/>
      <c r="E1027" s="101">
        <f t="shared" si="16"/>
        <v>1</v>
      </c>
      <c r="F1027" s="101"/>
      <c r="G1027" s="102" t="s">
        <v>20</v>
      </c>
      <c r="H1027" s="102"/>
      <c r="I1027" s="103">
        <v>42612</v>
      </c>
      <c r="J1027" s="103"/>
      <c r="K1027" s="103">
        <v>42612</v>
      </c>
      <c r="L1027" s="103"/>
      <c r="M1027" s="84" t="s">
        <v>656</v>
      </c>
      <c r="N1027" s="84"/>
      <c r="O1027" s="98">
        <v>3816</v>
      </c>
      <c r="P1027" s="98"/>
      <c r="Q1027" s="84"/>
      <c r="R1027" s="84"/>
      <c r="S1027" s="84"/>
    </row>
    <row r="1028" spans="2:19" ht="45" customHeight="1" x14ac:dyDescent="0.25">
      <c r="B1028" s="10" t="s">
        <v>309</v>
      </c>
      <c r="C1028" s="100" t="s">
        <v>1037</v>
      </c>
      <c r="D1028" s="100"/>
      <c r="E1028" s="101">
        <f t="shared" si="16"/>
        <v>1</v>
      </c>
      <c r="F1028" s="101"/>
      <c r="G1028" s="102" t="s">
        <v>35</v>
      </c>
      <c r="H1028" s="102"/>
      <c r="I1028" s="103">
        <v>42607</v>
      </c>
      <c r="J1028" s="103"/>
      <c r="K1028" s="103">
        <v>42607</v>
      </c>
      <c r="L1028" s="103"/>
      <c r="M1028" s="84" t="s">
        <v>656</v>
      </c>
      <c r="N1028" s="84"/>
      <c r="O1028" s="98">
        <v>327.60000000000002</v>
      </c>
      <c r="P1028" s="98"/>
      <c r="Q1028" s="84"/>
      <c r="R1028" s="84"/>
      <c r="S1028" s="84"/>
    </row>
    <row r="1029" spans="2:19" ht="45" customHeight="1" x14ac:dyDescent="0.25">
      <c r="B1029" s="10" t="s">
        <v>309</v>
      </c>
      <c r="C1029" s="100" t="s">
        <v>1038</v>
      </c>
      <c r="D1029" s="100"/>
      <c r="E1029" s="101">
        <f t="shared" si="16"/>
        <v>1</v>
      </c>
      <c r="F1029" s="101"/>
      <c r="G1029" s="102" t="s">
        <v>35</v>
      </c>
      <c r="H1029" s="102"/>
      <c r="I1029" s="103">
        <v>42611</v>
      </c>
      <c r="J1029" s="103"/>
      <c r="K1029" s="103">
        <v>42611</v>
      </c>
      <c r="L1029" s="103"/>
      <c r="M1029" s="84" t="s">
        <v>656</v>
      </c>
      <c r="N1029" s="84"/>
      <c r="O1029" s="98">
        <v>327.60000000000002</v>
      </c>
      <c r="P1029" s="98"/>
      <c r="Q1029" s="84"/>
      <c r="R1029" s="84"/>
      <c r="S1029" s="84"/>
    </row>
    <row r="1030" spans="2:19" ht="45" customHeight="1" x14ac:dyDescent="0.25">
      <c r="B1030" s="10" t="s">
        <v>309</v>
      </c>
      <c r="C1030" s="100" t="s">
        <v>1037</v>
      </c>
      <c r="D1030" s="100"/>
      <c r="E1030" s="101">
        <f t="shared" si="16"/>
        <v>1</v>
      </c>
      <c r="F1030" s="101"/>
      <c r="G1030" s="102" t="s">
        <v>35</v>
      </c>
      <c r="H1030" s="102"/>
      <c r="I1030" s="103">
        <v>42607</v>
      </c>
      <c r="J1030" s="103"/>
      <c r="K1030" s="103">
        <v>42607</v>
      </c>
      <c r="L1030" s="103"/>
      <c r="M1030" s="84" t="s">
        <v>656</v>
      </c>
      <c r="N1030" s="84"/>
      <c r="O1030" s="98">
        <v>458</v>
      </c>
      <c r="P1030" s="98"/>
      <c r="Q1030" s="84"/>
      <c r="R1030" s="84"/>
      <c r="S1030" s="84"/>
    </row>
    <row r="1031" spans="2:19" ht="45" customHeight="1" x14ac:dyDescent="0.25">
      <c r="B1031" s="10" t="s">
        <v>309</v>
      </c>
      <c r="C1031" s="100" t="s">
        <v>1038</v>
      </c>
      <c r="D1031" s="100"/>
      <c r="E1031" s="101">
        <f t="shared" si="16"/>
        <v>1</v>
      </c>
      <c r="F1031" s="101"/>
      <c r="G1031" s="102" t="s">
        <v>35</v>
      </c>
      <c r="H1031" s="102"/>
      <c r="I1031" s="103">
        <v>42611</v>
      </c>
      <c r="J1031" s="103"/>
      <c r="K1031" s="103">
        <v>42611</v>
      </c>
      <c r="L1031" s="103"/>
      <c r="M1031" s="84" t="s">
        <v>656</v>
      </c>
      <c r="N1031" s="84"/>
      <c r="O1031" s="98">
        <v>383.98</v>
      </c>
      <c r="P1031" s="98"/>
      <c r="Q1031" s="84"/>
      <c r="R1031" s="84"/>
      <c r="S1031" s="84"/>
    </row>
    <row r="1032" spans="2:19" ht="45" customHeight="1" x14ac:dyDescent="0.25">
      <c r="B1032" s="10" t="s">
        <v>309</v>
      </c>
      <c r="C1032" s="100" t="s">
        <v>19</v>
      </c>
      <c r="D1032" s="100"/>
      <c r="E1032" s="101">
        <f t="shared" si="16"/>
        <v>1</v>
      </c>
      <c r="F1032" s="101"/>
      <c r="G1032" s="102" t="s">
        <v>20</v>
      </c>
      <c r="H1032" s="102"/>
      <c r="I1032" s="103">
        <v>42611</v>
      </c>
      <c r="J1032" s="103"/>
      <c r="K1032" s="103">
        <v>42611</v>
      </c>
      <c r="L1032" s="103"/>
      <c r="M1032" s="84" t="s">
        <v>656</v>
      </c>
      <c r="N1032" s="84"/>
      <c r="O1032" s="98">
        <v>30</v>
      </c>
      <c r="P1032" s="98"/>
      <c r="Q1032" s="84"/>
      <c r="R1032" s="84"/>
      <c r="S1032" s="84"/>
    </row>
    <row r="1033" spans="2:19" ht="45" customHeight="1" x14ac:dyDescent="0.25">
      <c r="B1033" s="10" t="s">
        <v>309</v>
      </c>
      <c r="C1033" s="100" t="s">
        <v>19</v>
      </c>
      <c r="D1033" s="100"/>
      <c r="E1033" s="101">
        <f t="shared" si="16"/>
        <v>1</v>
      </c>
      <c r="F1033" s="101"/>
      <c r="G1033" s="102" t="s">
        <v>20</v>
      </c>
      <c r="H1033" s="102"/>
      <c r="I1033" s="103">
        <v>42669</v>
      </c>
      <c r="J1033" s="103"/>
      <c r="K1033" s="103">
        <v>42669</v>
      </c>
      <c r="L1033" s="103"/>
      <c r="M1033" s="84" t="s">
        <v>656</v>
      </c>
      <c r="N1033" s="84"/>
      <c r="O1033" s="98">
        <v>198</v>
      </c>
      <c r="P1033" s="98"/>
      <c r="Q1033" s="84"/>
      <c r="R1033" s="84"/>
      <c r="S1033" s="84"/>
    </row>
    <row r="1034" spans="2:19" ht="45" customHeight="1" x14ac:dyDescent="0.25">
      <c r="B1034" s="10" t="s">
        <v>309</v>
      </c>
      <c r="C1034" s="100" t="s">
        <v>1039</v>
      </c>
      <c r="D1034" s="100"/>
      <c r="E1034" s="101">
        <f t="shared" si="16"/>
        <v>1</v>
      </c>
      <c r="F1034" s="101"/>
      <c r="G1034" s="102" t="s">
        <v>35</v>
      </c>
      <c r="H1034" s="102"/>
      <c r="I1034" s="103">
        <v>42646</v>
      </c>
      <c r="J1034" s="103"/>
      <c r="K1034" s="103">
        <v>42646</v>
      </c>
      <c r="L1034" s="103"/>
      <c r="M1034" s="84" t="s">
        <v>656</v>
      </c>
      <c r="N1034" s="84"/>
      <c r="O1034" s="98">
        <v>162</v>
      </c>
      <c r="P1034" s="98"/>
      <c r="Q1034" s="84"/>
      <c r="R1034" s="84"/>
      <c r="S1034" s="84"/>
    </row>
    <row r="1035" spans="2:19" ht="45" customHeight="1" x14ac:dyDescent="0.25">
      <c r="B1035" s="10" t="s">
        <v>309</v>
      </c>
      <c r="C1035" s="100" t="s">
        <v>19</v>
      </c>
      <c r="D1035" s="100"/>
      <c r="E1035" s="101">
        <f t="shared" si="16"/>
        <v>1</v>
      </c>
      <c r="F1035" s="101"/>
      <c r="G1035" s="102" t="s">
        <v>20</v>
      </c>
      <c r="H1035" s="102"/>
      <c r="I1035" s="103">
        <v>42646</v>
      </c>
      <c r="J1035" s="103"/>
      <c r="K1035" s="103">
        <v>42646</v>
      </c>
      <c r="L1035" s="103"/>
      <c r="M1035" s="84" t="s">
        <v>656</v>
      </c>
      <c r="N1035" s="84"/>
      <c r="O1035" s="98">
        <v>600</v>
      </c>
      <c r="P1035" s="98"/>
      <c r="Q1035" s="84"/>
      <c r="R1035" s="84"/>
      <c r="S1035" s="84"/>
    </row>
    <row r="1036" spans="2:19" ht="45" customHeight="1" x14ac:dyDescent="0.25">
      <c r="B1036" s="10" t="s">
        <v>309</v>
      </c>
      <c r="C1036" s="100" t="s">
        <v>1040</v>
      </c>
      <c r="D1036" s="100"/>
      <c r="E1036" s="101">
        <f t="shared" si="16"/>
        <v>1</v>
      </c>
      <c r="F1036" s="101"/>
      <c r="G1036" s="102" t="s">
        <v>35</v>
      </c>
      <c r="H1036" s="102"/>
      <c r="I1036" s="103">
        <v>42643</v>
      </c>
      <c r="J1036" s="103"/>
      <c r="K1036" s="103">
        <v>42643</v>
      </c>
      <c r="L1036" s="103"/>
      <c r="M1036" s="84" t="s">
        <v>656</v>
      </c>
      <c r="N1036" s="84"/>
      <c r="O1036" s="98">
        <v>388.01</v>
      </c>
      <c r="P1036" s="98"/>
      <c r="Q1036" s="84"/>
      <c r="R1036" s="84"/>
      <c r="S1036" s="84"/>
    </row>
    <row r="1037" spans="2:19" ht="45" customHeight="1" x14ac:dyDescent="0.25">
      <c r="B1037" s="10" t="s">
        <v>309</v>
      </c>
      <c r="C1037" s="100" t="s">
        <v>1040</v>
      </c>
      <c r="D1037" s="100"/>
      <c r="E1037" s="101">
        <f t="shared" ref="E1037:E1100" si="17">D1037+1</f>
        <v>1</v>
      </c>
      <c r="F1037" s="101"/>
      <c r="G1037" s="102" t="s">
        <v>35</v>
      </c>
      <c r="H1037" s="102"/>
      <c r="I1037" s="103">
        <v>42643</v>
      </c>
      <c r="J1037" s="103"/>
      <c r="K1037" s="103">
        <v>42643</v>
      </c>
      <c r="L1037" s="103"/>
      <c r="M1037" s="84" t="s">
        <v>656</v>
      </c>
      <c r="N1037" s="84"/>
      <c r="O1037" s="98">
        <v>550</v>
      </c>
      <c r="P1037" s="98"/>
      <c r="Q1037" s="84"/>
      <c r="R1037" s="84"/>
      <c r="S1037" s="84"/>
    </row>
    <row r="1038" spans="2:19" ht="45" customHeight="1" x14ac:dyDescent="0.25">
      <c r="B1038" s="10" t="s">
        <v>309</v>
      </c>
      <c r="C1038" s="100" t="s">
        <v>19</v>
      </c>
      <c r="D1038" s="100"/>
      <c r="E1038" s="101">
        <f t="shared" si="17"/>
        <v>1</v>
      </c>
      <c r="F1038" s="101"/>
      <c r="G1038" s="102" t="s">
        <v>20</v>
      </c>
      <c r="H1038" s="102"/>
      <c r="I1038" s="103">
        <v>42643</v>
      </c>
      <c r="J1038" s="103"/>
      <c r="K1038" s="103">
        <v>42643</v>
      </c>
      <c r="L1038" s="103"/>
      <c r="M1038" s="84" t="s">
        <v>656</v>
      </c>
      <c r="N1038" s="84"/>
      <c r="O1038" s="98">
        <v>4592</v>
      </c>
      <c r="P1038" s="98"/>
      <c r="Q1038" s="84"/>
      <c r="R1038" s="84"/>
      <c r="S1038" s="84"/>
    </row>
    <row r="1039" spans="2:19" ht="45" customHeight="1" x14ac:dyDescent="0.25">
      <c r="B1039" s="10" t="s">
        <v>309</v>
      </c>
      <c r="C1039" s="100" t="s">
        <v>1041</v>
      </c>
      <c r="D1039" s="100"/>
      <c r="E1039" s="101">
        <f t="shared" si="17"/>
        <v>1</v>
      </c>
      <c r="F1039" s="101"/>
      <c r="G1039" s="102" t="s">
        <v>35</v>
      </c>
      <c r="H1039" s="102"/>
      <c r="I1039" s="103">
        <v>42639</v>
      </c>
      <c r="J1039" s="103"/>
      <c r="K1039" s="103">
        <v>42639</v>
      </c>
      <c r="L1039" s="103"/>
      <c r="M1039" s="84" t="s">
        <v>656</v>
      </c>
      <c r="N1039" s="84"/>
      <c r="O1039" s="98">
        <v>388.01</v>
      </c>
      <c r="P1039" s="98"/>
      <c r="Q1039" s="84"/>
      <c r="R1039" s="84"/>
      <c r="S1039" s="84"/>
    </row>
    <row r="1040" spans="2:19" ht="45" customHeight="1" x14ac:dyDescent="0.25">
      <c r="B1040" s="10" t="s">
        <v>309</v>
      </c>
      <c r="C1040" s="100" t="s">
        <v>1041</v>
      </c>
      <c r="D1040" s="100"/>
      <c r="E1040" s="101">
        <f t="shared" si="17"/>
        <v>1</v>
      </c>
      <c r="F1040" s="101"/>
      <c r="G1040" s="102" t="s">
        <v>35</v>
      </c>
      <c r="H1040" s="102"/>
      <c r="I1040" s="103">
        <v>42639</v>
      </c>
      <c r="J1040" s="103"/>
      <c r="K1040" s="103">
        <v>42639</v>
      </c>
      <c r="L1040" s="103"/>
      <c r="M1040" s="84" t="s">
        <v>656</v>
      </c>
      <c r="N1040" s="84"/>
      <c r="O1040" s="98">
        <v>569.79999999999995</v>
      </c>
      <c r="P1040" s="98"/>
      <c r="Q1040" s="84"/>
      <c r="R1040" s="84"/>
      <c r="S1040" s="84"/>
    </row>
    <row r="1041" spans="2:19" ht="45" customHeight="1" x14ac:dyDescent="0.25">
      <c r="B1041" s="10" t="s">
        <v>309</v>
      </c>
      <c r="C1041" s="100" t="s">
        <v>19</v>
      </c>
      <c r="D1041" s="100"/>
      <c r="E1041" s="101">
        <f t="shared" si="17"/>
        <v>1</v>
      </c>
      <c r="F1041" s="101"/>
      <c r="G1041" s="102" t="s">
        <v>20</v>
      </c>
      <c r="H1041" s="102"/>
      <c r="I1041" s="103">
        <v>42639</v>
      </c>
      <c r="J1041" s="103"/>
      <c r="K1041" s="103">
        <v>42639</v>
      </c>
      <c r="L1041" s="103"/>
      <c r="M1041" s="84" t="s">
        <v>656</v>
      </c>
      <c r="N1041" s="84"/>
      <c r="O1041" s="98">
        <v>3480</v>
      </c>
      <c r="P1041" s="98"/>
      <c r="Q1041" s="84"/>
      <c r="R1041" s="84"/>
      <c r="S1041" s="84"/>
    </row>
    <row r="1042" spans="2:19" ht="45" customHeight="1" x14ac:dyDescent="0.25">
      <c r="B1042" s="10" t="s">
        <v>309</v>
      </c>
      <c r="C1042" s="100" t="s">
        <v>1042</v>
      </c>
      <c r="D1042" s="100"/>
      <c r="E1042" s="101">
        <f t="shared" si="17"/>
        <v>1</v>
      </c>
      <c r="F1042" s="101"/>
      <c r="G1042" s="102" t="s">
        <v>35</v>
      </c>
      <c r="H1042" s="102"/>
      <c r="I1042" s="103">
        <v>42713</v>
      </c>
      <c r="J1042" s="103"/>
      <c r="K1042" s="103">
        <v>42713</v>
      </c>
      <c r="L1042" s="103"/>
      <c r="M1042" s="84" t="s">
        <v>656</v>
      </c>
      <c r="N1042" s="84"/>
      <c r="O1042" s="98">
        <v>147</v>
      </c>
      <c r="P1042" s="98"/>
      <c r="Q1042" s="84"/>
      <c r="R1042" s="84"/>
      <c r="S1042" s="84"/>
    </row>
    <row r="1043" spans="2:19" ht="45" customHeight="1" x14ac:dyDescent="0.25">
      <c r="B1043" s="10" t="s">
        <v>309</v>
      </c>
      <c r="C1043" s="100" t="s">
        <v>1042</v>
      </c>
      <c r="D1043" s="100"/>
      <c r="E1043" s="101">
        <f t="shared" si="17"/>
        <v>1</v>
      </c>
      <c r="F1043" s="101"/>
      <c r="G1043" s="102" t="s">
        <v>35</v>
      </c>
      <c r="H1043" s="102"/>
      <c r="I1043" s="103">
        <v>42713</v>
      </c>
      <c r="J1043" s="103"/>
      <c r="K1043" s="103">
        <v>42713</v>
      </c>
      <c r="L1043" s="103"/>
      <c r="M1043" s="84" t="s">
        <v>656</v>
      </c>
      <c r="N1043" s="84"/>
      <c r="O1043" s="98">
        <v>497</v>
      </c>
      <c r="P1043" s="98"/>
      <c r="Q1043" s="84"/>
      <c r="R1043" s="84"/>
      <c r="S1043" s="84"/>
    </row>
    <row r="1044" spans="2:19" ht="45" customHeight="1" x14ac:dyDescent="0.25">
      <c r="B1044" s="10" t="s">
        <v>309</v>
      </c>
      <c r="C1044" s="100" t="s">
        <v>19</v>
      </c>
      <c r="D1044" s="100"/>
      <c r="E1044" s="101">
        <f t="shared" si="17"/>
        <v>1</v>
      </c>
      <c r="F1044" s="101"/>
      <c r="G1044" s="102" t="s">
        <v>20</v>
      </c>
      <c r="H1044" s="102"/>
      <c r="I1044" s="103">
        <v>42713</v>
      </c>
      <c r="J1044" s="103"/>
      <c r="K1044" s="103">
        <v>42713</v>
      </c>
      <c r="L1044" s="103"/>
      <c r="M1044" s="84" t="s">
        <v>656</v>
      </c>
      <c r="N1044" s="84"/>
      <c r="O1044" s="98">
        <v>2400</v>
      </c>
      <c r="P1044" s="98"/>
      <c r="Q1044" s="84"/>
      <c r="R1044" s="84"/>
      <c r="S1044" s="84"/>
    </row>
    <row r="1045" spans="2:19" ht="45" customHeight="1" x14ac:dyDescent="0.25">
      <c r="B1045" s="10" t="s">
        <v>309</v>
      </c>
      <c r="C1045" s="100" t="s">
        <v>1043</v>
      </c>
      <c r="D1045" s="100"/>
      <c r="E1045" s="101">
        <f t="shared" si="17"/>
        <v>1</v>
      </c>
      <c r="F1045" s="101"/>
      <c r="G1045" s="102" t="s">
        <v>20</v>
      </c>
      <c r="H1045" s="102"/>
      <c r="I1045" s="103">
        <v>42660</v>
      </c>
      <c r="J1045" s="103"/>
      <c r="K1045" s="103">
        <v>42661</v>
      </c>
      <c r="L1045" s="103"/>
      <c r="M1045" s="84" t="s">
        <v>656</v>
      </c>
      <c r="N1045" s="84"/>
      <c r="O1045" s="98">
        <v>600</v>
      </c>
      <c r="P1045" s="98"/>
      <c r="Q1045" s="84"/>
      <c r="R1045" s="84"/>
      <c r="S1045" s="84"/>
    </row>
    <row r="1046" spans="2:19" ht="45" customHeight="1" x14ac:dyDescent="0.25">
      <c r="B1046" s="10" t="s">
        <v>309</v>
      </c>
      <c r="C1046" s="100" t="s">
        <v>19</v>
      </c>
      <c r="D1046" s="100"/>
      <c r="E1046" s="101">
        <f t="shared" si="17"/>
        <v>1</v>
      </c>
      <c r="F1046" s="101"/>
      <c r="G1046" s="102" t="s">
        <v>20</v>
      </c>
      <c r="H1046" s="102"/>
      <c r="I1046" s="103">
        <v>42660</v>
      </c>
      <c r="J1046" s="103"/>
      <c r="K1046" s="103">
        <v>42660</v>
      </c>
      <c r="L1046" s="103"/>
      <c r="M1046" s="84" t="s">
        <v>656</v>
      </c>
      <c r="N1046" s="84"/>
      <c r="O1046" s="98">
        <v>1300</v>
      </c>
      <c r="P1046" s="98"/>
      <c r="Q1046" s="84"/>
      <c r="R1046" s="84"/>
      <c r="S1046" s="84"/>
    </row>
    <row r="1047" spans="2:19" ht="45" customHeight="1" x14ac:dyDescent="0.25">
      <c r="B1047" s="10" t="s">
        <v>309</v>
      </c>
      <c r="C1047" s="100" t="s">
        <v>1044</v>
      </c>
      <c r="D1047" s="100"/>
      <c r="E1047" s="101">
        <f t="shared" si="17"/>
        <v>1</v>
      </c>
      <c r="F1047" s="101"/>
      <c r="G1047" s="102" t="s">
        <v>35</v>
      </c>
      <c r="H1047" s="102"/>
      <c r="I1047" s="103">
        <v>42706</v>
      </c>
      <c r="J1047" s="103"/>
      <c r="K1047" s="103">
        <v>42706</v>
      </c>
      <c r="L1047" s="103"/>
      <c r="M1047" s="84" t="s">
        <v>656</v>
      </c>
      <c r="N1047" s="84"/>
      <c r="O1047" s="98">
        <v>688</v>
      </c>
      <c r="P1047" s="98"/>
      <c r="Q1047" s="84"/>
      <c r="R1047" s="84"/>
      <c r="S1047" s="84"/>
    </row>
    <row r="1048" spans="2:19" ht="45" customHeight="1" x14ac:dyDescent="0.25">
      <c r="B1048" s="10" t="s">
        <v>309</v>
      </c>
      <c r="C1048" s="100" t="s">
        <v>1044</v>
      </c>
      <c r="D1048" s="100"/>
      <c r="E1048" s="101">
        <f t="shared" si="17"/>
        <v>1</v>
      </c>
      <c r="F1048" s="101"/>
      <c r="G1048" s="102" t="s">
        <v>35</v>
      </c>
      <c r="H1048" s="102"/>
      <c r="I1048" s="103">
        <v>42706</v>
      </c>
      <c r="J1048" s="103"/>
      <c r="K1048" s="103">
        <v>42706</v>
      </c>
      <c r="L1048" s="103"/>
      <c r="M1048" s="84" t="s">
        <v>656</v>
      </c>
      <c r="N1048" s="84"/>
      <c r="O1048" s="98">
        <v>363</v>
      </c>
      <c r="P1048" s="98"/>
      <c r="Q1048" s="84"/>
      <c r="R1048" s="84"/>
      <c r="S1048" s="84"/>
    </row>
    <row r="1049" spans="2:19" ht="45" customHeight="1" x14ac:dyDescent="0.25">
      <c r="B1049" s="10" t="s">
        <v>1045</v>
      </c>
      <c r="C1049" s="100" t="s">
        <v>1046</v>
      </c>
      <c r="D1049" s="100"/>
      <c r="E1049" s="101">
        <f t="shared" si="17"/>
        <v>1</v>
      </c>
      <c r="F1049" s="101"/>
      <c r="G1049" s="102" t="s">
        <v>35</v>
      </c>
      <c r="H1049" s="102"/>
      <c r="I1049" s="103">
        <v>42384</v>
      </c>
      <c r="J1049" s="103"/>
      <c r="K1049" s="103">
        <v>42384</v>
      </c>
      <c r="L1049" s="103"/>
      <c r="M1049" s="84" t="s">
        <v>656</v>
      </c>
      <c r="N1049" s="84"/>
      <c r="O1049" s="98">
        <v>92</v>
      </c>
      <c r="P1049" s="98"/>
      <c r="Q1049" s="84"/>
      <c r="R1049" s="84"/>
      <c r="S1049" s="84"/>
    </row>
    <row r="1050" spans="2:19" ht="45" customHeight="1" x14ac:dyDescent="0.25">
      <c r="B1050" s="10" t="s">
        <v>1045</v>
      </c>
      <c r="C1050" s="100" t="s">
        <v>1047</v>
      </c>
      <c r="D1050" s="100"/>
      <c r="E1050" s="101">
        <f t="shared" si="17"/>
        <v>1</v>
      </c>
      <c r="F1050" s="101"/>
      <c r="G1050" s="102" t="s">
        <v>35</v>
      </c>
      <c r="H1050" s="102"/>
      <c r="I1050" s="103">
        <v>42384</v>
      </c>
      <c r="J1050" s="103"/>
      <c r="K1050" s="103">
        <v>42384</v>
      </c>
      <c r="L1050" s="103"/>
      <c r="M1050" s="84" t="s">
        <v>656</v>
      </c>
      <c r="N1050" s="84"/>
      <c r="O1050" s="98">
        <v>184</v>
      </c>
      <c r="P1050" s="98"/>
      <c r="Q1050" s="84"/>
      <c r="R1050" s="84"/>
      <c r="S1050" s="84"/>
    </row>
    <row r="1051" spans="2:19" ht="45" customHeight="1" x14ac:dyDescent="0.25">
      <c r="B1051" s="10" t="s">
        <v>1045</v>
      </c>
      <c r="C1051" s="100" t="s">
        <v>1046</v>
      </c>
      <c r="D1051" s="100"/>
      <c r="E1051" s="101">
        <f t="shared" si="17"/>
        <v>1</v>
      </c>
      <c r="F1051" s="101"/>
      <c r="G1051" s="102" t="s">
        <v>35</v>
      </c>
      <c r="H1051" s="102"/>
      <c r="I1051" s="103">
        <v>42384</v>
      </c>
      <c r="J1051" s="103"/>
      <c r="K1051" s="103">
        <v>42384</v>
      </c>
      <c r="L1051" s="103"/>
      <c r="M1051" s="84" t="s">
        <v>656</v>
      </c>
      <c r="N1051" s="84"/>
      <c r="O1051" s="98">
        <v>500</v>
      </c>
      <c r="P1051" s="98"/>
      <c r="Q1051" s="84"/>
      <c r="R1051" s="84"/>
      <c r="S1051" s="84"/>
    </row>
    <row r="1052" spans="2:19" ht="45" customHeight="1" x14ac:dyDescent="0.25">
      <c r="B1052" s="10" t="s">
        <v>1045</v>
      </c>
      <c r="C1052" s="100" t="s">
        <v>1047</v>
      </c>
      <c r="D1052" s="100"/>
      <c r="E1052" s="101">
        <f t="shared" si="17"/>
        <v>1</v>
      </c>
      <c r="F1052" s="101"/>
      <c r="G1052" s="102" t="s">
        <v>35</v>
      </c>
      <c r="H1052" s="102"/>
      <c r="I1052" s="103">
        <v>42384</v>
      </c>
      <c r="J1052" s="103"/>
      <c r="K1052" s="103">
        <v>42384</v>
      </c>
      <c r="L1052" s="103"/>
      <c r="M1052" s="84" t="s">
        <v>656</v>
      </c>
      <c r="N1052" s="84"/>
      <c r="O1052" s="98">
        <v>355</v>
      </c>
      <c r="P1052" s="98"/>
      <c r="Q1052" s="84"/>
      <c r="R1052" s="84"/>
      <c r="S1052" s="84"/>
    </row>
    <row r="1053" spans="2:19" ht="45" customHeight="1" x14ac:dyDescent="0.25">
      <c r="B1053" s="10" t="s">
        <v>1045</v>
      </c>
      <c r="C1053" s="100" t="s">
        <v>1048</v>
      </c>
      <c r="D1053" s="100"/>
      <c r="E1053" s="101">
        <f t="shared" si="17"/>
        <v>1</v>
      </c>
      <c r="F1053" s="101"/>
      <c r="G1053" s="102" t="s">
        <v>17</v>
      </c>
      <c r="H1053" s="102"/>
      <c r="I1053" s="103">
        <v>42390</v>
      </c>
      <c r="J1053" s="103"/>
      <c r="K1053" s="103">
        <v>42391</v>
      </c>
      <c r="L1053" s="103"/>
      <c r="M1053" s="84" t="s">
        <v>656</v>
      </c>
      <c r="N1053" s="84"/>
      <c r="O1053" s="98">
        <v>369</v>
      </c>
      <c r="P1053" s="98"/>
      <c r="Q1053" s="84"/>
      <c r="R1053" s="84"/>
      <c r="S1053" s="84"/>
    </row>
    <row r="1054" spans="2:19" ht="45" customHeight="1" x14ac:dyDescent="0.25">
      <c r="B1054" s="10" t="s">
        <v>1045</v>
      </c>
      <c r="C1054" s="100" t="s">
        <v>1048</v>
      </c>
      <c r="D1054" s="100"/>
      <c r="E1054" s="101">
        <f t="shared" si="17"/>
        <v>1</v>
      </c>
      <c r="F1054" s="101"/>
      <c r="G1054" s="102" t="s">
        <v>17</v>
      </c>
      <c r="H1054" s="102"/>
      <c r="I1054" s="103">
        <v>42390</v>
      </c>
      <c r="J1054" s="103"/>
      <c r="K1054" s="103">
        <v>42391</v>
      </c>
      <c r="L1054" s="103"/>
      <c r="M1054" s="84" t="s">
        <v>656</v>
      </c>
      <c r="N1054" s="84"/>
      <c r="O1054" s="98">
        <v>972</v>
      </c>
      <c r="P1054" s="98"/>
      <c r="Q1054" s="84"/>
      <c r="R1054" s="84"/>
      <c r="S1054" s="84"/>
    </row>
    <row r="1055" spans="2:19" ht="45" customHeight="1" x14ac:dyDescent="0.25">
      <c r="B1055" s="10" t="s">
        <v>1045</v>
      </c>
      <c r="C1055" s="100" t="s">
        <v>1049</v>
      </c>
      <c r="D1055" s="100"/>
      <c r="E1055" s="101">
        <f t="shared" si="17"/>
        <v>1</v>
      </c>
      <c r="F1055" s="101"/>
      <c r="G1055" s="102" t="s">
        <v>35</v>
      </c>
      <c r="H1055" s="102"/>
      <c r="I1055" s="103">
        <v>42425</v>
      </c>
      <c r="J1055" s="103"/>
      <c r="K1055" s="103">
        <v>42425</v>
      </c>
      <c r="L1055" s="103"/>
      <c r="M1055" s="84" t="s">
        <v>656</v>
      </c>
      <c r="N1055" s="84"/>
      <c r="O1055" s="98">
        <v>416</v>
      </c>
      <c r="P1055" s="98"/>
      <c r="Q1055" s="84"/>
      <c r="R1055" s="84"/>
      <c r="S1055" s="84"/>
    </row>
    <row r="1056" spans="2:19" ht="45" customHeight="1" x14ac:dyDescent="0.25">
      <c r="B1056" s="10" t="s">
        <v>1045</v>
      </c>
      <c r="C1056" s="100" t="s">
        <v>1050</v>
      </c>
      <c r="D1056" s="100"/>
      <c r="E1056" s="101">
        <f t="shared" si="17"/>
        <v>1</v>
      </c>
      <c r="F1056" s="101"/>
      <c r="G1056" s="102" t="s">
        <v>35</v>
      </c>
      <c r="H1056" s="102"/>
      <c r="I1056" s="103">
        <v>42426</v>
      </c>
      <c r="J1056" s="103"/>
      <c r="K1056" s="103">
        <v>42426</v>
      </c>
      <c r="L1056" s="103"/>
      <c r="M1056" s="84" t="s">
        <v>656</v>
      </c>
      <c r="N1056" s="84"/>
      <c r="O1056" s="98">
        <v>449</v>
      </c>
      <c r="P1056" s="98"/>
      <c r="Q1056" s="84"/>
      <c r="R1056" s="84"/>
      <c r="S1056" s="84"/>
    </row>
    <row r="1057" spans="2:19" ht="45" customHeight="1" x14ac:dyDescent="0.25">
      <c r="B1057" s="10" t="s">
        <v>1045</v>
      </c>
      <c r="C1057" s="100" t="s">
        <v>1049</v>
      </c>
      <c r="D1057" s="100"/>
      <c r="E1057" s="101">
        <f t="shared" si="17"/>
        <v>1</v>
      </c>
      <c r="F1057" s="101"/>
      <c r="G1057" s="102" t="s">
        <v>35</v>
      </c>
      <c r="H1057" s="102"/>
      <c r="I1057" s="103">
        <v>42425</v>
      </c>
      <c r="J1057" s="103"/>
      <c r="K1057" s="103">
        <v>42425</v>
      </c>
      <c r="L1057" s="103"/>
      <c r="M1057" s="84" t="s">
        <v>656</v>
      </c>
      <c r="N1057" s="84"/>
      <c r="O1057" s="98">
        <v>288</v>
      </c>
      <c r="P1057" s="98"/>
      <c r="Q1057" s="84"/>
      <c r="R1057" s="84"/>
      <c r="S1057" s="84"/>
    </row>
    <row r="1058" spans="2:19" ht="45" customHeight="1" x14ac:dyDescent="0.25">
      <c r="B1058" s="10" t="s">
        <v>1045</v>
      </c>
      <c r="C1058" s="100" t="s">
        <v>1051</v>
      </c>
      <c r="D1058" s="100"/>
      <c r="E1058" s="101">
        <f t="shared" si="17"/>
        <v>1</v>
      </c>
      <c r="F1058" s="101"/>
      <c r="G1058" s="102" t="s">
        <v>17</v>
      </c>
      <c r="H1058" s="102"/>
      <c r="I1058" s="103">
        <v>42382</v>
      </c>
      <c r="J1058" s="103"/>
      <c r="K1058" s="103">
        <v>42383</v>
      </c>
      <c r="L1058" s="103"/>
      <c r="M1058" s="84" t="s">
        <v>656</v>
      </c>
      <c r="N1058" s="84"/>
      <c r="O1058" s="98">
        <v>1402</v>
      </c>
      <c r="P1058" s="98"/>
      <c r="Q1058" s="84"/>
      <c r="R1058" s="84"/>
      <c r="S1058" s="84"/>
    </row>
    <row r="1059" spans="2:19" ht="45" customHeight="1" x14ac:dyDescent="0.25">
      <c r="B1059" s="10" t="s">
        <v>1045</v>
      </c>
      <c r="C1059" s="100" t="s">
        <v>1052</v>
      </c>
      <c r="D1059" s="100"/>
      <c r="E1059" s="101">
        <f t="shared" si="17"/>
        <v>1</v>
      </c>
      <c r="F1059" s="101"/>
      <c r="G1059" s="102" t="s">
        <v>35</v>
      </c>
      <c r="H1059" s="102"/>
      <c r="I1059" s="103">
        <v>42397</v>
      </c>
      <c r="J1059" s="103"/>
      <c r="K1059" s="103">
        <v>42397</v>
      </c>
      <c r="L1059" s="103"/>
      <c r="M1059" s="84" t="s">
        <v>656</v>
      </c>
      <c r="N1059" s="84"/>
      <c r="O1059" s="98">
        <v>688.02</v>
      </c>
      <c r="P1059" s="98"/>
      <c r="Q1059" s="84"/>
      <c r="R1059" s="84"/>
      <c r="S1059" s="84"/>
    </row>
    <row r="1060" spans="2:19" ht="45" customHeight="1" x14ac:dyDescent="0.25">
      <c r="B1060" s="10" t="s">
        <v>1045</v>
      </c>
      <c r="C1060" s="100" t="s">
        <v>1051</v>
      </c>
      <c r="D1060" s="100"/>
      <c r="E1060" s="101">
        <f t="shared" si="17"/>
        <v>1</v>
      </c>
      <c r="F1060" s="101"/>
      <c r="G1060" s="102" t="s">
        <v>17</v>
      </c>
      <c r="H1060" s="102"/>
      <c r="I1060" s="103">
        <v>42382</v>
      </c>
      <c r="J1060" s="103"/>
      <c r="K1060" s="103">
        <v>42383</v>
      </c>
      <c r="L1060" s="103"/>
      <c r="M1060" s="84" t="s">
        <v>656</v>
      </c>
      <c r="N1060" s="84"/>
      <c r="O1060" s="98">
        <v>797</v>
      </c>
      <c r="P1060" s="98"/>
      <c r="Q1060" s="84"/>
      <c r="R1060" s="84"/>
      <c r="S1060" s="84"/>
    </row>
    <row r="1061" spans="2:19" ht="45" customHeight="1" x14ac:dyDescent="0.25">
      <c r="B1061" s="10" t="s">
        <v>1045</v>
      </c>
      <c r="C1061" s="100" t="s">
        <v>1053</v>
      </c>
      <c r="D1061" s="100"/>
      <c r="E1061" s="101">
        <f t="shared" si="17"/>
        <v>1</v>
      </c>
      <c r="F1061" s="101"/>
      <c r="G1061" s="102" t="s">
        <v>35</v>
      </c>
      <c r="H1061" s="102"/>
      <c r="I1061" s="103">
        <v>42381</v>
      </c>
      <c r="J1061" s="103"/>
      <c r="K1061" s="103">
        <v>42381</v>
      </c>
      <c r="L1061" s="103"/>
      <c r="M1061" s="84" t="s">
        <v>656</v>
      </c>
      <c r="N1061" s="84"/>
      <c r="O1061" s="98">
        <v>184</v>
      </c>
      <c r="P1061" s="98"/>
      <c r="Q1061" s="84"/>
      <c r="R1061" s="84"/>
      <c r="S1061" s="84"/>
    </row>
    <row r="1062" spans="2:19" ht="45" customHeight="1" x14ac:dyDescent="0.25">
      <c r="B1062" s="10" t="s">
        <v>1045</v>
      </c>
      <c r="C1062" s="100" t="s">
        <v>1054</v>
      </c>
      <c r="D1062" s="100"/>
      <c r="E1062" s="101">
        <f t="shared" si="17"/>
        <v>1</v>
      </c>
      <c r="F1062" s="101"/>
      <c r="G1062" s="102" t="s">
        <v>35</v>
      </c>
      <c r="H1062" s="102"/>
      <c r="I1062" s="103">
        <v>42382</v>
      </c>
      <c r="J1062" s="103"/>
      <c r="K1062" s="103">
        <v>42383</v>
      </c>
      <c r="L1062" s="103"/>
      <c r="M1062" s="84" t="s">
        <v>656</v>
      </c>
      <c r="N1062" s="84"/>
      <c r="O1062" s="98">
        <v>92</v>
      </c>
      <c r="P1062" s="98"/>
      <c r="Q1062" s="84"/>
      <c r="R1062" s="84"/>
      <c r="S1062" s="84"/>
    </row>
    <row r="1063" spans="2:19" ht="45" customHeight="1" x14ac:dyDescent="0.25">
      <c r="B1063" s="10" t="s">
        <v>1045</v>
      </c>
      <c r="C1063" s="100" t="s">
        <v>1053</v>
      </c>
      <c r="D1063" s="100"/>
      <c r="E1063" s="101">
        <f t="shared" si="17"/>
        <v>1</v>
      </c>
      <c r="F1063" s="101"/>
      <c r="G1063" s="102" t="s">
        <v>35</v>
      </c>
      <c r="H1063" s="102"/>
      <c r="I1063" s="103">
        <v>42381</v>
      </c>
      <c r="J1063" s="103"/>
      <c r="K1063" s="103">
        <v>42381</v>
      </c>
      <c r="L1063" s="103"/>
      <c r="M1063" s="84" t="s">
        <v>656</v>
      </c>
      <c r="N1063" s="84"/>
      <c r="O1063" s="98">
        <v>418</v>
      </c>
      <c r="P1063" s="98"/>
      <c r="Q1063" s="84"/>
      <c r="R1063" s="84"/>
      <c r="S1063" s="84"/>
    </row>
    <row r="1064" spans="2:19" ht="45" customHeight="1" x14ac:dyDescent="0.25">
      <c r="B1064" s="10" t="s">
        <v>1045</v>
      </c>
      <c r="C1064" s="100" t="s">
        <v>1054</v>
      </c>
      <c r="D1064" s="100"/>
      <c r="E1064" s="101">
        <f t="shared" si="17"/>
        <v>1</v>
      </c>
      <c r="F1064" s="101"/>
      <c r="G1064" s="102" t="s">
        <v>35</v>
      </c>
      <c r="H1064" s="102"/>
      <c r="I1064" s="103">
        <v>42382</v>
      </c>
      <c r="J1064" s="103"/>
      <c r="K1064" s="103">
        <v>42383</v>
      </c>
      <c r="L1064" s="103"/>
      <c r="M1064" s="84" t="s">
        <v>656</v>
      </c>
      <c r="N1064" s="84"/>
      <c r="O1064" s="98">
        <v>256</v>
      </c>
      <c r="P1064" s="98"/>
      <c r="Q1064" s="84"/>
      <c r="R1064" s="84"/>
      <c r="S1064" s="84"/>
    </row>
    <row r="1065" spans="2:19" ht="45" customHeight="1" x14ac:dyDescent="0.25">
      <c r="B1065" s="10" t="s">
        <v>1045</v>
      </c>
      <c r="C1065" s="100" t="s">
        <v>1055</v>
      </c>
      <c r="D1065" s="100"/>
      <c r="E1065" s="101">
        <f t="shared" si="17"/>
        <v>1</v>
      </c>
      <c r="F1065" s="101"/>
      <c r="G1065" s="102" t="s">
        <v>17</v>
      </c>
      <c r="H1065" s="102"/>
      <c r="I1065" s="103">
        <v>42389</v>
      </c>
      <c r="J1065" s="103"/>
      <c r="K1065" s="103">
        <v>42390</v>
      </c>
      <c r="L1065" s="103"/>
      <c r="M1065" s="84" t="s">
        <v>656</v>
      </c>
      <c r="N1065" s="84"/>
      <c r="O1065" s="98">
        <v>1048.27</v>
      </c>
      <c r="P1065" s="98"/>
      <c r="Q1065" s="84"/>
      <c r="R1065" s="84"/>
      <c r="S1065" s="84"/>
    </row>
    <row r="1066" spans="2:19" ht="45" customHeight="1" x14ac:dyDescent="0.25">
      <c r="B1066" s="10" t="s">
        <v>1045</v>
      </c>
      <c r="C1066" s="100" t="s">
        <v>1056</v>
      </c>
      <c r="D1066" s="100"/>
      <c r="E1066" s="101">
        <f t="shared" si="17"/>
        <v>1</v>
      </c>
      <c r="F1066" s="101"/>
      <c r="G1066" s="102" t="s">
        <v>17</v>
      </c>
      <c r="H1066" s="102"/>
      <c r="I1066" s="103">
        <v>42423</v>
      </c>
      <c r="J1066" s="103"/>
      <c r="K1066" s="103">
        <v>42425</v>
      </c>
      <c r="L1066" s="103"/>
      <c r="M1066" s="84" t="s">
        <v>656</v>
      </c>
      <c r="N1066" s="84"/>
      <c r="O1066" s="98">
        <v>681.25</v>
      </c>
      <c r="P1066" s="98"/>
      <c r="Q1066" s="84"/>
      <c r="R1066" s="84"/>
      <c r="S1066" s="84"/>
    </row>
    <row r="1067" spans="2:19" ht="45" customHeight="1" x14ac:dyDescent="0.25">
      <c r="B1067" s="10" t="s">
        <v>1045</v>
      </c>
      <c r="C1067" s="100" t="s">
        <v>1057</v>
      </c>
      <c r="D1067" s="100"/>
      <c r="E1067" s="101">
        <f t="shared" si="17"/>
        <v>1</v>
      </c>
      <c r="F1067" s="101"/>
      <c r="G1067" s="102" t="s">
        <v>17</v>
      </c>
      <c r="H1067" s="102"/>
      <c r="I1067" s="103">
        <v>42423</v>
      </c>
      <c r="J1067" s="103"/>
      <c r="K1067" s="103">
        <v>42423</v>
      </c>
      <c r="L1067" s="103"/>
      <c r="M1067" s="84" t="s">
        <v>656</v>
      </c>
      <c r="N1067" s="84"/>
      <c r="O1067" s="98">
        <v>1232.0999999999999</v>
      </c>
      <c r="P1067" s="98"/>
      <c r="Q1067" s="84"/>
      <c r="R1067" s="84"/>
      <c r="S1067" s="84"/>
    </row>
    <row r="1068" spans="2:19" ht="45" customHeight="1" x14ac:dyDescent="0.25">
      <c r="B1068" s="10" t="s">
        <v>1045</v>
      </c>
      <c r="C1068" s="100" t="s">
        <v>1055</v>
      </c>
      <c r="D1068" s="100"/>
      <c r="E1068" s="101">
        <f t="shared" si="17"/>
        <v>1</v>
      </c>
      <c r="F1068" s="101"/>
      <c r="G1068" s="102" t="s">
        <v>17</v>
      </c>
      <c r="H1068" s="102"/>
      <c r="I1068" s="103">
        <v>42389</v>
      </c>
      <c r="J1068" s="103"/>
      <c r="K1068" s="103">
        <v>42390</v>
      </c>
      <c r="L1068" s="103"/>
      <c r="M1068" s="84" t="s">
        <v>656</v>
      </c>
      <c r="N1068" s="84"/>
      <c r="O1068" s="98">
        <v>1041</v>
      </c>
      <c r="P1068" s="98"/>
      <c r="Q1068" s="84"/>
      <c r="R1068" s="84"/>
      <c r="S1068" s="84"/>
    </row>
    <row r="1069" spans="2:19" ht="45" customHeight="1" x14ac:dyDescent="0.25">
      <c r="B1069" s="10" t="s">
        <v>1045</v>
      </c>
      <c r="C1069" s="100" t="s">
        <v>1058</v>
      </c>
      <c r="D1069" s="100"/>
      <c r="E1069" s="101">
        <f t="shared" si="17"/>
        <v>1</v>
      </c>
      <c r="F1069" s="101"/>
      <c r="G1069" s="102" t="s">
        <v>35</v>
      </c>
      <c r="H1069" s="102"/>
      <c r="I1069" s="103">
        <v>42459</v>
      </c>
      <c r="J1069" s="103"/>
      <c r="K1069" s="103">
        <v>42459</v>
      </c>
      <c r="L1069" s="103"/>
      <c r="M1069" s="84" t="s">
        <v>656</v>
      </c>
      <c r="N1069" s="84"/>
      <c r="O1069" s="98">
        <v>345</v>
      </c>
      <c r="P1069" s="98"/>
      <c r="Q1069" s="84"/>
      <c r="R1069" s="84"/>
      <c r="S1069" s="84"/>
    </row>
    <row r="1070" spans="2:19" ht="45" customHeight="1" x14ac:dyDescent="0.25">
      <c r="B1070" s="10" t="s">
        <v>1045</v>
      </c>
      <c r="C1070" s="100" t="s">
        <v>1059</v>
      </c>
      <c r="D1070" s="100"/>
      <c r="E1070" s="101">
        <f t="shared" si="17"/>
        <v>1</v>
      </c>
      <c r="F1070" s="101"/>
      <c r="G1070" s="102" t="s">
        <v>35</v>
      </c>
      <c r="H1070" s="102"/>
      <c r="I1070" s="103">
        <v>42459</v>
      </c>
      <c r="J1070" s="103"/>
      <c r="K1070" s="103">
        <v>42459</v>
      </c>
      <c r="L1070" s="103"/>
      <c r="M1070" s="84" t="s">
        <v>656</v>
      </c>
      <c r="N1070" s="84"/>
      <c r="O1070" s="98">
        <v>256</v>
      </c>
      <c r="P1070" s="98"/>
      <c r="Q1070" s="84"/>
      <c r="R1070" s="84"/>
      <c r="S1070" s="84"/>
    </row>
    <row r="1071" spans="2:19" ht="45" customHeight="1" x14ac:dyDescent="0.25">
      <c r="B1071" s="10" t="s">
        <v>1045</v>
      </c>
      <c r="C1071" s="100" t="s">
        <v>1060</v>
      </c>
      <c r="D1071" s="100"/>
      <c r="E1071" s="101">
        <f t="shared" si="17"/>
        <v>1</v>
      </c>
      <c r="F1071" s="101"/>
      <c r="G1071" s="102" t="s">
        <v>35</v>
      </c>
      <c r="H1071" s="102"/>
      <c r="I1071" s="103">
        <v>42431</v>
      </c>
      <c r="J1071" s="103"/>
      <c r="K1071" s="103">
        <v>42431</v>
      </c>
      <c r="L1071" s="103"/>
      <c r="M1071" s="84" t="s">
        <v>656</v>
      </c>
      <c r="N1071" s="84"/>
      <c r="O1071" s="98">
        <v>30</v>
      </c>
      <c r="P1071" s="98"/>
      <c r="Q1071" s="84"/>
      <c r="R1071" s="84"/>
      <c r="S1071" s="84"/>
    </row>
    <row r="1072" spans="2:19" ht="45" customHeight="1" x14ac:dyDescent="0.25">
      <c r="B1072" s="10" t="s">
        <v>1045</v>
      </c>
      <c r="C1072" s="100" t="s">
        <v>1061</v>
      </c>
      <c r="D1072" s="100"/>
      <c r="E1072" s="101">
        <f t="shared" si="17"/>
        <v>1</v>
      </c>
      <c r="F1072" s="101"/>
      <c r="G1072" s="102" t="s">
        <v>35</v>
      </c>
      <c r="H1072" s="102"/>
      <c r="I1072" s="103">
        <v>42433</v>
      </c>
      <c r="J1072" s="103"/>
      <c r="K1072" s="103">
        <v>42433</v>
      </c>
      <c r="L1072" s="103"/>
      <c r="M1072" s="84" t="s">
        <v>656</v>
      </c>
      <c r="N1072" s="84"/>
      <c r="O1072" s="98">
        <v>297</v>
      </c>
      <c r="P1072" s="98"/>
      <c r="Q1072" s="84"/>
      <c r="R1072" s="84"/>
      <c r="S1072" s="84"/>
    </row>
    <row r="1073" spans="2:19" ht="45" customHeight="1" x14ac:dyDescent="0.25">
      <c r="B1073" s="10" t="s">
        <v>1045</v>
      </c>
      <c r="C1073" s="100" t="s">
        <v>1062</v>
      </c>
      <c r="D1073" s="100"/>
      <c r="E1073" s="101">
        <f t="shared" si="17"/>
        <v>1</v>
      </c>
      <c r="F1073" s="101"/>
      <c r="G1073" s="102" t="s">
        <v>35</v>
      </c>
      <c r="H1073" s="102"/>
      <c r="I1073" s="103">
        <v>42412</v>
      </c>
      <c r="J1073" s="103"/>
      <c r="K1073" s="103">
        <v>42412</v>
      </c>
      <c r="L1073" s="103"/>
      <c r="M1073" s="84" t="s">
        <v>656</v>
      </c>
      <c r="N1073" s="84"/>
      <c r="O1073" s="98">
        <v>662</v>
      </c>
      <c r="P1073" s="98"/>
      <c r="Q1073" s="84"/>
      <c r="R1073" s="84"/>
      <c r="S1073" s="84"/>
    </row>
    <row r="1074" spans="2:19" ht="45" customHeight="1" x14ac:dyDescent="0.25">
      <c r="B1074" s="10" t="s">
        <v>1045</v>
      </c>
      <c r="C1074" s="100" t="s">
        <v>1063</v>
      </c>
      <c r="D1074" s="100"/>
      <c r="E1074" s="101">
        <f t="shared" si="17"/>
        <v>1</v>
      </c>
      <c r="F1074" s="101"/>
      <c r="G1074" s="102" t="s">
        <v>35</v>
      </c>
      <c r="H1074" s="102"/>
      <c r="I1074" s="103">
        <v>42431</v>
      </c>
      <c r="J1074" s="103"/>
      <c r="K1074" s="103">
        <v>42431</v>
      </c>
      <c r="L1074" s="103"/>
      <c r="M1074" s="84" t="s">
        <v>656</v>
      </c>
      <c r="N1074" s="84"/>
      <c r="O1074" s="98">
        <v>376</v>
      </c>
      <c r="P1074" s="98"/>
      <c r="Q1074" s="84"/>
      <c r="R1074" s="84"/>
      <c r="S1074" s="84"/>
    </row>
    <row r="1075" spans="2:19" ht="45" customHeight="1" x14ac:dyDescent="0.25">
      <c r="B1075" s="10" t="s">
        <v>1045</v>
      </c>
      <c r="C1075" s="100" t="s">
        <v>1058</v>
      </c>
      <c r="D1075" s="100"/>
      <c r="E1075" s="101">
        <f t="shared" si="17"/>
        <v>1</v>
      </c>
      <c r="F1075" s="101"/>
      <c r="G1075" s="102" t="s">
        <v>35</v>
      </c>
      <c r="H1075" s="102"/>
      <c r="I1075" s="103">
        <v>42459</v>
      </c>
      <c r="J1075" s="103"/>
      <c r="K1075" s="103">
        <v>42459</v>
      </c>
      <c r="L1075" s="103"/>
      <c r="M1075" s="84" t="s">
        <v>656</v>
      </c>
      <c r="N1075" s="84"/>
      <c r="O1075" s="98">
        <v>185</v>
      </c>
      <c r="P1075" s="98"/>
      <c r="Q1075" s="84"/>
      <c r="R1075" s="84"/>
      <c r="S1075" s="84"/>
    </row>
    <row r="1076" spans="2:19" ht="45" customHeight="1" x14ac:dyDescent="0.25">
      <c r="B1076" s="10" t="s">
        <v>1045</v>
      </c>
      <c r="C1076" s="100" t="s">
        <v>1060</v>
      </c>
      <c r="D1076" s="100"/>
      <c r="E1076" s="101">
        <f t="shared" si="17"/>
        <v>1</v>
      </c>
      <c r="F1076" s="101"/>
      <c r="G1076" s="102" t="s">
        <v>35</v>
      </c>
      <c r="H1076" s="102"/>
      <c r="I1076" s="103">
        <v>42431</v>
      </c>
      <c r="J1076" s="103"/>
      <c r="K1076" s="103">
        <v>42431</v>
      </c>
      <c r="L1076" s="103"/>
      <c r="M1076" s="84" t="s">
        <v>656</v>
      </c>
      <c r="N1076" s="84"/>
      <c r="O1076" s="98">
        <v>485</v>
      </c>
      <c r="P1076" s="98"/>
      <c r="Q1076" s="84"/>
      <c r="R1076" s="84"/>
      <c r="S1076" s="84"/>
    </row>
    <row r="1077" spans="2:19" ht="45" customHeight="1" x14ac:dyDescent="0.25">
      <c r="B1077" s="10" t="s">
        <v>1045</v>
      </c>
      <c r="C1077" s="100" t="s">
        <v>1061</v>
      </c>
      <c r="D1077" s="100"/>
      <c r="E1077" s="101">
        <f t="shared" si="17"/>
        <v>1</v>
      </c>
      <c r="F1077" s="101"/>
      <c r="G1077" s="102" t="s">
        <v>35</v>
      </c>
      <c r="H1077" s="102"/>
      <c r="I1077" s="103">
        <v>42433</v>
      </c>
      <c r="J1077" s="103"/>
      <c r="K1077" s="103">
        <v>42433</v>
      </c>
      <c r="L1077" s="103"/>
      <c r="M1077" s="84" t="s">
        <v>656</v>
      </c>
      <c r="N1077" s="84"/>
      <c r="O1077" s="98">
        <v>229</v>
      </c>
      <c r="P1077" s="98"/>
      <c r="Q1077" s="84"/>
      <c r="R1077" s="84"/>
      <c r="S1077" s="84"/>
    </row>
    <row r="1078" spans="2:19" ht="45" customHeight="1" x14ac:dyDescent="0.25">
      <c r="B1078" s="10" t="s">
        <v>1045</v>
      </c>
      <c r="C1078" s="100" t="s">
        <v>1064</v>
      </c>
      <c r="D1078" s="100"/>
      <c r="E1078" s="101">
        <f t="shared" si="17"/>
        <v>1</v>
      </c>
      <c r="F1078" s="101"/>
      <c r="G1078" s="102" t="s">
        <v>35</v>
      </c>
      <c r="H1078" s="102"/>
      <c r="I1078" s="103">
        <v>42437</v>
      </c>
      <c r="J1078" s="103"/>
      <c r="K1078" s="103">
        <v>42437</v>
      </c>
      <c r="L1078" s="103"/>
      <c r="M1078" s="84" t="s">
        <v>656</v>
      </c>
      <c r="N1078" s="84"/>
      <c r="O1078" s="98">
        <v>901</v>
      </c>
      <c r="P1078" s="98"/>
      <c r="Q1078" s="84"/>
      <c r="R1078" s="84"/>
      <c r="S1078" s="84"/>
    </row>
    <row r="1079" spans="2:19" ht="45" customHeight="1" x14ac:dyDescent="0.25">
      <c r="B1079" s="10" t="s">
        <v>1045</v>
      </c>
      <c r="C1079" s="100" t="s">
        <v>1062</v>
      </c>
      <c r="D1079" s="100"/>
      <c r="E1079" s="101">
        <f t="shared" si="17"/>
        <v>1</v>
      </c>
      <c r="F1079" s="101"/>
      <c r="G1079" s="102" t="s">
        <v>35</v>
      </c>
      <c r="H1079" s="102"/>
      <c r="I1079" s="103">
        <v>42412</v>
      </c>
      <c r="J1079" s="103"/>
      <c r="K1079" s="103">
        <v>42412</v>
      </c>
      <c r="L1079" s="103"/>
      <c r="M1079" s="84" t="s">
        <v>656</v>
      </c>
      <c r="N1079" s="84"/>
      <c r="O1079" s="98">
        <v>229</v>
      </c>
      <c r="P1079" s="98"/>
      <c r="Q1079" s="84"/>
      <c r="R1079" s="84"/>
      <c r="S1079" s="84"/>
    </row>
    <row r="1080" spans="2:19" ht="45" customHeight="1" x14ac:dyDescent="0.25">
      <c r="B1080" s="10" t="s">
        <v>1045</v>
      </c>
      <c r="C1080" s="100" t="s">
        <v>1063</v>
      </c>
      <c r="D1080" s="100"/>
      <c r="E1080" s="101">
        <f t="shared" si="17"/>
        <v>1</v>
      </c>
      <c r="F1080" s="101"/>
      <c r="G1080" s="102" t="s">
        <v>35</v>
      </c>
      <c r="H1080" s="102"/>
      <c r="I1080" s="103">
        <v>42431</v>
      </c>
      <c r="J1080" s="103"/>
      <c r="K1080" s="103">
        <v>42431</v>
      </c>
      <c r="L1080" s="103"/>
      <c r="M1080" s="84" t="s">
        <v>656</v>
      </c>
      <c r="N1080" s="84"/>
      <c r="O1080" s="98">
        <v>229</v>
      </c>
      <c r="P1080" s="98"/>
      <c r="Q1080" s="84"/>
      <c r="R1080" s="84"/>
      <c r="S1080" s="84"/>
    </row>
    <row r="1081" spans="2:19" ht="45" customHeight="1" x14ac:dyDescent="0.25">
      <c r="B1081" s="10" t="s">
        <v>1045</v>
      </c>
      <c r="C1081" s="100" t="s">
        <v>1065</v>
      </c>
      <c r="D1081" s="100"/>
      <c r="E1081" s="101">
        <f t="shared" si="17"/>
        <v>1</v>
      </c>
      <c r="F1081" s="101"/>
      <c r="G1081" s="102" t="s">
        <v>35</v>
      </c>
      <c r="H1081" s="102"/>
      <c r="I1081" s="103">
        <v>42443</v>
      </c>
      <c r="J1081" s="103"/>
      <c r="K1081" s="103">
        <v>42445</v>
      </c>
      <c r="L1081" s="103"/>
      <c r="M1081" s="84" t="s">
        <v>656</v>
      </c>
      <c r="N1081" s="84"/>
      <c r="O1081" s="98">
        <v>1581</v>
      </c>
      <c r="P1081" s="98"/>
      <c r="Q1081" s="84"/>
      <c r="R1081" s="84"/>
      <c r="S1081" s="84"/>
    </row>
    <row r="1082" spans="2:19" ht="45" customHeight="1" x14ac:dyDescent="0.25">
      <c r="B1082" s="10" t="s">
        <v>1045</v>
      </c>
      <c r="C1082" s="100" t="s">
        <v>1065</v>
      </c>
      <c r="D1082" s="100"/>
      <c r="E1082" s="101">
        <f t="shared" si="17"/>
        <v>1</v>
      </c>
      <c r="F1082" s="101"/>
      <c r="G1082" s="102" t="s">
        <v>35</v>
      </c>
      <c r="H1082" s="102"/>
      <c r="I1082" s="103">
        <v>42443</v>
      </c>
      <c r="J1082" s="103"/>
      <c r="K1082" s="103">
        <v>42445</v>
      </c>
      <c r="L1082" s="103"/>
      <c r="M1082" s="84" t="s">
        <v>656</v>
      </c>
      <c r="N1082" s="84"/>
      <c r="O1082" s="98">
        <v>1881</v>
      </c>
      <c r="P1082" s="98"/>
      <c r="Q1082" s="84"/>
      <c r="R1082" s="84"/>
      <c r="S1082" s="84"/>
    </row>
    <row r="1083" spans="2:19" ht="45" customHeight="1" x14ac:dyDescent="0.25">
      <c r="B1083" s="10" t="s">
        <v>1045</v>
      </c>
      <c r="C1083" s="100" t="s">
        <v>19</v>
      </c>
      <c r="D1083" s="100"/>
      <c r="E1083" s="101">
        <f t="shared" si="17"/>
        <v>1</v>
      </c>
      <c r="F1083" s="101"/>
      <c r="G1083" s="102" t="s">
        <v>20</v>
      </c>
      <c r="H1083" s="102"/>
      <c r="I1083" s="103">
        <v>42443</v>
      </c>
      <c r="J1083" s="103"/>
      <c r="K1083" s="103">
        <v>42443</v>
      </c>
      <c r="L1083" s="103"/>
      <c r="M1083" s="84" t="s">
        <v>656</v>
      </c>
      <c r="N1083" s="84"/>
      <c r="O1083" s="98">
        <v>160</v>
      </c>
      <c r="P1083" s="98"/>
      <c r="Q1083" s="84"/>
      <c r="R1083" s="84"/>
      <c r="S1083" s="84"/>
    </row>
    <row r="1084" spans="2:19" ht="45" customHeight="1" x14ac:dyDescent="0.25">
      <c r="B1084" s="10" t="s">
        <v>1045</v>
      </c>
      <c r="C1084" s="100" t="s">
        <v>1066</v>
      </c>
      <c r="D1084" s="100"/>
      <c r="E1084" s="101">
        <f t="shared" si="17"/>
        <v>1</v>
      </c>
      <c r="F1084" s="101"/>
      <c r="G1084" s="102" t="s">
        <v>35</v>
      </c>
      <c r="H1084" s="102"/>
      <c r="I1084" s="103">
        <v>42471</v>
      </c>
      <c r="J1084" s="103"/>
      <c r="K1084" s="103">
        <v>42471</v>
      </c>
      <c r="L1084" s="103"/>
      <c r="M1084" s="84" t="s">
        <v>656</v>
      </c>
      <c r="N1084" s="84"/>
      <c r="O1084" s="98">
        <v>748</v>
      </c>
      <c r="P1084" s="98"/>
      <c r="Q1084" s="84"/>
      <c r="R1084" s="84"/>
      <c r="S1084" s="84"/>
    </row>
    <row r="1085" spans="2:19" ht="45" customHeight="1" x14ac:dyDescent="0.25">
      <c r="B1085" s="10" t="s">
        <v>1045</v>
      </c>
      <c r="C1085" s="100" t="s">
        <v>1067</v>
      </c>
      <c r="D1085" s="100"/>
      <c r="E1085" s="101">
        <f t="shared" si="17"/>
        <v>1</v>
      </c>
      <c r="F1085" s="101"/>
      <c r="G1085" s="102" t="s">
        <v>35</v>
      </c>
      <c r="H1085" s="102"/>
      <c r="I1085" s="103">
        <v>42467</v>
      </c>
      <c r="J1085" s="103"/>
      <c r="K1085" s="103">
        <v>42467</v>
      </c>
      <c r="L1085" s="103"/>
      <c r="M1085" s="84" t="s">
        <v>656</v>
      </c>
      <c r="N1085" s="84"/>
      <c r="O1085" s="98">
        <v>688.13</v>
      </c>
      <c r="P1085" s="98"/>
      <c r="Q1085" s="84"/>
      <c r="R1085" s="84"/>
      <c r="S1085" s="84"/>
    </row>
    <row r="1086" spans="2:19" ht="45" customHeight="1" x14ac:dyDescent="0.25">
      <c r="B1086" s="10" t="s">
        <v>1045</v>
      </c>
      <c r="C1086" s="100" t="s">
        <v>1066</v>
      </c>
      <c r="D1086" s="100"/>
      <c r="E1086" s="101">
        <f t="shared" si="17"/>
        <v>1</v>
      </c>
      <c r="F1086" s="101"/>
      <c r="G1086" s="102" t="s">
        <v>35</v>
      </c>
      <c r="H1086" s="102"/>
      <c r="I1086" s="103">
        <v>42471</v>
      </c>
      <c r="J1086" s="103"/>
      <c r="K1086" s="103">
        <v>42471</v>
      </c>
      <c r="L1086" s="103"/>
      <c r="M1086" s="84" t="s">
        <v>656</v>
      </c>
      <c r="N1086" s="84"/>
      <c r="O1086" s="98">
        <v>162</v>
      </c>
      <c r="P1086" s="98"/>
      <c r="Q1086" s="84"/>
      <c r="R1086" s="84"/>
      <c r="S1086" s="84"/>
    </row>
    <row r="1087" spans="2:19" ht="45" customHeight="1" x14ac:dyDescent="0.25">
      <c r="B1087" s="10" t="s">
        <v>1045</v>
      </c>
      <c r="C1087" s="100" t="s">
        <v>1067</v>
      </c>
      <c r="D1087" s="100"/>
      <c r="E1087" s="101">
        <f t="shared" si="17"/>
        <v>1</v>
      </c>
      <c r="F1087" s="101"/>
      <c r="G1087" s="102" t="s">
        <v>35</v>
      </c>
      <c r="H1087" s="102"/>
      <c r="I1087" s="103">
        <v>42467</v>
      </c>
      <c r="J1087" s="103"/>
      <c r="K1087" s="103">
        <v>42467</v>
      </c>
      <c r="L1087" s="103"/>
      <c r="M1087" s="84" t="s">
        <v>656</v>
      </c>
      <c r="N1087" s="84"/>
      <c r="O1087" s="98">
        <v>604</v>
      </c>
      <c r="P1087" s="98"/>
      <c r="Q1087" s="84"/>
      <c r="R1087" s="84"/>
      <c r="S1087" s="84"/>
    </row>
    <row r="1088" spans="2:19" ht="45" customHeight="1" x14ac:dyDescent="0.25">
      <c r="B1088" s="10" t="s">
        <v>1045</v>
      </c>
      <c r="C1088" s="100" t="s">
        <v>1068</v>
      </c>
      <c r="D1088" s="100"/>
      <c r="E1088" s="101">
        <f t="shared" si="17"/>
        <v>1</v>
      </c>
      <c r="F1088" s="101"/>
      <c r="G1088" s="102" t="s">
        <v>17</v>
      </c>
      <c r="H1088" s="102"/>
      <c r="I1088" s="103">
        <v>42423</v>
      </c>
      <c r="J1088" s="103"/>
      <c r="K1088" s="103">
        <v>42425</v>
      </c>
      <c r="L1088" s="103"/>
      <c r="M1088" s="84" t="s">
        <v>656</v>
      </c>
      <c r="N1088" s="84"/>
      <c r="O1088" s="98">
        <v>6720</v>
      </c>
      <c r="P1088" s="98"/>
      <c r="Q1088" s="84"/>
      <c r="R1088" s="84"/>
      <c r="S1088" s="84"/>
    </row>
    <row r="1089" spans="2:19" ht="45" customHeight="1" x14ac:dyDescent="0.25">
      <c r="B1089" s="10" t="s">
        <v>1045</v>
      </c>
      <c r="C1089" s="100" t="s">
        <v>1069</v>
      </c>
      <c r="D1089" s="100"/>
      <c r="E1089" s="101">
        <f t="shared" si="17"/>
        <v>1</v>
      </c>
      <c r="F1089" s="101"/>
      <c r="G1089" s="102" t="s">
        <v>35</v>
      </c>
      <c r="H1089" s="102"/>
      <c r="I1089" s="103">
        <v>42416</v>
      </c>
      <c r="J1089" s="103"/>
      <c r="K1089" s="103">
        <v>42416</v>
      </c>
      <c r="L1089" s="103"/>
      <c r="M1089" s="84" t="s">
        <v>656</v>
      </c>
      <c r="N1089" s="84"/>
      <c r="O1089" s="98">
        <v>188</v>
      </c>
      <c r="P1089" s="98"/>
      <c r="Q1089" s="84"/>
      <c r="R1089" s="84"/>
      <c r="S1089" s="84"/>
    </row>
    <row r="1090" spans="2:19" ht="45" customHeight="1" x14ac:dyDescent="0.25">
      <c r="B1090" s="10" t="s">
        <v>1045</v>
      </c>
      <c r="C1090" s="100" t="s">
        <v>753</v>
      </c>
      <c r="D1090" s="100"/>
      <c r="E1090" s="101">
        <f t="shared" si="17"/>
        <v>1</v>
      </c>
      <c r="F1090" s="101"/>
      <c r="G1090" s="102" t="s">
        <v>35</v>
      </c>
      <c r="H1090" s="102"/>
      <c r="I1090" s="103">
        <v>42429</v>
      </c>
      <c r="J1090" s="103"/>
      <c r="K1090" s="103">
        <v>42429</v>
      </c>
      <c r="L1090" s="103"/>
      <c r="M1090" s="84" t="s">
        <v>656</v>
      </c>
      <c r="N1090" s="84"/>
      <c r="O1090" s="98">
        <v>188</v>
      </c>
      <c r="P1090" s="98"/>
      <c r="Q1090" s="84"/>
      <c r="R1090" s="84"/>
      <c r="S1090" s="84"/>
    </row>
    <row r="1091" spans="2:19" ht="45" customHeight="1" x14ac:dyDescent="0.25">
      <c r="B1091" s="10" t="s">
        <v>1045</v>
      </c>
      <c r="C1091" s="100" t="s">
        <v>1070</v>
      </c>
      <c r="D1091" s="100"/>
      <c r="E1091" s="101">
        <f t="shared" si="17"/>
        <v>1</v>
      </c>
      <c r="F1091" s="101"/>
      <c r="G1091" s="102" t="s">
        <v>35</v>
      </c>
      <c r="H1091" s="102"/>
      <c r="I1091" s="103">
        <v>42439</v>
      </c>
      <c r="J1091" s="103"/>
      <c r="K1091" s="103">
        <v>42439</v>
      </c>
      <c r="L1091" s="103"/>
      <c r="M1091" s="84" t="s">
        <v>656</v>
      </c>
      <c r="N1091" s="84"/>
      <c r="O1091" s="98">
        <v>564</v>
      </c>
      <c r="P1091" s="98"/>
      <c r="Q1091" s="84"/>
      <c r="R1091" s="84"/>
      <c r="S1091" s="84"/>
    </row>
    <row r="1092" spans="2:19" ht="45" customHeight="1" x14ac:dyDescent="0.25">
      <c r="B1092" s="10" t="s">
        <v>1045</v>
      </c>
      <c r="C1092" s="100" t="s">
        <v>1070</v>
      </c>
      <c r="D1092" s="100"/>
      <c r="E1092" s="101">
        <f t="shared" si="17"/>
        <v>1</v>
      </c>
      <c r="F1092" s="101"/>
      <c r="G1092" s="102" t="s">
        <v>35</v>
      </c>
      <c r="H1092" s="102"/>
      <c r="I1092" s="103">
        <v>42439</v>
      </c>
      <c r="J1092" s="103"/>
      <c r="K1092" s="103">
        <v>42439</v>
      </c>
      <c r="L1092" s="103"/>
      <c r="M1092" s="84" t="s">
        <v>656</v>
      </c>
      <c r="N1092" s="84"/>
      <c r="O1092" s="98">
        <v>229</v>
      </c>
      <c r="P1092" s="98"/>
      <c r="Q1092" s="84"/>
      <c r="R1092" s="84"/>
      <c r="S1092" s="84"/>
    </row>
    <row r="1093" spans="2:19" ht="45" customHeight="1" x14ac:dyDescent="0.25">
      <c r="B1093" s="10" t="s">
        <v>1045</v>
      </c>
      <c r="C1093" s="100" t="s">
        <v>753</v>
      </c>
      <c r="D1093" s="100"/>
      <c r="E1093" s="101">
        <f t="shared" si="17"/>
        <v>1</v>
      </c>
      <c r="F1093" s="101"/>
      <c r="G1093" s="102" t="s">
        <v>35</v>
      </c>
      <c r="H1093" s="102"/>
      <c r="I1093" s="103">
        <v>42429</v>
      </c>
      <c r="J1093" s="103"/>
      <c r="K1093" s="103">
        <v>42429</v>
      </c>
      <c r="L1093" s="103"/>
      <c r="M1093" s="84" t="s">
        <v>656</v>
      </c>
      <c r="N1093" s="84"/>
      <c r="O1093" s="98">
        <v>521</v>
      </c>
      <c r="P1093" s="98"/>
      <c r="Q1093" s="84"/>
      <c r="R1093" s="84"/>
      <c r="S1093" s="84"/>
    </row>
    <row r="1094" spans="2:19" ht="45" customHeight="1" x14ac:dyDescent="0.25">
      <c r="B1094" s="10" t="s">
        <v>1045</v>
      </c>
      <c r="C1094" s="100" t="s">
        <v>1069</v>
      </c>
      <c r="D1094" s="100"/>
      <c r="E1094" s="101">
        <f t="shared" si="17"/>
        <v>1</v>
      </c>
      <c r="F1094" s="101"/>
      <c r="G1094" s="102" t="s">
        <v>35</v>
      </c>
      <c r="H1094" s="102"/>
      <c r="I1094" s="103">
        <v>42416</v>
      </c>
      <c r="J1094" s="103"/>
      <c r="K1094" s="103">
        <v>42416</v>
      </c>
      <c r="L1094" s="103"/>
      <c r="M1094" s="84" t="s">
        <v>656</v>
      </c>
      <c r="N1094" s="84"/>
      <c r="O1094" s="98">
        <v>300.01</v>
      </c>
      <c r="P1094" s="98"/>
      <c r="Q1094" s="84"/>
      <c r="R1094" s="84"/>
      <c r="S1094" s="84"/>
    </row>
    <row r="1095" spans="2:19" ht="45" customHeight="1" x14ac:dyDescent="0.25">
      <c r="B1095" s="10" t="s">
        <v>1045</v>
      </c>
      <c r="C1095" s="100" t="s">
        <v>1071</v>
      </c>
      <c r="D1095" s="100"/>
      <c r="E1095" s="101">
        <f t="shared" si="17"/>
        <v>1</v>
      </c>
      <c r="F1095" s="101"/>
      <c r="G1095" s="102" t="s">
        <v>35</v>
      </c>
      <c r="H1095" s="102"/>
      <c r="I1095" s="103">
        <v>42474</v>
      </c>
      <c r="J1095" s="103"/>
      <c r="K1095" s="103">
        <v>42474</v>
      </c>
      <c r="L1095" s="103"/>
      <c r="M1095" s="84" t="s">
        <v>656</v>
      </c>
      <c r="N1095" s="84"/>
      <c r="O1095" s="98">
        <v>306</v>
      </c>
      <c r="P1095" s="98"/>
      <c r="Q1095" s="84"/>
      <c r="R1095" s="84"/>
      <c r="S1095" s="84"/>
    </row>
    <row r="1096" spans="2:19" ht="45" customHeight="1" x14ac:dyDescent="0.25">
      <c r="B1096" s="10" t="s">
        <v>1045</v>
      </c>
      <c r="C1096" s="100" t="s">
        <v>19</v>
      </c>
      <c r="D1096" s="100"/>
      <c r="E1096" s="101">
        <f t="shared" si="17"/>
        <v>1</v>
      </c>
      <c r="F1096" s="101"/>
      <c r="G1096" s="102" t="s">
        <v>20</v>
      </c>
      <c r="H1096" s="102"/>
      <c r="I1096" s="103">
        <v>42474</v>
      </c>
      <c r="J1096" s="103"/>
      <c r="K1096" s="103">
        <v>42474</v>
      </c>
      <c r="L1096" s="103"/>
      <c r="M1096" s="84" t="s">
        <v>656</v>
      </c>
      <c r="N1096" s="84"/>
      <c r="O1096" s="98">
        <v>70</v>
      </c>
      <c r="P1096" s="98"/>
      <c r="Q1096" s="84"/>
      <c r="R1096" s="84"/>
      <c r="S1096" s="84"/>
    </row>
    <row r="1097" spans="2:19" ht="45" customHeight="1" x14ac:dyDescent="0.25">
      <c r="B1097" s="10" t="s">
        <v>1045</v>
      </c>
      <c r="C1097" s="100" t="s">
        <v>1072</v>
      </c>
      <c r="D1097" s="100"/>
      <c r="E1097" s="101">
        <f t="shared" si="17"/>
        <v>1</v>
      </c>
      <c r="F1097" s="101"/>
      <c r="G1097" s="102" t="s">
        <v>35</v>
      </c>
      <c r="H1097" s="102"/>
      <c r="I1097" s="103">
        <v>42488</v>
      </c>
      <c r="J1097" s="103"/>
      <c r="K1097" s="103">
        <v>42488</v>
      </c>
      <c r="L1097" s="103"/>
      <c r="M1097" s="84" t="s">
        <v>656</v>
      </c>
      <c r="N1097" s="84"/>
      <c r="O1097" s="98">
        <v>679.84</v>
      </c>
      <c r="P1097" s="98"/>
      <c r="Q1097" s="84"/>
      <c r="R1097" s="84"/>
      <c r="S1097" s="84"/>
    </row>
    <row r="1098" spans="2:19" ht="45" customHeight="1" x14ac:dyDescent="0.25">
      <c r="B1098" s="10" t="s">
        <v>1045</v>
      </c>
      <c r="C1098" s="100" t="s">
        <v>1073</v>
      </c>
      <c r="D1098" s="100"/>
      <c r="E1098" s="101">
        <f t="shared" si="17"/>
        <v>1</v>
      </c>
      <c r="F1098" s="101"/>
      <c r="G1098" s="102" t="s">
        <v>35</v>
      </c>
      <c r="H1098" s="102"/>
      <c r="I1098" s="103">
        <v>42506</v>
      </c>
      <c r="J1098" s="103"/>
      <c r="K1098" s="103">
        <v>42506</v>
      </c>
      <c r="L1098" s="103"/>
      <c r="M1098" s="84" t="s">
        <v>656</v>
      </c>
      <c r="N1098" s="84"/>
      <c r="O1098" s="98">
        <v>647</v>
      </c>
      <c r="P1098" s="98"/>
      <c r="Q1098" s="84"/>
      <c r="R1098" s="84"/>
      <c r="S1098" s="84"/>
    </row>
    <row r="1099" spans="2:19" ht="45" customHeight="1" x14ac:dyDescent="0.25">
      <c r="B1099" s="10" t="s">
        <v>1045</v>
      </c>
      <c r="C1099" s="100" t="s">
        <v>1074</v>
      </c>
      <c r="D1099" s="100"/>
      <c r="E1099" s="101">
        <f t="shared" si="17"/>
        <v>1</v>
      </c>
      <c r="F1099" s="101"/>
      <c r="G1099" s="102" t="s">
        <v>35</v>
      </c>
      <c r="H1099" s="102"/>
      <c r="I1099" s="103">
        <v>42530</v>
      </c>
      <c r="J1099" s="103"/>
      <c r="K1099" s="103">
        <v>42530</v>
      </c>
      <c r="L1099" s="103"/>
      <c r="M1099" s="84" t="s">
        <v>656</v>
      </c>
      <c r="N1099" s="84"/>
      <c r="O1099" s="98">
        <v>639.72</v>
      </c>
      <c r="P1099" s="98"/>
      <c r="Q1099" s="84"/>
      <c r="R1099" s="84"/>
      <c r="S1099" s="84"/>
    </row>
    <row r="1100" spans="2:19" ht="45" customHeight="1" x14ac:dyDescent="0.25">
      <c r="B1100" s="10" t="s">
        <v>1045</v>
      </c>
      <c r="C1100" s="100" t="s">
        <v>1072</v>
      </c>
      <c r="D1100" s="100"/>
      <c r="E1100" s="101">
        <f t="shared" si="17"/>
        <v>1</v>
      </c>
      <c r="F1100" s="101"/>
      <c r="G1100" s="102" t="s">
        <v>35</v>
      </c>
      <c r="H1100" s="102"/>
      <c r="I1100" s="103">
        <v>42488</v>
      </c>
      <c r="J1100" s="103"/>
      <c r="K1100" s="103">
        <v>42488</v>
      </c>
      <c r="L1100" s="103"/>
      <c r="M1100" s="84" t="s">
        <v>656</v>
      </c>
      <c r="N1100" s="84"/>
      <c r="O1100" s="98">
        <v>210</v>
      </c>
      <c r="P1100" s="98"/>
      <c r="Q1100" s="84"/>
      <c r="R1100" s="84"/>
      <c r="S1100" s="84"/>
    </row>
    <row r="1101" spans="2:19" ht="45" customHeight="1" x14ac:dyDescent="0.25">
      <c r="B1101" s="10" t="s">
        <v>1045</v>
      </c>
      <c r="C1101" s="100" t="s">
        <v>1073</v>
      </c>
      <c r="D1101" s="100"/>
      <c r="E1101" s="101">
        <f t="shared" ref="E1101:E1164" si="18">D1101+1</f>
        <v>1</v>
      </c>
      <c r="F1101" s="101"/>
      <c r="G1101" s="102" t="s">
        <v>35</v>
      </c>
      <c r="H1101" s="102"/>
      <c r="I1101" s="103">
        <v>42506</v>
      </c>
      <c r="J1101" s="103"/>
      <c r="K1101" s="103">
        <v>42506</v>
      </c>
      <c r="L1101" s="103"/>
      <c r="M1101" s="84" t="s">
        <v>656</v>
      </c>
      <c r="N1101" s="84"/>
      <c r="O1101" s="98">
        <v>549</v>
      </c>
      <c r="P1101" s="98"/>
      <c r="Q1101" s="84"/>
      <c r="R1101" s="84"/>
      <c r="S1101" s="84"/>
    </row>
    <row r="1102" spans="2:19" ht="45" customHeight="1" x14ac:dyDescent="0.25">
      <c r="B1102" s="10" t="s">
        <v>1045</v>
      </c>
      <c r="C1102" s="100" t="s">
        <v>1075</v>
      </c>
      <c r="D1102" s="100"/>
      <c r="E1102" s="101">
        <f t="shared" si="18"/>
        <v>1</v>
      </c>
      <c r="F1102" s="101"/>
      <c r="G1102" s="102" t="s">
        <v>35</v>
      </c>
      <c r="H1102" s="102"/>
      <c r="I1102" s="103">
        <v>42544</v>
      </c>
      <c r="J1102" s="103"/>
      <c r="K1102" s="103">
        <v>42544</v>
      </c>
      <c r="L1102" s="103"/>
      <c r="M1102" s="84" t="s">
        <v>656</v>
      </c>
      <c r="N1102" s="84"/>
      <c r="O1102" s="98">
        <v>688</v>
      </c>
      <c r="P1102" s="98"/>
      <c r="Q1102" s="84"/>
      <c r="R1102" s="84"/>
      <c r="S1102" s="84"/>
    </row>
    <row r="1103" spans="2:19" ht="45" customHeight="1" x14ac:dyDescent="0.25">
      <c r="B1103" s="10" t="s">
        <v>1045</v>
      </c>
      <c r="C1103" s="100" t="s">
        <v>1075</v>
      </c>
      <c r="D1103" s="100"/>
      <c r="E1103" s="101">
        <f t="shared" si="18"/>
        <v>1</v>
      </c>
      <c r="F1103" s="101"/>
      <c r="G1103" s="102" t="s">
        <v>35</v>
      </c>
      <c r="H1103" s="102"/>
      <c r="I1103" s="103">
        <v>42544</v>
      </c>
      <c r="J1103" s="103"/>
      <c r="K1103" s="103">
        <v>42544</v>
      </c>
      <c r="L1103" s="103"/>
      <c r="M1103" s="84" t="s">
        <v>656</v>
      </c>
      <c r="N1103" s="84"/>
      <c r="O1103" s="98">
        <v>608.97</v>
      </c>
      <c r="P1103" s="98"/>
      <c r="Q1103" s="84"/>
      <c r="R1103" s="84"/>
      <c r="S1103" s="84"/>
    </row>
    <row r="1104" spans="2:19" ht="45" customHeight="1" x14ac:dyDescent="0.25">
      <c r="B1104" s="10" t="s">
        <v>1045</v>
      </c>
      <c r="C1104" s="100" t="s">
        <v>1075</v>
      </c>
      <c r="D1104" s="100"/>
      <c r="E1104" s="101">
        <f t="shared" si="18"/>
        <v>1</v>
      </c>
      <c r="F1104" s="101"/>
      <c r="G1104" s="102" t="s">
        <v>35</v>
      </c>
      <c r="H1104" s="102"/>
      <c r="I1104" s="103">
        <v>42544</v>
      </c>
      <c r="J1104" s="103"/>
      <c r="K1104" s="103">
        <v>42544</v>
      </c>
      <c r="L1104" s="103"/>
      <c r="M1104" s="84" t="s">
        <v>656</v>
      </c>
      <c r="N1104" s="84"/>
      <c r="O1104" s="98">
        <v>229</v>
      </c>
      <c r="P1104" s="98"/>
      <c r="Q1104" s="84"/>
      <c r="R1104" s="84"/>
      <c r="S1104" s="84"/>
    </row>
    <row r="1105" spans="2:19" ht="45" customHeight="1" x14ac:dyDescent="0.25">
      <c r="B1105" s="10" t="s">
        <v>1045</v>
      </c>
      <c r="C1105" s="100" t="s">
        <v>1076</v>
      </c>
      <c r="D1105" s="100"/>
      <c r="E1105" s="101">
        <f t="shared" si="18"/>
        <v>1</v>
      </c>
      <c r="F1105" s="101"/>
      <c r="G1105" s="102" t="s">
        <v>35</v>
      </c>
      <c r="H1105" s="102"/>
      <c r="I1105" s="103">
        <v>42563</v>
      </c>
      <c r="J1105" s="103"/>
      <c r="K1105" s="103">
        <v>42563</v>
      </c>
      <c r="L1105" s="103"/>
      <c r="M1105" s="84" t="s">
        <v>656</v>
      </c>
      <c r="N1105" s="84"/>
      <c r="O1105" s="98">
        <v>457.3</v>
      </c>
      <c r="P1105" s="98"/>
      <c r="Q1105" s="84"/>
      <c r="R1105" s="84"/>
      <c r="S1105" s="84"/>
    </row>
    <row r="1106" spans="2:19" ht="45" customHeight="1" x14ac:dyDescent="0.25">
      <c r="B1106" s="10" t="s">
        <v>1045</v>
      </c>
      <c r="C1106" s="100" t="s">
        <v>1077</v>
      </c>
      <c r="D1106" s="100"/>
      <c r="E1106" s="101">
        <f t="shared" si="18"/>
        <v>1</v>
      </c>
      <c r="F1106" s="101"/>
      <c r="G1106" s="102" t="s">
        <v>35</v>
      </c>
      <c r="H1106" s="102"/>
      <c r="I1106" s="103">
        <v>42492</v>
      </c>
      <c r="J1106" s="103"/>
      <c r="K1106" s="103">
        <v>42493</v>
      </c>
      <c r="L1106" s="103"/>
      <c r="M1106" s="84" t="s">
        <v>656</v>
      </c>
      <c r="N1106" s="84"/>
      <c r="O1106" s="98">
        <v>688</v>
      </c>
      <c r="P1106" s="98"/>
      <c r="Q1106" s="84"/>
      <c r="R1106" s="84"/>
      <c r="S1106" s="84"/>
    </row>
    <row r="1107" spans="2:19" ht="45" customHeight="1" x14ac:dyDescent="0.25">
      <c r="B1107" s="10" t="s">
        <v>1045</v>
      </c>
      <c r="C1107" s="100" t="s">
        <v>1078</v>
      </c>
      <c r="D1107" s="100"/>
      <c r="E1107" s="101">
        <f t="shared" si="18"/>
        <v>1</v>
      </c>
      <c r="F1107" s="101"/>
      <c r="G1107" s="102" t="s">
        <v>35</v>
      </c>
      <c r="H1107" s="102"/>
      <c r="I1107" s="103">
        <v>42550</v>
      </c>
      <c r="J1107" s="103"/>
      <c r="K1107" s="103">
        <v>42550</v>
      </c>
      <c r="L1107" s="103"/>
      <c r="M1107" s="84" t="s">
        <v>656</v>
      </c>
      <c r="N1107" s="84"/>
      <c r="O1107" s="98">
        <v>364</v>
      </c>
      <c r="P1107" s="98"/>
      <c r="Q1107" s="84"/>
      <c r="R1107" s="84"/>
      <c r="S1107" s="84"/>
    </row>
    <row r="1108" spans="2:19" ht="45" customHeight="1" x14ac:dyDescent="0.25">
      <c r="B1108" s="10" t="s">
        <v>1045</v>
      </c>
      <c r="C1108" s="100" t="s">
        <v>1076</v>
      </c>
      <c r="D1108" s="100"/>
      <c r="E1108" s="101">
        <f t="shared" si="18"/>
        <v>1</v>
      </c>
      <c r="F1108" s="101"/>
      <c r="G1108" s="102" t="s">
        <v>35</v>
      </c>
      <c r="H1108" s="102"/>
      <c r="I1108" s="103">
        <v>42573</v>
      </c>
      <c r="J1108" s="103"/>
      <c r="K1108" s="103">
        <v>42573</v>
      </c>
      <c r="L1108" s="103"/>
      <c r="M1108" s="84" t="s">
        <v>656</v>
      </c>
      <c r="N1108" s="84"/>
      <c r="O1108" s="98">
        <v>477</v>
      </c>
      <c r="P1108" s="98"/>
      <c r="Q1108" s="84"/>
      <c r="R1108" s="84"/>
      <c r="S1108" s="84"/>
    </row>
    <row r="1109" spans="2:19" ht="45" customHeight="1" x14ac:dyDescent="0.25">
      <c r="B1109" s="10" t="s">
        <v>1045</v>
      </c>
      <c r="C1109" s="100" t="s">
        <v>1078</v>
      </c>
      <c r="D1109" s="100"/>
      <c r="E1109" s="101">
        <f t="shared" si="18"/>
        <v>1</v>
      </c>
      <c r="F1109" s="101"/>
      <c r="G1109" s="102" t="s">
        <v>35</v>
      </c>
      <c r="H1109" s="102"/>
      <c r="I1109" s="103">
        <v>42550</v>
      </c>
      <c r="J1109" s="103"/>
      <c r="K1109" s="103">
        <v>42550</v>
      </c>
      <c r="L1109" s="103"/>
      <c r="M1109" s="84" t="s">
        <v>656</v>
      </c>
      <c r="N1109" s="84"/>
      <c r="O1109" s="98">
        <v>229</v>
      </c>
      <c r="P1109" s="98"/>
      <c r="Q1109" s="84"/>
      <c r="R1109" s="84"/>
      <c r="S1109" s="84"/>
    </row>
    <row r="1110" spans="2:19" ht="45" customHeight="1" x14ac:dyDescent="0.25">
      <c r="B1110" s="10" t="s">
        <v>1045</v>
      </c>
      <c r="C1110" s="100" t="s">
        <v>1079</v>
      </c>
      <c r="D1110" s="100"/>
      <c r="E1110" s="101">
        <f t="shared" si="18"/>
        <v>1</v>
      </c>
      <c r="F1110" s="101"/>
      <c r="G1110" s="102" t="s">
        <v>35</v>
      </c>
      <c r="H1110" s="102"/>
      <c r="I1110" s="103">
        <v>42562</v>
      </c>
      <c r="J1110" s="103"/>
      <c r="K1110" s="103">
        <v>42562</v>
      </c>
      <c r="L1110" s="103"/>
      <c r="M1110" s="84" t="s">
        <v>656</v>
      </c>
      <c r="N1110" s="84"/>
      <c r="O1110" s="98">
        <v>594</v>
      </c>
      <c r="P1110" s="98"/>
      <c r="Q1110" s="84"/>
      <c r="R1110" s="84"/>
      <c r="S1110" s="84"/>
    </row>
    <row r="1111" spans="2:19" ht="45" customHeight="1" x14ac:dyDescent="0.25">
      <c r="B1111" s="10" t="s">
        <v>1045</v>
      </c>
      <c r="C1111" s="100" t="s">
        <v>1080</v>
      </c>
      <c r="D1111" s="100"/>
      <c r="E1111" s="101">
        <f t="shared" si="18"/>
        <v>1</v>
      </c>
      <c r="F1111" s="101"/>
      <c r="G1111" s="102" t="s">
        <v>35</v>
      </c>
      <c r="H1111" s="102"/>
      <c r="I1111" s="103">
        <v>42562</v>
      </c>
      <c r="J1111" s="103"/>
      <c r="K1111" s="103">
        <v>42562</v>
      </c>
      <c r="L1111" s="103"/>
      <c r="M1111" s="84" t="s">
        <v>656</v>
      </c>
      <c r="N1111" s="84"/>
      <c r="O1111" s="98">
        <v>590</v>
      </c>
      <c r="P1111" s="98"/>
      <c r="Q1111" s="84"/>
      <c r="R1111" s="84"/>
      <c r="S1111" s="84"/>
    </row>
    <row r="1112" spans="2:19" ht="45" customHeight="1" x14ac:dyDescent="0.25">
      <c r="B1112" s="10" t="s">
        <v>1045</v>
      </c>
      <c r="C1112" s="100" t="s">
        <v>1081</v>
      </c>
      <c r="D1112" s="100"/>
      <c r="E1112" s="101">
        <f t="shared" si="18"/>
        <v>1</v>
      </c>
      <c r="F1112" s="101"/>
      <c r="G1112" s="102" t="s">
        <v>35</v>
      </c>
      <c r="H1112" s="102"/>
      <c r="I1112" s="103">
        <v>42522</v>
      </c>
      <c r="J1112" s="103"/>
      <c r="K1112" s="103">
        <v>42552</v>
      </c>
      <c r="L1112" s="103"/>
      <c r="M1112" s="84" t="s">
        <v>656</v>
      </c>
      <c r="N1112" s="84"/>
      <c r="O1112" s="98">
        <v>538</v>
      </c>
      <c r="P1112" s="98"/>
      <c r="Q1112" s="84"/>
      <c r="R1112" s="84"/>
      <c r="S1112" s="84"/>
    </row>
    <row r="1113" spans="2:19" ht="45" customHeight="1" x14ac:dyDescent="0.25">
      <c r="B1113" s="10" t="s">
        <v>1045</v>
      </c>
      <c r="C1113" s="100" t="s">
        <v>1079</v>
      </c>
      <c r="D1113" s="100"/>
      <c r="E1113" s="101">
        <f t="shared" si="18"/>
        <v>1</v>
      </c>
      <c r="F1113" s="101"/>
      <c r="G1113" s="102" t="s">
        <v>35</v>
      </c>
      <c r="H1113" s="102"/>
      <c r="I1113" s="103">
        <v>42562</v>
      </c>
      <c r="J1113" s="103"/>
      <c r="K1113" s="103">
        <v>42562</v>
      </c>
      <c r="L1113" s="103"/>
      <c r="M1113" s="84" t="s">
        <v>656</v>
      </c>
      <c r="N1113" s="84"/>
      <c r="O1113" s="98">
        <v>128.01</v>
      </c>
      <c r="P1113" s="98"/>
      <c r="Q1113" s="84"/>
      <c r="R1113" s="84"/>
      <c r="S1113" s="84"/>
    </row>
    <row r="1114" spans="2:19" ht="45" customHeight="1" x14ac:dyDescent="0.25">
      <c r="B1114" s="10" t="s">
        <v>1045</v>
      </c>
      <c r="C1114" s="100" t="s">
        <v>1082</v>
      </c>
      <c r="D1114" s="100"/>
      <c r="E1114" s="101">
        <f t="shared" si="18"/>
        <v>1</v>
      </c>
      <c r="F1114" s="101"/>
      <c r="G1114" s="102" t="s">
        <v>187</v>
      </c>
      <c r="H1114" s="102"/>
      <c r="I1114" s="103">
        <v>42590</v>
      </c>
      <c r="J1114" s="103"/>
      <c r="K1114" s="103">
        <v>42590</v>
      </c>
      <c r="L1114" s="103"/>
      <c r="M1114" s="84" t="s">
        <v>656</v>
      </c>
      <c r="N1114" s="84"/>
      <c r="O1114" s="98">
        <v>608</v>
      </c>
      <c r="P1114" s="98"/>
      <c r="Q1114" s="84"/>
      <c r="R1114" s="84"/>
      <c r="S1114" s="84"/>
    </row>
    <row r="1115" spans="2:19" ht="45" customHeight="1" x14ac:dyDescent="0.25">
      <c r="B1115" s="10" t="s">
        <v>1045</v>
      </c>
      <c r="C1115" s="100" t="s">
        <v>1082</v>
      </c>
      <c r="D1115" s="100"/>
      <c r="E1115" s="101">
        <f t="shared" si="18"/>
        <v>1</v>
      </c>
      <c r="F1115" s="101"/>
      <c r="G1115" s="102" t="s">
        <v>187</v>
      </c>
      <c r="H1115" s="102"/>
      <c r="I1115" s="103">
        <v>42638</v>
      </c>
      <c r="J1115" s="103"/>
      <c r="K1115" s="103">
        <v>42638</v>
      </c>
      <c r="L1115" s="103"/>
      <c r="M1115" s="84" t="s">
        <v>656</v>
      </c>
      <c r="N1115" s="84"/>
      <c r="O1115" s="98">
        <v>520.78</v>
      </c>
      <c r="P1115" s="98"/>
      <c r="Q1115" s="84"/>
      <c r="R1115" s="84"/>
      <c r="S1115" s="84"/>
    </row>
    <row r="1116" spans="2:19" ht="45" customHeight="1" x14ac:dyDescent="0.25">
      <c r="B1116" s="10" t="s">
        <v>1045</v>
      </c>
      <c r="C1116" s="100" t="s">
        <v>1083</v>
      </c>
      <c r="D1116" s="100"/>
      <c r="E1116" s="101">
        <f t="shared" si="18"/>
        <v>1</v>
      </c>
      <c r="F1116" s="101"/>
      <c r="G1116" s="102" t="s">
        <v>35</v>
      </c>
      <c r="H1116" s="102"/>
      <c r="I1116" s="103">
        <v>42580</v>
      </c>
      <c r="J1116" s="103"/>
      <c r="K1116" s="103">
        <v>42580</v>
      </c>
      <c r="L1116" s="103"/>
      <c r="M1116" s="84" t="s">
        <v>656</v>
      </c>
      <c r="N1116" s="84"/>
      <c r="O1116" s="98">
        <v>172</v>
      </c>
      <c r="P1116" s="98"/>
      <c r="Q1116" s="84"/>
      <c r="R1116" s="84"/>
      <c r="S1116" s="84"/>
    </row>
    <row r="1117" spans="2:19" ht="45" customHeight="1" x14ac:dyDescent="0.25">
      <c r="B1117" s="10" t="s">
        <v>1045</v>
      </c>
      <c r="C1117" s="100" t="s">
        <v>1084</v>
      </c>
      <c r="D1117" s="100"/>
      <c r="E1117" s="101">
        <f t="shared" si="18"/>
        <v>1</v>
      </c>
      <c r="F1117" s="101"/>
      <c r="G1117" s="102" t="s">
        <v>35</v>
      </c>
      <c r="H1117" s="102"/>
      <c r="I1117" s="103">
        <v>42607</v>
      </c>
      <c r="J1117" s="103"/>
      <c r="K1117" s="103">
        <v>42608</v>
      </c>
      <c r="L1117" s="103"/>
      <c r="M1117" s="84" t="s">
        <v>656</v>
      </c>
      <c r="N1117" s="84"/>
      <c r="O1117" s="98">
        <v>712</v>
      </c>
      <c r="P1117" s="98"/>
      <c r="Q1117" s="84"/>
      <c r="R1117" s="84"/>
      <c r="S1117" s="84"/>
    </row>
    <row r="1118" spans="2:19" ht="45" customHeight="1" x14ac:dyDescent="0.25">
      <c r="B1118" s="10" t="s">
        <v>1045</v>
      </c>
      <c r="C1118" s="100" t="s">
        <v>1084</v>
      </c>
      <c r="D1118" s="100"/>
      <c r="E1118" s="101">
        <f t="shared" si="18"/>
        <v>1</v>
      </c>
      <c r="F1118" s="101"/>
      <c r="G1118" s="102" t="s">
        <v>35</v>
      </c>
      <c r="H1118" s="102"/>
      <c r="I1118" s="103">
        <v>42607</v>
      </c>
      <c r="J1118" s="103"/>
      <c r="K1118" s="103">
        <v>42608</v>
      </c>
      <c r="L1118" s="103"/>
      <c r="M1118" s="84" t="s">
        <v>656</v>
      </c>
      <c r="N1118" s="84"/>
      <c r="O1118" s="98">
        <v>292</v>
      </c>
      <c r="P1118" s="98"/>
      <c r="Q1118" s="84"/>
      <c r="R1118" s="84"/>
      <c r="S1118" s="84"/>
    </row>
    <row r="1119" spans="2:19" ht="45" customHeight="1" x14ac:dyDescent="0.25">
      <c r="B1119" s="10" t="s">
        <v>1045</v>
      </c>
      <c r="C1119" s="100" t="s">
        <v>1083</v>
      </c>
      <c r="D1119" s="100"/>
      <c r="E1119" s="101">
        <f t="shared" si="18"/>
        <v>1</v>
      </c>
      <c r="F1119" s="101"/>
      <c r="G1119" s="102" t="s">
        <v>35</v>
      </c>
      <c r="H1119" s="102"/>
      <c r="I1119" s="103">
        <v>42580</v>
      </c>
      <c r="J1119" s="103"/>
      <c r="K1119" s="103">
        <v>42580</v>
      </c>
      <c r="L1119" s="103"/>
      <c r="M1119" s="84" t="s">
        <v>656</v>
      </c>
      <c r="N1119" s="84"/>
      <c r="O1119" s="98">
        <v>220</v>
      </c>
      <c r="P1119" s="98"/>
      <c r="Q1119" s="84"/>
      <c r="R1119" s="84"/>
      <c r="S1119" s="84"/>
    </row>
    <row r="1120" spans="2:19" ht="45" customHeight="1" x14ac:dyDescent="0.25">
      <c r="B1120" s="10" t="s">
        <v>1045</v>
      </c>
      <c r="C1120" s="100" t="s">
        <v>1085</v>
      </c>
      <c r="D1120" s="100"/>
      <c r="E1120" s="101">
        <f t="shared" si="18"/>
        <v>1</v>
      </c>
      <c r="F1120" s="101"/>
      <c r="G1120" s="102" t="s">
        <v>35</v>
      </c>
      <c r="H1120" s="102"/>
      <c r="I1120" s="103">
        <v>42618</v>
      </c>
      <c r="J1120" s="103"/>
      <c r="K1120" s="103">
        <v>42618</v>
      </c>
      <c r="L1120" s="103"/>
      <c r="M1120" s="84" t="s">
        <v>656</v>
      </c>
      <c r="N1120" s="84"/>
      <c r="O1120" s="98">
        <v>1441</v>
      </c>
      <c r="P1120" s="98"/>
      <c r="Q1120" s="84"/>
      <c r="R1120" s="84"/>
      <c r="S1120" s="84"/>
    </row>
    <row r="1121" spans="2:19" ht="45" customHeight="1" x14ac:dyDescent="0.25">
      <c r="B1121" s="10" t="s">
        <v>1045</v>
      </c>
      <c r="C1121" s="100" t="s">
        <v>1086</v>
      </c>
      <c r="D1121" s="100"/>
      <c r="E1121" s="101">
        <f t="shared" si="18"/>
        <v>1</v>
      </c>
      <c r="F1121" s="101"/>
      <c r="G1121" s="102" t="s">
        <v>35</v>
      </c>
      <c r="H1121" s="102"/>
      <c r="I1121" s="103">
        <v>42633</v>
      </c>
      <c r="J1121" s="103"/>
      <c r="K1121" s="103">
        <v>42633</v>
      </c>
      <c r="L1121" s="103"/>
      <c r="M1121" s="84" t="s">
        <v>656</v>
      </c>
      <c r="N1121" s="84"/>
      <c r="O1121" s="98">
        <v>705</v>
      </c>
      <c r="P1121" s="98"/>
      <c r="Q1121" s="84"/>
      <c r="R1121" s="84"/>
      <c r="S1121" s="84"/>
    </row>
    <row r="1122" spans="2:19" ht="45" customHeight="1" x14ac:dyDescent="0.25">
      <c r="B1122" s="10" t="s">
        <v>1045</v>
      </c>
      <c r="C1122" s="100" t="s">
        <v>1087</v>
      </c>
      <c r="D1122" s="100"/>
      <c r="E1122" s="101">
        <f t="shared" si="18"/>
        <v>1</v>
      </c>
      <c r="F1122" s="101"/>
      <c r="G1122" s="102" t="s">
        <v>35</v>
      </c>
      <c r="H1122" s="102"/>
      <c r="I1122" s="103">
        <v>42649</v>
      </c>
      <c r="J1122" s="103"/>
      <c r="K1122" s="103">
        <v>42649</v>
      </c>
      <c r="L1122" s="103"/>
      <c r="M1122" s="84" t="s">
        <v>656</v>
      </c>
      <c r="N1122" s="84"/>
      <c r="O1122" s="98">
        <v>648</v>
      </c>
      <c r="P1122" s="98"/>
      <c r="Q1122" s="84"/>
      <c r="R1122" s="84"/>
      <c r="S1122" s="84"/>
    </row>
    <row r="1123" spans="2:19" ht="45" customHeight="1" x14ac:dyDescent="0.25">
      <c r="B1123" s="10" t="s">
        <v>1045</v>
      </c>
      <c r="C1123" s="100" t="s">
        <v>1088</v>
      </c>
      <c r="D1123" s="100"/>
      <c r="E1123" s="101">
        <f t="shared" si="18"/>
        <v>1</v>
      </c>
      <c r="F1123" s="101"/>
      <c r="G1123" s="102" t="s">
        <v>35</v>
      </c>
      <c r="H1123" s="102"/>
      <c r="I1123" s="103">
        <v>42602</v>
      </c>
      <c r="J1123" s="103"/>
      <c r="K1123" s="103">
        <v>42602</v>
      </c>
      <c r="L1123" s="103"/>
      <c r="M1123" s="84" t="s">
        <v>656</v>
      </c>
      <c r="N1123" s="84"/>
      <c r="O1123" s="98">
        <v>603.09</v>
      </c>
      <c r="P1123" s="98"/>
      <c r="Q1123" s="84"/>
      <c r="R1123" s="84"/>
      <c r="S1123" s="84"/>
    </row>
    <row r="1124" spans="2:19" ht="45" customHeight="1" x14ac:dyDescent="0.25">
      <c r="B1124" s="10" t="s">
        <v>1045</v>
      </c>
      <c r="C1124" s="100" t="s">
        <v>1089</v>
      </c>
      <c r="D1124" s="100"/>
      <c r="E1124" s="101">
        <f t="shared" si="18"/>
        <v>1</v>
      </c>
      <c r="F1124" s="101"/>
      <c r="G1124" s="102" t="s">
        <v>35</v>
      </c>
      <c r="H1124" s="102"/>
      <c r="I1124" s="103">
        <v>42576</v>
      </c>
      <c r="J1124" s="103"/>
      <c r="K1124" s="103">
        <v>42576</v>
      </c>
      <c r="L1124" s="103"/>
      <c r="M1124" s="84" t="s">
        <v>656</v>
      </c>
      <c r="N1124" s="84"/>
      <c r="O1124" s="98">
        <v>588.20000000000005</v>
      </c>
      <c r="P1124" s="98"/>
      <c r="Q1124" s="84"/>
      <c r="R1124" s="84"/>
      <c r="S1124" s="84"/>
    </row>
    <row r="1125" spans="2:19" ht="45" customHeight="1" x14ac:dyDescent="0.25">
      <c r="B1125" s="10" t="s">
        <v>1045</v>
      </c>
      <c r="C1125" s="100" t="s">
        <v>1085</v>
      </c>
      <c r="D1125" s="100"/>
      <c r="E1125" s="101">
        <f t="shared" si="18"/>
        <v>1</v>
      </c>
      <c r="F1125" s="101"/>
      <c r="G1125" s="102" t="s">
        <v>35</v>
      </c>
      <c r="H1125" s="102"/>
      <c r="I1125" s="103">
        <v>42618</v>
      </c>
      <c r="J1125" s="103"/>
      <c r="K1125" s="103">
        <v>42618</v>
      </c>
      <c r="L1125" s="103"/>
      <c r="M1125" s="84" t="s">
        <v>656</v>
      </c>
      <c r="N1125" s="84"/>
      <c r="O1125" s="98">
        <v>1145</v>
      </c>
      <c r="P1125" s="98"/>
      <c r="Q1125" s="84"/>
      <c r="R1125" s="84"/>
      <c r="S1125" s="84"/>
    </row>
    <row r="1126" spans="2:19" ht="45" customHeight="1" x14ac:dyDescent="0.25">
      <c r="B1126" s="10" t="s">
        <v>1045</v>
      </c>
      <c r="C1126" s="100" t="s">
        <v>1086</v>
      </c>
      <c r="D1126" s="100"/>
      <c r="E1126" s="101">
        <f t="shared" si="18"/>
        <v>1</v>
      </c>
      <c r="F1126" s="101"/>
      <c r="G1126" s="102" t="s">
        <v>35</v>
      </c>
      <c r="H1126" s="102"/>
      <c r="I1126" s="103">
        <v>42633</v>
      </c>
      <c r="J1126" s="103"/>
      <c r="K1126" s="103">
        <v>42633</v>
      </c>
      <c r="L1126" s="103"/>
      <c r="M1126" s="84" t="s">
        <v>656</v>
      </c>
      <c r="N1126" s="84"/>
      <c r="O1126" s="98">
        <v>669</v>
      </c>
      <c r="P1126" s="98"/>
      <c r="Q1126" s="84"/>
      <c r="R1126" s="84"/>
      <c r="S1126" s="84"/>
    </row>
    <row r="1127" spans="2:19" ht="45" customHeight="1" x14ac:dyDescent="0.25">
      <c r="B1127" s="10" t="s">
        <v>1045</v>
      </c>
      <c r="C1127" s="100" t="s">
        <v>1087</v>
      </c>
      <c r="D1127" s="100"/>
      <c r="E1127" s="101">
        <f t="shared" si="18"/>
        <v>1</v>
      </c>
      <c r="F1127" s="101"/>
      <c r="G1127" s="102" t="s">
        <v>35</v>
      </c>
      <c r="H1127" s="102"/>
      <c r="I1127" s="103">
        <v>42649</v>
      </c>
      <c r="J1127" s="103"/>
      <c r="K1127" s="103">
        <v>42649</v>
      </c>
      <c r="L1127" s="103"/>
      <c r="M1127" s="84" t="s">
        <v>656</v>
      </c>
      <c r="N1127" s="84"/>
      <c r="O1127" s="98">
        <v>584</v>
      </c>
      <c r="P1127" s="98"/>
      <c r="Q1127" s="84"/>
      <c r="R1127" s="84"/>
      <c r="S1127" s="84"/>
    </row>
    <row r="1128" spans="2:19" ht="45" customHeight="1" x14ac:dyDescent="0.25">
      <c r="B1128" s="10" t="s">
        <v>1045</v>
      </c>
      <c r="C1128" s="100" t="s">
        <v>19</v>
      </c>
      <c r="D1128" s="100"/>
      <c r="E1128" s="101">
        <f t="shared" si="18"/>
        <v>1</v>
      </c>
      <c r="F1128" s="101"/>
      <c r="G1128" s="102" t="s">
        <v>20</v>
      </c>
      <c r="H1128" s="102"/>
      <c r="I1128" s="103">
        <v>42649</v>
      </c>
      <c r="J1128" s="103"/>
      <c r="K1128" s="103">
        <v>42649</v>
      </c>
      <c r="L1128" s="103"/>
      <c r="M1128" s="84" t="s">
        <v>656</v>
      </c>
      <c r="N1128" s="84"/>
      <c r="O1128" s="98">
        <v>505</v>
      </c>
      <c r="P1128" s="98"/>
      <c r="Q1128" s="84"/>
      <c r="R1128" s="84"/>
      <c r="S1128" s="84"/>
    </row>
    <row r="1129" spans="2:19" ht="45" customHeight="1" x14ac:dyDescent="0.25">
      <c r="B1129" s="10" t="s">
        <v>1045</v>
      </c>
      <c r="C1129" s="100" t="s">
        <v>1090</v>
      </c>
      <c r="D1129" s="100"/>
      <c r="E1129" s="101">
        <f t="shared" si="18"/>
        <v>1</v>
      </c>
      <c r="F1129" s="101"/>
      <c r="G1129" s="102" t="s">
        <v>35</v>
      </c>
      <c r="H1129" s="102"/>
      <c r="I1129" s="103">
        <v>42615</v>
      </c>
      <c r="J1129" s="103"/>
      <c r="K1129" s="103">
        <v>42615</v>
      </c>
      <c r="L1129" s="103"/>
      <c r="M1129" s="84" t="s">
        <v>656</v>
      </c>
      <c r="N1129" s="84"/>
      <c r="O1129" s="98">
        <v>188</v>
      </c>
      <c r="P1129" s="98"/>
      <c r="Q1129" s="84"/>
      <c r="R1129" s="84"/>
      <c r="S1129" s="84"/>
    </row>
    <row r="1130" spans="2:19" ht="45" customHeight="1" x14ac:dyDescent="0.25">
      <c r="B1130" s="10" t="s">
        <v>1045</v>
      </c>
      <c r="C1130" s="100" t="s">
        <v>1091</v>
      </c>
      <c r="D1130" s="100"/>
      <c r="E1130" s="101">
        <f t="shared" si="18"/>
        <v>1</v>
      </c>
      <c r="F1130" s="101"/>
      <c r="G1130" s="102" t="s">
        <v>35</v>
      </c>
      <c r="H1130" s="102"/>
      <c r="I1130" s="103">
        <v>42639</v>
      </c>
      <c r="J1130" s="103"/>
      <c r="K1130" s="103">
        <v>42639</v>
      </c>
      <c r="L1130" s="103"/>
      <c r="M1130" s="84" t="s">
        <v>656</v>
      </c>
      <c r="N1130" s="84"/>
      <c r="O1130" s="98">
        <v>688</v>
      </c>
      <c r="P1130" s="98"/>
      <c r="Q1130" s="84"/>
      <c r="R1130" s="84"/>
      <c r="S1130" s="84"/>
    </row>
    <row r="1131" spans="2:19" ht="45" customHeight="1" x14ac:dyDescent="0.25">
      <c r="B1131" s="10" t="s">
        <v>1045</v>
      </c>
      <c r="C1131" s="100" t="s">
        <v>1092</v>
      </c>
      <c r="D1131" s="100"/>
      <c r="E1131" s="101">
        <f t="shared" si="18"/>
        <v>1</v>
      </c>
      <c r="F1131" s="101"/>
      <c r="G1131" s="102" t="s">
        <v>35</v>
      </c>
      <c r="H1131" s="102"/>
      <c r="I1131" s="103">
        <v>42643</v>
      </c>
      <c r="J1131" s="103"/>
      <c r="K1131" s="103">
        <v>42643</v>
      </c>
      <c r="L1131" s="103"/>
      <c r="M1131" s="84" t="s">
        <v>656</v>
      </c>
      <c r="N1131" s="84"/>
      <c r="O1131" s="98">
        <v>488</v>
      </c>
      <c r="P1131" s="98"/>
      <c r="Q1131" s="84"/>
      <c r="R1131" s="84"/>
      <c r="S1131" s="84"/>
    </row>
    <row r="1132" spans="2:19" ht="45" customHeight="1" x14ac:dyDescent="0.25">
      <c r="B1132" s="10" t="s">
        <v>1045</v>
      </c>
      <c r="C1132" s="100" t="s">
        <v>1093</v>
      </c>
      <c r="D1132" s="100"/>
      <c r="E1132" s="101">
        <f t="shared" si="18"/>
        <v>1</v>
      </c>
      <c r="F1132" s="101"/>
      <c r="G1132" s="102" t="s">
        <v>35</v>
      </c>
      <c r="H1132" s="102"/>
      <c r="I1132" s="103">
        <v>42632</v>
      </c>
      <c r="J1132" s="103"/>
      <c r="K1132" s="103">
        <v>42633</v>
      </c>
      <c r="L1132" s="103"/>
      <c r="M1132" s="84" t="s">
        <v>656</v>
      </c>
      <c r="N1132" s="84"/>
      <c r="O1132" s="98">
        <v>360</v>
      </c>
      <c r="P1132" s="98"/>
      <c r="Q1132" s="84"/>
      <c r="R1132" s="84"/>
      <c r="S1132" s="84"/>
    </row>
    <row r="1133" spans="2:19" ht="45" customHeight="1" x14ac:dyDescent="0.25">
      <c r="B1133" s="10" t="s">
        <v>1045</v>
      </c>
      <c r="C1133" s="100" t="s">
        <v>1094</v>
      </c>
      <c r="D1133" s="100"/>
      <c r="E1133" s="101">
        <f t="shared" si="18"/>
        <v>1</v>
      </c>
      <c r="F1133" s="101"/>
      <c r="G1133" s="102" t="s">
        <v>35</v>
      </c>
      <c r="H1133" s="102"/>
      <c r="I1133" s="103">
        <v>42493</v>
      </c>
      <c r="J1133" s="103"/>
      <c r="K1133" s="103">
        <v>42493</v>
      </c>
      <c r="L1133" s="103"/>
      <c r="M1133" s="84" t="s">
        <v>656</v>
      </c>
      <c r="N1133" s="84"/>
      <c r="O1133" s="98">
        <v>188</v>
      </c>
      <c r="P1133" s="98"/>
      <c r="Q1133" s="84"/>
      <c r="R1133" s="84"/>
      <c r="S1133" s="84"/>
    </row>
    <row r="1134" spans="2:19" ht="45" customHeight="1" x14ac:dyDescent="0.25">
      <c r="B1134" s="10" t="s">
        <v>1045</v>
      </c>
      <c r="C1134" s="100" t="s">
        <v>1095</v>
      </c>
      <c r="D1134" s="100"/>
      <c r="E1134" s="101">
        <f t="shared" si="18"/>
        <v>1</v>
      </c>
      <c r="F1134" s="101"/>
      <c r="G1134" s="102" t="s">
        <v>35</v>
      </c>
      <c r="H1134" s="102"/>
      <c r="I1134" s="103">
        <v>42657</v>
      </c>
      <c r="J1134" s="103"/>
      <c r="K1134" s="103">
        <v>42657</v>
      </c>
      <c r="L1134" s="103"/>
      <c r="M1134" s="84" t="s">
        <v>656</v>
      </c>
      <c r="N1134" s="84"/>
      <c r="O1134" s="98">
        <v>35</v>
      </c>
      <c r="P1134" s="98"/>
      <c r="Q1134" s="84"/>
      <c r="R1134" s="84"/>
      <c r="S1134" s="84"/>
    </row>
    <row r="1135" spans="2:19" ht="45" customHeight="1" x14ac:dyDescent="0.25">
      <c r="B1135" s="10" t="s">
        <v>1045</v>
      </c>
      <c r="C1135" s="100" t="s">
        <v>1095</v>
      </c>
      <c r="D1135" s="100"/>
      <c r="E1135" s="101">
        <f t="shared" si="18"/>
        <v>1</v>
      </c>
      <c r="F1135" s="101"/>
      <c r="G1135" s="102" t="s">
        <v>35</v>
      </c>
      <c r="H1135" s="102"/>
      <c r="I1135" s="103">
        <v>42657</v>
      </c>
      <c r="J1135" s="103"/>
      <c r="K1135" s="103">
        <v>42657</v>
      </c>
      <c r="L1135" s="103"/>
      <c r="M1135" s="84" t="s">
        <v>656</v>
      </c>
      <c r="N1135" s="84"/>
      <c r="O1135" s="98">
        <v>132</v>
      </c>
      <c r="P1135" s="98"/>
      <c r="Q1135" s="84"/>
      <c r="R1135" s="84"/>
      <c r="S1135" s="84"/>
    </row>
    <row r="1136" spans="2:19" ht="45" customHeight="1" x14ac:dyDescent="0.25">
      <c r="B1136" s="10" t="s">
        <v>1045</v>
      </c>
      <c r="C1136" s="100" t="s">
        <v>1095</v>
      </c>
      <c r="D1136" s="100"/>
      <c r="E1136" s="101">
        <f t="shared" si="18"/>
        <v>1</v>
      </c>
      <c r="F1136" s="101"/>
      <c r="G1136" s="102" t="s">
        <v>35</v>
      </c>
      <c r="H1136" s="102"/>
      <c r="I1136" s="103">
        <v>42657</v>
      </c>
      <c r="J1136" s="103"/>
      <c r="K1136" s="103">
        <v>42657</v>
      </c>
      <c r="L1136" s="103"/>
      <c r="M1136" s="84" t="s">
        <v>656</v>
      </c>
      <c r="N1136" s="84"/>
      <c r="O1136" s="98">
        <v>515</v>
      </c>
      <c r="P1136" s="98"/>
      <c r="Q1136" s="84"/>
      <c r="R1136" s="84"/>
      <c r="S1136" s="84"/>
    </row>
    <row r="1137" spans="2:19" ht="45" customHeight="1" x14ac:dyDescent="0.25">
      <c r="B1137" s="10" t="s">
        <v>1045</v>
      </c>
      <c r="C1137" s="100" t="s">
        <v>19</v>
      </c>
      <c r="D1137" s="100"/>
      <c r="E1137" s="101">
        <f t="shared" si="18"/>
        <v>1</v>
      </c>
      <c r="F1137" s="101"/>
      <c r="G1137" s="102" t="s">
        <v>20</v>
      </c>
      <c r="H1137" s="102"/>
      <c r="I1137" s="103">
        <v>42657</v>
      </c>
      <c r="J1137" s="103"/>
      <c r="K1137" s="103">
        <v>42657</v>
      </c>
      <c r="L1137" s="103"/>
      <c r="M1137" s="84" t="s">
        <v>656</v>
      </c>
      <c r="N1137" s="84"/>
      <c r="O1137" s="98">
        <v>125</v>
      </c>
      <c r="P1137" s="98"/>
      <c r="Q1137" s="84"/>
      <c r="R1137" s="84"/>
      <c r="S1137" s="84"/>
    </row>
    <row r="1138" spans="2:19" ht="45" customHeight="1" x14ac:dyDescent="0.25">
      <c r="B1138" s="10" t="s">
        <v>1045</v>
      </c>
      <c r="C1138" s="100" t="e">
        <f>+#REF!</f>
        <v>#REF!</v>
      </c>
      <c r="D1138" s="100"/>
      <c r="E1138" s="101">
        <f t="shared" si="18"/>
        <v>1</v>
      </c>
      <c r="F1138" s="101"/>
      <c r="G1138" s="102" t="s">
        <v>17</v>
      </c>
      <c r="H1138" s="102"/>
      <c r="I1138" s="103">
        <v>42649</v>
      </c>
      <c r="J1138" s="103"/>
      <c r="K1138" s="103">
        <v>42649</v>
      </c>
      <c r="L1138" s="103"/>
      <c r="M1138" s="84" t="s">
        <v>656</v>
      </c>
      <c r="N1138" s="84"/>
      <c r="O1138" s="98">
        <v>4412</v>
      </c>
      <c r="P1138" s="98"/>
      <c r="Q1138" s="84"/>
      <c r="R1138" s="84"/>
      <c r="S1138" s="84"/>
    </row>
    <row r="1139" spans="2:19" ht="45" customHeight="1" x14ac:dyDescent="0.25">
      <c r="B1139" s="10" t="s">
        <v>1045</v>
      </c>
      <c r="C1139" s="100" t="s">
        <v>1096</v>
      </c>
      <c r="D1139" s="100"/>
      <c r="E1139" s="101">
        <f t="shared" si="18"/>
        <v>1</v>
      </c>
      <c r="F1139" s="101"/>
      <c r="G1139" s="102" t="s">
        <v>35</v>
      </c>
      <c r="H1139" s="102"/>
      <c r="I1139" s="103">
        <v>42625</v>
      </c>
      <c r="J1139" s="103"/>
      <c r="K1139" s="103">
        <v>42625</v>
      </c>
      <c r="L1139" s="103"/>
      <c r="M1139" s="84" t="s">
        <v>656</v>
      </c>
      <c r="N1139" s="84"/>
      <c r="O1139" s="98">
        <v>538</v>
      </c>
      <c r="P1139" s="98"/>
      <c r="Q1139" s="84"/>
      <c r="R1139" s="84"/>
      <c r="S1139" s="84"/>
    </row>
    <row r="1140" spans="2:19" ht="45" customHeight="1" x14ac:dyDescent="0.25">
      <c r="B1140" s="10" t="s">
        <v>1045</v>
      </c>
      <c r="C1140" s="100" t="s">
        <v>1097</v>
      </c>
      <c r="D1140" s="100"/>
      <c r="E1140" s="101">
        <f t="shared" si="18"/>
        <v>1</v>
      </c>
      <c r="F1140" s="101"/>
      <c r="G1140" s="102" t="s">
        <v>35</v>
      </c>
      <c r="H1140" s="102"/>
      <c r="I1140" s="103">
        <v>42653</v>
      </c>
      <c r="J1140" s="103"/>
      <c r="K1140" s="103">
        <v>42653</v>
      </c>
      <c r="L1140" s="103"/>
      <c r="M1140" s="84" t="s">
        <v>656</v>
      </c>
      <c r="N1140" s="84"/>
      <c r="O1140" s="98">
        <v>688</v>
      </c>
      <c r="P1140" s="98"/>
      <c r="Q1140" s="84"/>
      <c r="R1140" s="84"/>
      <c r="S1140" s="84"/>
    </row>
    <row r="1141" spans="2:19" ht="45" customHeight="1" x14ac:dyDescent="0.25">
      <c r="B1141" s="10" t="s">
        <v>1045</v>
      </c>
      <c r="C1141" s="100" t="s">
        <v>1098</v>
      </c>
      <c r="D1141" s="100"/>
      <c r="E1141" s="101">
        <f t="shared" si="18"/>
        <v>1</v>
      </c>
      <c r="F1141" s="101"/>
      <c r="G1141" s="102" t="s">
        <v>35</v>
      </c>
      <c r="H1141" s="102"/>
      <c r="I1141" s="103">
        <v>42654</v>
      </c>
      <c r="J1141" s="103"/>
      <c r="K1141" s="103">
        <v>42657</v>
      </c>
      <c r="L1141" s="103"/>
      <c r="M1141" s="84" t="s">
        <v>656</v>
      </c>
      <c r="N1141" s="84"/>
      <c r="O1141" s="98">
        <v>688</v>
      </c>
      <c r="P1141" s="98"/>
      <c r="Q1141" s="84"/>
      <c r="R1141" s="84"/>
      <c r="S1141" s="84"/>
    </row>
    <row r="1142" spans="2:19" ht="45" customHeight="1" x14ac:dyDescent="0.25">
      <c r="B1142" s="10" t="s">
        <v>1045</v>
      </c>
      <c r="C1142" s="100" t="s">
        <v>1099</v>
      </c>
      <c r="D1142" s="100"/>
      <c r="E1142" s="101">
        <f t="shared" si="18"/>
        <v>1</v>
      </c>
      <c r="F1142" s="101"/>
      <c r="G1142" s="102" t="s">
        <v>35</v>
      </c>
      <c r="H1142" s="102"/>
      <c r="I1142" s="103">
        <v>42643</v>
      </c>
      <c r="J1142" s="103"/>
      <c r="K1142" s="103">
        <v>42647</v>
      </c>
      <c r="L1142" s="103"/>
      <c r="M1142" s="84" t="s">
        <v>656</v>
      </c>
      <c r="N1142" s="84"/>
      <c r="O1142" s="98">
        <v>292</v>
      </c>
      <c r="P1142" s="98"/>
      <c r="Q1142" s="84"/>
      <c r="R1142" s="84"/>
      <c r="S1142" s="84"/>
    </row>
    <row r="1143" spans="2:19" ht="45" customHeight="1" x14ac:dyDescent="0.25">
      <c r="B1143" s="10" t="s">
        <v>1045</v>
      </c>
      <c r="C1143" s="100" t="s">
        <v>1096</v>
      </c>
      <c r="D1143" s="100"/>
      <c r="E1143" s="101">
        <f t="shared" si="18"/>
        <v>1</v>
      </c>
      <c r="F1143" s="101"/>
      <c r="G1143" s="102" t="s">
        <v>35</v>
      </c>
      <c r="H1143" s="102"/>
      <c r="I1143" s="103">
        <v>42625</v>
      </c>
      <c r="J1143" s="103"/>
      <c r="K1143" s="103">
        <v>42625</v>
      </c>
      <c r="L1143" s="103"/>
      <c r="M1143" s="84" t="s">
        <v>656</v>
      </c>
      <c r="N1143" s="84"/>
      <c r="O1143" s="98">
        <v>117</v>
      </c>
      <c r="P1143" s="98"/>
      <c r="Q1143" s="84"/>
      <c r="R1143" s="84"/>
      <c r="S1143" s="84"/>
    </row>
    <row r="1144" spans="2:19" ht="45" customHeight="1" x14ac:dyDescent="0.25">
      <c r="B1144" s="10" t="s">
        <v>1045</v>
      </c>
      <c r="C1144" s="100" t="s">
        <v>1100</v>
      </c>
      <c r="D1144" s="100"/>
      <c r="E1144" s="101">
        <f t="shared" si="18"/>
        <v>1</v>
      </c>
      <c r="F1144" s="101"/>
      <c r="G1144" s="102" t="s">
        <v>35</v>
      </c>
      <c r="H1144" s="102"/>
      <c r="I1144" s="103">
        <v>42681</v>
      </c>
      <c r="J1144" s="103"/>
      <c r="K1144" s="103">
        <v>42681</v>
      </c>
      <c r="L1144" s="103"/>
      <c r="M1144" s="84" t="s">
        <v>656</v>
      </c>
      <c r="N1144" s="84"/>
      <c r="O1144" s="98">
        <v>589.36</v>
      </c>
      <c r="P1144" s="98"/>
      <c r="Q1144" s="84"/>
      <c r="R1144" s="84"/>
      <c r="S1144" s="84"/>
    </row>
    <row r="1145" spans="2:19" ht="45" customHeight="1" x14ac:dyDescent="0.25">
      <c r="B1145" s="10" t="s">
        <v>1045</v>
      </c>
      <c r="C1145" s="100" t="s">
        <v>1101</v>
      </c>
      <c r="D1145" s="100"/>
      <c r="E1145" s="101">
        <f t="shared" si="18"/>
        <v>1</v>
      </c>
      <c r="F1145" s="101"/>
      <c r="G1145" s="102" t="s">
        <v>35</v>
      </c>
      <c r="H1145" s="102"/>
      <c r="I1145" s="103">
        <v>42685</v>
      </c>
      <c r="J1145" s="103"/>
      <c r="K1145" s="103">
        <v>42685</v>
      </c>
      <c r="L1145" s="103"/>
      <c r="M1145" s="84" t="s">
        <v>656</v>
      </c>
      <c r="N1145" s="84"/>
      <c r="O1145" s="98">
        <v>621.69000000000005</v>
      </c>
      <c r="P1145" s="98"/>
      <c r="Q1145" s="84"/>
      <c r="R1145" s="84"/>
      <c r="S1145" s="84"/>
    </row>
    <row r="1146" spans="2:19" ht="45" customHeight="1" x14ac:dyDescent="0.25">
      <c r="B1146" s="10" t="s">
        <v>1045</v>
      </c>
      <c r="C1146" s="100" t="s">
        <v>1102</v>
      </c>
      <c r="D1146" s="100"/>
      <c r="E1146" s="101">
        <f t="shared" si="18"/>
        <v>1</v>
      </c>
      <c r="F1146" s="101"/>
      <c r="G1146" s="102" t="s">
        <v>35</v>
      </c>
      <c r="H1146" s="102"/>
      <c r="I1146" s="103">
        <v>42662</v>
      </c>
      <c r="J1146" s="103"/>
      <c r="K1146" s="103">
        <v>42662</v>
      </c>
      <c r="L1146" s="103"/>
      <c r="M1146" s="84" t="s">
        <v>656</v>
      </c>
      <c r="N1146" s="84"/>
      <c r="O1146" s="98">
        <v>688</v>
      </c>
      <c r="P1146" s="98"/>
      <c r="Q1146" s="84"/>
      <c r="R1146" s="84"/>
      <c r="S1146" s="84"/>
    </row>
    <row r="1147" spans="2:19" ht="45" customHeight="1" x14ac:dyDescent="0.25">
      <c r="B1147" s="10" t="s">
        <v>1045</v>
      </c>
      <c r="C1147" s="100" t="s">
        <v>1103</v>
      </c>
      <c r="D1147" s="100"/>
      <c r="E1147" s="101">
        <f t="shared" si="18"/>
        <v>1</v>
      </c>
      <c r="F1147" s="101"/>
      <c r="G1147" s="102" t="s">
        <v>35</v>
      </c>
      <c r="H1147" s="102"/>
      <c r="I1147" s="103">
        <v>42667</v>
      </c>
      <c r="J1147" s="103"/>
      <c r="K1147" s="103">
        <v>42664</v>
      </c>
      <c r="L1147" s="103"/>
      <c r="M1147" s="84" t="s">
        <v>656</v>
      </c>
      <c r="N1147" s="84"/>
      <c r="O1147" s="98">
        <v>588.04999999999995</v>
      </c>
      <c r="P1147" s="98"/>
      <c r="Q1147" s="84"/>
      <c r="R1147" s="84"/>
      <c r="S1147" s="84"/>
    </row>
    <row r="1148" spans="2:19" ht="45" customHeight="1" x14ac:dyDescent="0.25">
      <c r="B1148" s="10" t="s">
        <v>1045</v>
      </c>
      <c r="C1148" s="100" t="s">
        <v>1100</v>
      </c>
      <c r="D1148" s="100"/>
      <c r="E1148" s="101">
        <f t="shared" si="18"/>
        <v>1</v>
      </c>
      <c r="F1148" s="101"/>
      <c r="G1148" s="102" t="s">
        <v>35</v>
      </c>
      <c r="H1148" s="102"/>
      <c r="I1148" s="103">
        <v>42681</v>
      </c>
      <c r="J1148" s="103"/>
      <c r="K1148" s="103">
        <v>42681</v>
      </c>
      <c r="L1148" s="103"/>
      <c r="M1148" s="84" t="s">
        <v>656</v>
      </c>
      <c r="N1148" s="84"/>
      <c r="O1148" s="98">
        <v>223</v>
      </c>
      <c r="P1148" s="98"/>
      <c r="Q1148" s="84"/>
      <c r="R1148" s="84"/>
      <c r="S1148" s="84"/>
    </row>
    <row r="1149" spans="2:19" ht="45" customHeight="1" x14ac:dyDescent="0.25">
      <c r="B1149" s="10" t="s">
        <v>1045</v>
      </c>
      <c r="C1149" s="100" t="s">
        <v>1102</v>
      </c>
      <c r="D1149" s="100"/>
      <c r="E1149" s="101">
        <f t="shared" si="18"/>
        <v>1</v>
      </c>
      <c r="F1149" s="101"/>
      <c r="G1149" s="102" t="s">
        <v>35</v>
      </c>
      <c r="H1149" s="102"/>
      <c r="I1149" s="103">
        <v>42662</v>
      </c>
      <c r="J1149" s="103"/>
      <c r="K1149" s="103">
        <v>42662</v>
      </c>
      <c r="L1149" s="103"/>
      <c r="M1149" s="84" t="s">
        <v>656</v>
      </c>
      <c r="N1149" s="84"/>
      <c r="O1149" s="98">
        <v>270</v>
      </c>
      <c r="P1149" s="98"/>
      <c r="Q1149" s="84"/>
      <c r="R1149" s="84"/>
      <c r="S1149" s="84"/>
    </row>
    <row r="1150" spans="2:19" ht="45" customHeight="1" x14ac:dyDescent="0.25">
      <c r="B1150" s="10" t="s">
        <v>1045</v>
      </c>
      <c r="C1150" s="100" t="s">
        <v>1104</v>
      </c>
      <c r="D1150" s="100"/>
      <c r="E1150" s="101">
        <f t="shared" si="18"/>
        <v>1</v>
      </c>
      <c r="F1150" s="101"/>
      <c r="G1150" s="102" t="s">
        <v>35</v>
      </c>
      <c r="H1150" s="102"/>
      <c r="I1150" s="103">
        <v>42674</v>
      </c>
      <c r="J1150" s="103"/>
      <c r="K1150" s="103">
        <v>42674</v>
      </c>
      <c r="L1150" s="103"/>
      <c r="M1150" s="84" t="s">
        <v>656</v>
      </c>
      <c r="N1150" s="84"/>
      <c r="O1150" s="98">
        <v>188</v>
      </c>
      <c r="P1150" s="98"/>
      <c r="Q1150" s="84"/>
      <c r="R1150" s="84"/>
      <c r="S1150" s="84"/>
    </row>
    <row r="1151" spans="2:19" ht="45" customHeight="1" x14ac:dyDescent="0.25">
      <c r="B1151" s="10" t="s">
        <v>1045</v>
      </c>
      <c r="C1151" s="100" t="s">
        <v>1105</v>
      </c>
      <c r="D1151" s="100"/>
      <c r="E1151" s="101">
        <f t="shared" si="18"/>
        <v>1</v>
      </c>
      <c r="F1151" s="101"/>
      <c r="G1151" s="102" t="s">
        <v>35</v>
      </c>
      <c r="H1151" s="102"/>
      <c r="I1151" s="103">
        <v>42670</v>
      </c>
      <c r="J1151" s="103"/>
      <c r="K1151" s="103">
        <v>42670</v>
      </c>
      <c r="L1151" s="103"/>
      <c r="M1151" s="84" t="s">
        <v>656</v>
      </c>
      <c r="N1151" s="84"/>
      <c r="O1151" s="98">
        <v>652.11</v>
      </c>
      <c r="P1151" s="98"/>
      <c r="Q1151" s="84"/>
      <c r="R1151" s="84"/>
      <c r="S1151" s="84"/>
    </row>
    <row r="1152" spans="2:19" ht="45" customHeight="1" x14ac:dyDescent="0.25">
      <c r="B1152" s="10" t="s">
        <v>1045</v>
      </c>
      <c r="C1152" s="100" t="s">
        <v>1104</v>
      </c>
      <c r="D1152" s="100"/>
      <c r="E1152" s="101">
        <f t="shared" si="18"/>
        <v>1</v>
      </c>
      <c r="F1152" s="101"/>
      <c r="G1152" s="102" t="s">
        <v>35</v>
      </c>
      <c r="H1152" s="102"/>
      <c r="I1152" s="103">
        <v>42674</v>
      </c>
      <c r="J1152" s="103"/>
      <c r="K1152" s="103">
        <v>42674</v>
      </c>
      <c r="L1152" s="103"/>
      <c r="M1152" s="84" t="s">
        <v>656</v>
      </c>
      <c r="N1152" s="84"/>
      <c r="O1152" s="98">
        <v>292</v>
      </c>
      <c r="P1152" s="98"/>
      <c r="Q1152" s="84"/>
      <c r="R1152" s="84"/>
      <c r="S1152" s="84"/>
    </row>
    <row r="1153" spans="2:20" ht="45" customHeight="1" x14ac:dyDescent="0.25">
      <c r="B1153" s="10" t="s">
        <v>1045</v>
      </c>
      <c r="C1153" s="100" t="s">
        <v>1106</v>
      </c>
      <c r="D1153" s="100"/>
      <c r="E1153" s="101">
        <f t="shared" si="18"/>
        <v>1</v>
      </c>
      <c r="F1153" s="101"/>
      <c r="G1153" s="102" t="s">
        <v>17</v>
      </c>
      <c r="H1153" s="102"/>
      <c r="I1153" s="103">
        <v>42685</v>
      </c>
      <c r="J1153" s="103"/>
      <c r="K1153" s="103">
        <v>42685</v>
      </c>
      <c r="L1153" s="103"/>
      <c r="M1153" s="84" t="s">
        <v>656</v>
      </c>
      <c r="N1153" s="84"/>
      <c r="O1153" s="98">
        <v>94</v>
      </c>
      <c r="P1153" s="98"/>
      <c r="Q1153" s="84"/>
      <c r="R1153" s="84"/>
      <c r="S1153" s="84"/>
    </row>
    <row r="1154" spans="2:20" ht="45" customHeight="1" x14ac:dyDescent="0.25">
      <c r="B1154" s="10" t="s">
        <v>1045</v>
      </c>
      <c r="C1154" s="100" t="s">
        <v>1106</v>
      </c>
      <c r="D1154" s="100"/>
      <c r="E1154" s="101">
        <f t="shared" si="18"/>
        <v>1</v>
      </c>
      <c r="F1154" s="101"/>
      <c r="G1154" s="102" t="s">
        <v>17</v>
      </c>
      <c r="H1154" s="102"/>
      <c r="I1154" s="103">
        <v>42688</v>
      </c>
      <c r="J1154" s="103"/>
      <c r="K1154" s="103">
        <v>42688</v>
      </c>
      <c r="L1154" s="103"/>
      <c r="M1154" s="84" t="s">
        <v>656</v>
      </c>
      <c r="N1154" s="84"/>
      <c r="O1154" s="98">
        <v>316</v>
      </c>
      <c r="P1154" s="98"/>
      <c r="Q1154" s="84"/>
      <c r="R1154" s="84"/>
      <c r="S1154" s="84"/>
      <c r="T1154" s="5">
        <f>SUM(O987:O1154)</f>
        <v>132801.87</v>
      </c>
    </row>
    <row r="1155" spans="2:20" ht="45" customHeight="1" x14ac:dyDescent="0.25">
      <c r="B1155" s="10" t="s">
        <v>337</v>
      </c>
      <c r="C1155" s="100" t="s">
        <v>341</v>
      </c>
      <c r="D1155" s="100"/>
      <c r="E1155" s="101">
        <f t="shared" si="18"/>
        <v>1</v>
      </c>
      <c r="F1155" s="101"/>
      <c r="G1155" s="102" t="s">
        <v>17</v>
      </c>
      <c r="H1155" s="102"/>
      <c r="I1155" s="103">
        <v>42422</v>
      </c>
      <c r="J1155" s="103"/>
      <c r="K1155" s="103">
        <v>42423</v>
      </c>
      <c r="L1155" s="103"/>
      <c r="M1155" s="84" t="s">
        <v>656</v>
      </c>
      <c r="N1155" s="84"/>
      <c r="O1155" s="98">
        <v>4848</v>
      </c>
      <c r="P1155" s="98"/>
      <c r="Q1155" s="84"/>
      <c r="R1155" s="84"/>
      <c r="S1155" s="84"/>
    </row>
    <row r="1156" spans="2:20" ht="45" customHeight="1" x14ac:dyDescent="0.25">
      <c r="B1156" s="10" t="s">
        <v>337</v>
      </c>
      <c r="C1156" s="100" t="s">
        <v>341</v>
      </c>
      <c r="D1156" s="100"/>
      <c r="E1156" s="101">
        <f t="shared" si="18"/>
        <v>1</v>
      </c>
      <c r="F1156" s="101"/>
      <c r="G1156" s="102" t="s">
        <v>17</v>
      </c>
      <c r="H1156" s="102"/>
      <c r="I1156" s="103">
        <v>42422</v>
      </c>
      <c r="J1156" s="103"/>
      <c r="K1156" s="103">
        <v>42423</v>
      </c>
      <c r="L1156" s="103"/>
      <c r="M1156" s="84" t="s">
        <v>656</v>
      </c>
      <c r="N1156" s="84"/>
      <c r="O1156" s="98">
        <v>4404</v>
      </c>
      <c r="P1156" s="98"/>
      <c r="Q1156" s="84"/>
      <c r="R1156" s="84"/>
      <c r="S1156" s="84"/>
    </row>
    <row r="1157" spans="2:20" ht="45" customHeight="1" x14ac:dyDescent="0.25">
      <c r="B1157" s="10" t="s">
        <v>337</v>
      </c>
      <c r="C1157" s="100" t="s">
        <v>341</v>
      </c>
      <c r="D1157" s="100"/>
      <c r="E1157" s="101">
        <f t="shared" si="18"/>
        <v>1</v>
      </c>
      <c r="F1157" s="101"/>
      <c r="G1157" s="102" t="s">
        <v>17</v>
      </c>
      <c r="H1157" s="102"/>
      <c r="I1157" s="103">
        <v>42389</v>
      </c>
      <c r="J1157" s="103"/>
      <c r="K1157" s="103">
        <v>42391</v>
      </c>
      <c r="L1157" s="103"/>
      <c r="M1157" s="84" t="s">
        <v>656</v>
      </c>
      <c r="N1157" s="84"/>
      <c r="O1157" s="98">
        <v>4504</v>
      </c>
      <c r="P1157" s="98"/>
      <c r="Q1157" s="84"/>
      <c r="R1157" s="84"/>
      <c r="S1157" s="84"/>
    </row>
    <row r="1158" spans="2:20" ht="45" customHeight="1" x14ac:dyDescent="0.25">
      <c r="B1158" s="10" t="s">
        <v>337</v>
      </c>
      <c r="C1158" s="100" t="s">
        <v>1107</v>
      </c>
      <c r="D1158" s="100"/>
      <c r="E1158" s="101">
        <f t="shared" si="18"/>
        <v>1</v>
      </c>
      <c r="F1158" s="101"/>
      <c r="G1158" s="102" t="s">
        <v>17</v>
      </c>
      <c r="H1158" s="102"/>
      <c r="I1158" s="103">
        <v>42509</v>
      </c>
      <c r="J1158" s="103"/>
      <c r="K1158" s="103">
        <v>42510</v>
      </c>
      <c r="L1158" s="103"/>
      <c r="M1158" s="84" t="s">
        <v>656</v>
      </c>
      <c r="N1158" s="84"/>
      <c r="O1158" s="98">
        <v>5209</v>
      </c>
      <c r="P1158" s="98"/>
      <c r="Q1158" s="84"/>
      <c r="R1158" s="84"/>
      <c r="S1158" s="84"/>
    </row>
    <row r="1159" spans="2:20" ht="45" customHeight="1" x14ac:dyDescent="0.25">
      <c r="B1159" s="10" t="s">
        <v>337</v>
      </c>
      <c r="C1159" s="100" t="s">
        <v>1108</v>
      </c>
      <c r="D1159" s="100"/>
      <c r="E1159" s="101">
        <f t="shared" si="18"/>
        <v>1</v>
      </c>
      <c r="F1159" s="101"/>
      <c r="G1159" s="102" t="s">
        <v>17</v>
      </c>
      <c r="H1159" s="102"/>
      <c r="I1159" s="103">
        <v>42536</v>
      </c>
      <c r="J1159" s="103"/>
      <c r="K1159" s="103">
        <v>42537</v>
      </c>
      <c r="L1159" s="103"/>
      <c r="M1159" s="84" t="s">
        <v>656</v>
      </c>
      <c r="N1159" s="84"/>
      <c r="O1159" s="98">
        <v>3036.01</v>
      </c>
      <c r="P1159" s="98"/>
      <c r="Q1159" s="84"/>
      <c r="R1159" s="84"/>
      <c r="S1159" s="84"/>
    </row>
    <row r="1160" spans="2:20" ht="45" customHeight="1" x14ac:dyDescent="0.25">
      <c r="B1160" s="10" t="s">
        <v>337</v>
      </c>
      <c r="C1160" s="100" t="s">
        <v>1109</v>
      </c>
      <c r="D1160" s="100"/>
      <c r="E1160" s="101">
        <f t="shared" si="18"/>
        <v>1</v>
      </c>
      <c r="F1160" s="101"/>
      <c r="G1160" s="102" t="s">
        <v>17</v>
      </c>
      <c r="H1160" s="102"/>
      <c r="I1160" s="103">
        <v>42543</v>
      </c>
      <c r="J1160" s="103"/>
      <c r="K1160" s="103">
        <v>42543</v>
      </c>
      <c r="L1160" s="103"/>
      <c r="M1160" s="84" t="s">
        <v>656</v>
      </c>
      <c r="N1160" s="84"/>
      <c r="O1160" s="98">
        <v>4178</v>
      </c>
      <c r="P1160" s="98"/>
      <c r="Q1160" s="84"/>
      <c r="R1160" s="84"/>
      <c r="S1160" s="84"/>
    </row>
    <row r="1161" spans="2:20" ht="45" customHeight="1" x14ac:dyDescent="0.25">
      <c r="B1161" s="10" t="s">
        <v>337</v>
      </c>
      <c r="C1161" s="100" t="s">
        <v>1110</v>
      </c>
      <c r="D1161" s="100"/>
      <c r="E1161" s="101">
        <f t="shared" si="18"/>
        <v>1</v>
      </c>
      <c r="F1161" s="101"/>
      <c r="G1161" s="102" t="s">
        <v>17</v>
      </c>
      <c r="H1161" s="102"/>
      <c r="I1161" s="103">
        <v>42562</v>
      </c>
      <c r="J1161" s="103"/>
      <c r="K1161" s="103">
        <v>42563</v>
      </c>
      <c r="L1161" s="103"/>
      <c r="M1161" s="84" t="s">
        <v>656</v>
      </c>
      <c r="N1161" s="84"/>
      <c r="O1161" s="98">
        <v>9853</v>
      </c>
      <c r="P1161" s="98"/>
      <c r="Q1161" s="84"/>
      <c r="R1161" s="84"/>
      <c r="S1161" s="84"/>
    </row>
    <row r="1162" spans="2:20" ht="45" customHeight="1" x14ac:dyDescent="0.25">
      <c r="B1162" s="10" t="s">
        <v>337</v>
      </c>
      <c r="C1162" s="100" t="s">
        <v>1111</v>
      </c>
      <c r="D1162" s="100"/>
      <c r="E1162" s="101">
        <f t="shared" si="18"/>
        <v>1</v>
      </c>
      <c r="F1162" s="101"/>
      <c r="G1162" s="102" t="s">
        <v>35</v>
      </c>
      <c r="H1162" s="102"/>
      <c r="I1162" s="103">
        <v>42640</v>
      </c>
      <c r="J1162" s="103"/>
      <c r="K1162" s="103">
        <v>42640</v>
      </c>
      <c r="L1162" s="103"/>
      <c r="M1162" s="84" t="s">
        <v>656</v>
      </c>
      <c r="N1162" s="84"/>
      <c r="O1162" s="98">
        <v>352</v>
      </c>
      <c r="P1162" s="98"/>
      <c r="Q1162" s="84"/>
      <c r="R1162" s="84"/>
      <c r="S1162" s="84"/>
    </row>
    <row r="1163" spans="2:20" ht="45" customHeight="1" x14ac:dyDescent="0.25">
      <c r="B1163" s="10" t="s">
        <v>337</v>
      </c>
      <c r="C1163" s="100" t="s">
        <v>1111</v>
      </c>
      <c r="D1163" s="100"/>
      <c r="E1163" s="101">
        <f t="shared" si="18"/>
        <v>1</v>
      </c>
      <c r="F1163" s="101"/>
      <c r="G1163" s="102" t="s">
        <v>35</v>
      </c>
      <c r="H1163" s="102"/>
      <c r="I1163" s="103">
        <v>42640</v>
      </c>
      <c r="J1163" s="103"/>
      <c r="K1163" s="103">
        <v>42640</v>
      </c>
      <c r="L1163" s="103"/>
      <c r="M1163" s="84" t="s">
        <v>656</v>
      </c>
      <c r="N1163" s="84"/>
      <c r="O1163" s="98">
        <v>171</v>
      </c>
      <c r="P1163" s="98"/>
      <c r="Q1163" s="84"/>
      <c r="R1163" s="84"/>
      <c r="S1163" s="84"/>
    </row>
    <row r="1164" spans="2:20" ht="45" customHeight="1" x14ac:dyDescent="0.25">
      <c r="B1164" s="10" t="s">
        <v>337</v>
      </c>
      <c r="C1164" s="100" t="e">
        <f>+#REF!</f>
        <v>#REF!</v>
      </c>
      <c r="D1164" s="100"/>
      <c r="E1164" s="101">
        <f t="shared" si="18"/>
        <v>1</v>
      </c>
      <c r="F1164" s="101"/>
      <c r="G1164" s="102" t="s">
        <v>17</v>
      </c>
      <c r="H1164" s="102"/>
      <c r="I1164" s="103">
        <v>42480</v>
      </c>
      <c r="J1164" s="103"/>
      <c r="K1164" s="103">
        <v>42481</v>
      </c>
      <c r="L1164" s="103"/>
      <c r="M1164" s="84" t="s">
        <v>656</v>
      </c>
      <c r="N1164" s="84"/>
      <c r="O1164" s="98">
        <v>1578.01</v>
      </c>
      <c r="P1164" s="98"/>
      <c r="Q1164" s="84"/>
      <c r="R1164" s="84"/>
      <c r="S1164" s="84"/>
      <c r="T1164" s="5">
        <f>SUM(O1155:O1164)</f>
        <v>38133.020000000004</v>
      </c>
    </row>
    <row r="1165" spans="2:20" ht="45" customHeight="1" x14ac:dyDescent="0.25">
      <c r="B1165" s="10" t="s">
        <v>343</v>
      </c>
      <c r="C1165" s="100" t="s">
        <v>19</v>
      </c>
      <c r="D1165" s="100"/>
      <c r="E1165" s="101">
        <f t="shared" ref="E1165:E1228" si="19">D1165+1</f>
        <v>1</v>
      </c>
      <c r="F1165" s="101"/>
      <c r="G1165" s="102" t="s">
        <v>20</v>
      </c>
      <c r="H1165" s="102"/>
      <c r="I1165" s="103">
        <v>42384</v>
      </c>
      <c r="J1165" s="103"/>
      <c r="K1165" s="103">
        <v>42384</v>
      </c>
      <c r="L1165" s="103"/>
      <c r="M1165" s="84" t="s">
        <v>656</v>
      </c>
      <c r="N1165" s="84"/>
      <c r="O1165" s="98">
        <v>1620</v>
      </c>
      <c r="P1165" s="98"/>
      <c r="Q1165" s="84"/>
      <c r="R1165" s="84"/>
      <c r="S1165" s="84"/>
    </row>
    <row r="1166" spans="2:20" ht="45" customHeight="1" x14ac:dyDescent="0.25">
      <c r="B1166" s="10" t="s">
        <v>343</v>
      </c>
      <c r="C1166" s="100" t="s">
        <v>1112</v>
      </c>
      <c r="D1166" s="100"/>
      <c r="E1166" s="101">
        <f t="shared" si="19"/>
        <v>1</v>
      </c>
      <c r="F1166" s="101"/>
      <c r="G1166" s="102" t="s">
        <v>35</v>
      </c>
      <c r="H1166" s="102"/>
      <c r="I1166" s="103">
        <v>42388</v>
      </c>
      <c r="J1166" s="103"/>
      <c r="K1166" s="103">
        <v>42389</v>
      </c>
      <c r="L1166" s="103"/>
      <c r="M1166" s="84" t="s">
        <v>656</v>
      </c>
      <c r="N1166" s="84"/>
      <c r="O1166" s="98">
        <v>1040</v>
      </c>
      <c r="P1166" s="98"/>
      <c r="Q1166" s="84"/>
      <c r="R1166" s="84"/>
      <c r="S1166" s="84"/>
    </row>
    <row r="1167" spans="2:20" ht="45" customHeight="1" x14ac:dyDescent="0.25">
      <c r="B1167" s="10" t="s">
        <v>343</v>
      </c>
      <c r="C1167" s="100" t="s">
        <v>1113</v>
      </c>
      <c r="D1167" s="100"/>
      <c r="E1167" s="101">
        <f t="shared" si="19"/>
        <v>1</v>
      </c>
      <c r="F1167" s="101"/>
      <c r="G1167" s="102" t="s">
        <v>17</v>
      </c>
      <c r="H1167" s="102"/>
      <c r="I1167" s="103">
        <v>42389</v>
      </c>
      <c r="J1167" s="103"/>
      <c r="K1167" s="103">
        <v>42389</v>
      </c>
      <c r="L1167" s="103"/>
      <c r="M1167" s="84" t="s">
        <v>656</v>
      </c>
      <c r="N1167" s="84"/>
      <c r="O1167" s="98">
        <v>322</v>
      </c>
      <c r="P1167" s="98"/>
      <c r="Q1167" s="84"/>
      <c r="R1167" s="84"/>
      <c r="S1167" s="84"/>
    </row>
    <row r="1168" spans="2:20" ht="45" customHeight="1" x14ac:dyDescent="0.25">
      <c r="B1168" s="10" t="s">
        <v>343</v>
      </c>
      <c r="C1168" s="100" t="s">
        <v>1113</v>
      </c>
      <c r="D1168" s="100"/>
      <c r="E1168" s="101">
        <f t="shared" si="19"/>
        <v>1</v>
      </c>
      <c r="F1168" s="101"/>
      <c r="G1168" s="102" t="s">
        <v>35</v>
      </c>
      <c r="H1168" s="102"/>
      <c r="I1168" s="103">
        <v>42388</v>
      </c>
      <c r="J1168" s="103"/>
      <c r="K1168" s="103">
        <v>42389</v>
      </c>
      <c r="L1168" s="103"/>
      <c r="M1168" s="84" t="s">
        <v>656</v>
      </c>
      <c r="N1168" s="84"/>
      <c r="O1168" s="98">
        <v>220</v>
      </c>
      <c r="P1168" s="98"/>
      <c r="Q1168" s="84"/>
      <c r="R1168" s="84"/>
      <c r="S1168" s="84"/>
    </row>
    <row r="1169" spans="2:19" ht="45" customHeight="1" x14ac:dyDescent="0.25">
      <c r="B1169" s="10" t="s">
        <v>343</v>
      </c>
      <c r="C1169" s="100" t="s">
        <v>1113</v>
      </c>
      <c r="D1169" s="100"/>
      <c r="E1169" s="101">
        <f t="shared" si="19"/>
        <v>1</v>
      </c>
      <c r="F1169" s="101"/>
      <c r="G1169" s="102" t="s">
        <v>17</v>
      </c>
      <c r="H1169" s="102"/>
      <c r="I1169" s="103">
        <v>42389</v>
      </c>
      <c r="J1169" s="103"/>
      <c r="K1169" s="103">
        <v>42389</v>
      </c>
      <c r="L1169" s="103"/>
      <c r="M1169" s="84" t="s">
        <v>656</v>
      </c>
      <c r="N1169" s="84"/>
      <c r="O1169" s="98">
        <v>138</v>
      </c>
      <c r="P1169" s="98"/>
      <c r="Q1169" s="84"/>
      <c r="R1169" s="84"/>
      <c r="S1169" s="84"/>
    </row>
    <row r="1170" spans="2:19" ht="45" customHeight="1" x14ac:dyDescent="0.25">
      <c r="B1170" s="10" t="s">
        <v>343</v>
      </c>
      <c r="C1170" s="100" t="s">
        <v>19</v>
      </c>
      <c r="D1170" s="100"/>
      <c r="E1170" s="101">
        <f t="shared" si="19"/>
        <v>1</v>
      </c>
      <c r="F1170" s="101"/>
      <c r="G1170" s="102" t="s">
        <v>20</v>
      </c>
      <c r="H1170" s="102"/>
      <c r="I1170" s="103">
        <v>42389</v>
      </c>
      <c r="J1170" s="103"/>
      <c r="K1170" s="103">
        <v>42389</v>
      </c>
      <c r="L1170" s="103"/>
      <c r="M1170" s="84" t="s">
        <v>656</v>
      </c>
      <c r="N1170" s="84"/>
      <c r="O1170" s="98">
        <v>1341</v>
      </c>
      <c r="P1170" s="98"/>
      <c r="Q1170" s="84"/>
      <c r="R1170" s="84"/>
      <c r="S1170" s="84"/>
    </row>
    <row r="1171" spans="2:19" ht="45" customHeight="1" x14ac:dyDescent="0.25">
      <c r="B1171" s="10" t="s">
        <v>343</v>
      </c>
      <c r="C1171" s="100" t="s">
        <v>19</v>
      </c>
      <c r="D1171" s="100"/>
      <c r="E1171" s="101">
        <f t="shared" si="19"/>
        <v>1</v>
      </c>
      <c r="F1171" s="101"/>
      <c r="G1171" s="102" t="s">
        <v>20</v>
      </c>
      <c r="H1171" s="102"/>
      <c r="I1171" s="103">
        <v>42423</v>
      </c>
      <c r="J1171" s="103"/>
      <c r="K1171" s="103">
        <v>42423</v>
      </c>
      <c r="L1171" s="103"/>
      <c r="M1171" s="84" t="s">
        <v>656</v>
      </c>
      <c r="N1171" s="84"/>
      <c r="O1171" s="98">
        <v>1485</v>
      </c>
      <c r="P1171" s="98"/>
      <c r="Q1171" s="84"/>
      <c r="R1171" s="84"/>
      <c r="S1171" s="84"/>
    </row>
    <row r="1172" spans="2:19" ht="45" customHeight="1" x14ac:dyDescent="0.25">
      <c r="B1172" s="10" t="s">
        <v>343</v>
      </c>
      <c r="C1172" s="100" t="s">
        <v>754</v>
      </c>
      <c r="D1172" s="100"/>
      <c r="E1172" s="101">
        <f t="shared" si="19"/>
        <v>1</v>
      </c>
      <c r="F1172" s="101"/>
      <c r="G1172" s="102" t="s">
        <v>17</v>
      </c>
      <c r="H1172" s="102"/>
      <c r="I1172" s="103">
        <v>42389</v>
      </c>
      <c r="J1172" s="103"/>
      <c r="K1172" s="103">
        <v>42389</v>
      </c>
      <c r="L1172" s="103"/>
      <c r="M1172" s="84" t="s">
        <v>656</v>
      </c>
      <c r="N1172" s="84"/>
      <c r="O1172" s="98">
        <v>7433</v>
      </c>
      <c r="P1172" s="98"/>
      <c r="Q1172" s="84"/>
      <c r="R1172" s="84"/>
      <c r="S1172" s="84"/>
    </row>
    <row r="1173" spans="2:19" ht="45" customHeight="1" x14ac:dyDescent="0.25">
      <c r="B1173" s="10" t="s">
        <v>343</v>
      </c>
      <c r="C1173" s="100" t="s">
        <v>19</v>
      </c>
      <c r="D1173" s="100"/>
      <c r="E1173" s="101">
        <f t="shared" si="19"/>
        <v>1</v>
      </c>
      <c r="F1173" s="101"/>
      <c r="G1173" s="102" t="s">
        <v>20</v>
      </c>
      <c r="H1173" s="102"/>
      <c r="I1173" s="103">
        <v>42457</v>
      </c>
      <c r="J1173" s="103"/>
      <c r="K1173" s="103">
        <v>42457</v>
      </c>
      <c r="L1173" s="103"/>
      <c r="M1173" s="84" t="s">
        <v>656</v>
      </c>
      <c r="N1173" s="84"/>
      <c r="O1173" s="98">
        <v>432</v>
      </c>
      <c r="P1173" s="98"/>
      <c r="Q1173" s="84"/>
      <c r="R1173" s="84"/>
      <c r="S1173" s="84"/>
    </row>
    <row r="1174" spans="2:19" ht="45" customHeight="1" x14ac:dyDescent="0.25">
      <c r="B1174" s="10" t="s">
        <v>343</v>
      </c>
      <c r="C1174" s="100" t="s">
        <v>1114</v>
      </c>
      <c r="D1174" s="100"/>
      <c r="E1174" s="101">
        <f t="shared" si="19"/>
        <v>1</v>
      </c>
      <c r="F1174" s="101"/>
      <c r="G1174" s="102" t="s">
        <v>17</v>
      </c>
      <c r="H1174" s="102"/>
      <c r="I1174" s="103">
        <v>42423</v>
      </c>
      <c r="J1174" s="103"/>
      <c r="K1174" s="103">
        <v>42424</v>
      </c>
      <c r="L1174" s="103"/>
      <c r="M1174" s="84" t="s">
        <v>656</v>
      </c>
      <c r="N1174" s="84"/>
      <c r="O1174" s="98">
        <v>329</v>
      </c>
      <c r="P1174" s="98"/>
      <c r="Q1174" s="84"/>
      <c r="R1174" s="84"/>
      <c r="S1174" s="84"/>
    </row>
    <row r="1175" spans="2:19" ht="45" customHeight="1" x14ac:dyDescent="0.25">
      <c r="B1175" s="10" t="s">
        <v>343</v>
      </c>
      <c r="C1175" s="100" t="s">
        <v>1114</v>
      </c>
      <c r="D1175" s="100"/>
      <c r="E1175" s="101">
        <f t="shared" si="19"/>
        <v>1</v>
      </c>
      <c r="F1175" s="101"/>
      <c r="G1175" s="102" t="s">
        <v>17</v>
      </c>
      <c r="H1175" s="102"/>
      <c r="I1175" s="103">
        <v>42423</v>
      </c>
      <c r="J1175" s="103"/>
      <c r="K1175" s="103">
        <v>42424</v>
      </c>
      <c r="L1175" s="103"/>
      <c r="M1175" s="84" t="s">
        <v>656</v>
      </c>
      <c r="N1175" s="84"/>
      <c r="O1175" s="98">
        <v>725.52</v>
      </c>
      <c r="P1175" s="98"/>
      <c r="Q1175" s="84"/>
      <c r="R1175" s="84"/>
      <c r="S1175" s="84"/>
    </row>
    <row r="1176" spans="2:19" ht="45" customHeight="1" x14ac:dyDescent="0.25">
      <c r="B1176" s="10" t="s">
        <v>343</v>
      </c>
      <c r="C1176" s="100" t="s">
        <v>19</v>
      </c>
      <c r="D1176" s="100"/>
      <c r="E1176" s="101">
        <f t="shared" si="19"/>
        <v>1</v>
      </c>
      <c r="F1176" s="101"/>
      <c r="G1176" s="102" t="s">
        <v>20</v>
      </c>
      <c r="H1176" s="102"/>
      <c r="I1176" s="103">
        <v>42440</v>
      </c>
      <c r="J1176" s="103"/>
      <c r="K1176" s="103">
        <v>42440</v>
      </c>
      <c r="L1176" s="103"/>
      <c r="M1176" s="84" t="s">
        <v>656</v>
      </c>
      <c r="N1176" s="84"/>
      <c r="O1176" s="98">
        <v>1737</v>
      </c>
      <c r="P1176" s="98"/>
      <c r="Q1176" s="84"/>
      <c r="R1176" s="84"/>
      <c r="S1176" s="84"/>
    </row>
    <row r="1177" spans="2:19" ht="45" customHeight="1" x14ac:dyDescent="0.25">
      <c r="B1177" s="10" t="s">
        <v>343</v>
      </c>
      <c r="C1177" s="100" t="s">
        <v>1068</v>
      </c>
      <c r="D1177" s="100"/>
      <c r="E1177" s="101">
        <f t="shared" si="19"/>
        <v>1</v>
      </c>
      <c r="F1177" s="101"/>
      <c r="G1177" s="102" t="s">
        <v>17</v>
      </c>
      <c r="H1177" s="102"/>
      <c r="I1177" s="103">
        <v>42423</v>
      </c>
      <c r="J1177" s="103"/>
      <c r="K1177" s="103">
        <v>42425</v>
      </c>
      <c r="L1177" s="103"/>
      <c r="M1177" s="84" t="s">
        <v>656</v>
      </c>
      <c r="N1177" s="84"/>
      <c r="O1177" s="98">
        <v>6720</v>
      </c>
      <c r="P1177" s="98"/>
      <c r="Q1177" s="84"/>
      <c r="R1177" s="84"/>
      <c r="S1177" s="84"/>
    </row>
    <row r="1178" spans="2:19" ht="45" customHeight="1" x14ac:dyDescent="0.25">
      <c r="B1178" s="10" t="s">
        <v>343</v>
      </c>
      <c r="C1178" s="100" t="s">
        <v>19</v>
      </c>
      <c r="D1178" s="100"/>
      <c r="E1178" s="101">
        <f t="shared" si="19"/>
        <v>1</v>
      </c>
      <c r="F1178" s="101"/>
      <c r="G1178" s="102" t="s">
        <v>20</v>
      </c>
      <c r="H1178" s="102"/>
      <c r="I1178" s="103">
        <v>42416</v>
      </c>
      <c r="J1178" s="103"/>
      <c r="K1178" s="103">
        <v>42416</v>
      </c>
      <c r="L1178" s="103"/>
      <c r="M1178" s="84" t="s">
        <v>656</v>
      </c>
      <c r="N1178" s="84"/>
      <c r="O1178" s="98">
        <v>2808</v>
      </c>
      <c r="P1178" s="98"/>
      <c r="Q1178" s="84"/>
      <c r="R1178" s="84"/>
      <c r="S1178" s="84"/>
    </row>
    <row r="1179" spans="2:19" ht="45" customHeight="1" x14ac:dyDescent="0.25">
      <c r="B1179" s="10" t="s">
        <v>343</v>
      </c>
      <c r="C1179" s="100" t="s">
        <v>19</v>
      </c>
      <c r="D1179" s="100"/>
      <c r="E1179" s="101">
        <f t="shared" si="19"/>
        <v>1</v>
      </c>
      <c r="F1179" s="101"/>
      <c r="G1179" s="102" t="s">
        <v>20</v>
      </c>
      <c r="H1179" s="102"/>
      <c r="I1179" s="103">
        <v>42424</v>
      </c>
      <c r="J1179" s="103"/>
      <c r="K1179" s="103">
        <v>42424</v>
      </c>
      <c r="L1179" s="103"/>
      <c r="M1179" s="84" t="s">
        <v>656</v>
      </c>
      <c r="N1179" s="84"/>
      <c r="O1179" s="98">
        <v>1620</v>
      </c>
      <c r="P1179" s="98"/>
      <c r="Q1179" s="84"/>
      <c r="R1179" s="84"/>
      <c r="S1179" s="84"/>
    </row>
    <row r="1180" spans="2:19" ht="45" customHeight="1" x14ac:dyDescent="0.25">
      <c r="B1180" s="10" t="s">
        <v>343</v>
      </c>
      <c r="C1180" s="100" t="s">
        <v>19</v>
      </c>
      <c r="D1180" s="100"/>
      <c r="E1180" s="101">
        <f t="shared" si="19"/>
        <v>1</v>
      </c>
      <c r="F1180" s="101"/>
      <c r="G1180" s="102" t="s">
        <v>20</v>
      </c>
      <c r="H1180" s="102"/>
      <c r="I1180" s="103">
        <v>42506</v>
      </c>
      <c r="J1180" s="103"/>
      <c r="K1180" s="103">
        <v>42506</v>
      </c>
      <c r="L1180" s="103"/>
      <c r="M1180" s="84" t="s">
        <v>656</v>
      </c>
      <c r="N1180" s="84"/>
      <c r="O1180" s="98">
        <v>1530</v>
      </c>
      <c r="P1180" s="98"/>
      <c r="Q1180" s="84"/>
      <c r="R1180" s="84"/>
      <c r="S1180" s="84"/>
    </row>
    <row r="1181" spans="2:19" ht="45" customHeight="1" x14ac:dyDescent="0.25">
      <c r="B1181" s="10" t="s">
        <v>343</v>
      </c>
      <c r="C1181" s="100" t="s">
        <v>19</v>
      </c>
      <c r="D1181" s="100"/>
      <c r="E1181" s="101">
        <f t="shared" si="19"/>
        <v>1</v>
      </c>
      <c r="F1181" s="101"/>
      <c r="G1181" s="102" t="s">
        <v>20</v>
      </c>
      <c r="H1181" s="102"/>
      <c r="I1181" s="103">
        <v>42515</v>
      </c>
      <c r="J1181" s="103"/>
      <c r="K1181" s="103">
        <v>42515</v>
      </c>
      <c r="L1181" s="103"/>
      <c r="M1181" s="84" t="s">
        <v>656</v>
      </c>
      <c r="N1181" s="84"/>
      <c r="O1181" s="98">
        <v>1098</v>
      </c>
      <c r="P1181" s="98"/>
      <c r="Q1181" s="84"/>
      <c r="R1181" s="84"/>
      <c r="S1181" s="84"/>
    </row>
    <row r="1182" spans="2:19" ht="45" customHeight="1" x14ac:dyDescent="0.25">
      <c r="B1182" s="10" t="s">
        <v>343</v>
      </c>
      <c r="C1182" s="100" t="s">
        <v>19</v>
      </c>
      <c r="D1182" s="100"/>
      <c r="E1182" s="101">
        <f t="shared" si="19"/>
        <v>1</v>
      </c>
      <c r="F1182" s="101"/>
      <c r="G1182" s="102" t="s">
        <v>20</v>
      </c>
      <c r="H1182" s="102"/>
      <c r="I1182" s="103">
        <v>42531</v>
      </c>
      <c r="J1182" s="103"/>
      <c r="K1182" s="103">
        <v>42531</v>
      </c>
      <c r="L1182" s="103"/>
      <c r="M1182" s="84" t="s">
        <v>656</v>
      </c>
      <c r="N1182" s="84"/>
      <c r="O1182" s="98">
        <v>432</v>
      </c>
      <c r="P1182" s="98"/>
      <c r="Q1182" s="84"/>
      <c r="R1182" s="84"/>
      <c r="S1182" s="84"/>
    </row>
    <row r="1183" spans="2:19" ht="45" customHeight="1" x14ac:dyDescent="0.25">
      <c r="B1183" s="10" t="s">
        <v>343</v>
      </c>
      <c r="C1183" s="100" t="s">
        <v>19</v>
      </c>
      <c r="D1183" s="100"/>
      <c r="E1183" s="101">
        <f t="shared" si="19"/>
        <v>1</v>
      </c>
      <c r="F1183" s="101"/>
      <c r="G1183" s="102" t="s">
        <v>20</v>
      </c>
      <c r="H1183" s="102"/>
      <c r="I1183" s="103">
        <v>42506</v>
      </c>
      <c r="J1183" s="103"/>
      <c r="K1183" s="103">
        <v>42506</v>
      </c>
      <c r="L1183" s="103"/>
      <c r="M1183" s="84" t="s">
        <v>656</v>
      </c>
      <c r="N1183" s="84"/>
      <c r="O1183" s="98">
        <v>819</v>
      </c>
      <c r="P1183" s="98"/>
      <c r="Q1183" s="84"/>
      <c r="R1183" s="84"/>
      <c r="S1183" s="84"/>
    </row>
    <row r="1184" spans="2:19" ht="45" customHeight="1" x14ac:dyDescent="0.25">
      <c r="B1184" s="10" t="s">
        <v>343</v>
      </c>
      <c r="C1184" s="100" t="s">
        <v>19</v>
      </c>
      <c r="D1184" s="100"/>
      <c r="E1184" s="101">
        <f t="shared" si="19"/>
        <v>1</v>
      </c>
      <c r="F1184" s="101"/>
      <c r="G1184" s="102" t="s">
        <v>20</v>
      </c>
      <c r="H1184" s="102"/>
      <c r="I1184" s="103">
        <v>42565</v>
      </c>
      <c r="J1184" s="103"/>
      <c r="K1184" s="103">
        <v>42565</v>
      </c>
      <c r="L1184" s="103"/>
      <c r="M1184" s="84" t="s">
        <v>656</v>
      </c>
      <c r="N1184" s="84"/>
      <c r="O1184" s="98">
        <v>1332</v>
      </c>
      <c r="P1184" s="98"/>
      <c r="Q1184" s="84"/>
      <c r="R1184" s="84"/>
      <c r="S1184" s="84"/>
    </row>
    <row r="1185" spans="2:20" ht="45" customHeight="1" x14ac:dyDescent="0.25">
      <c r="B1185" s="10" t="s">
        <v>343</v>
      </c>
      <c r="C1185" s="100" t="s">
        <v>19</v>
      </c>
      <c r="D1185" s="100"/>
      <c r="E1185" s="101">
        <f t="shared" si="19"/>
        <v>1</v>
      </c>
      <c r="F1185" s="101"/>
      <c r="G1185" s="102" t="s">
        <v>20</v>
      </c>
      <c r="H1185" s="102"/>
      <c r="I1185" s="103">
        <v>42550</v>
      </c>
      <c r="J1185" s="103"/>
      <c r="K1185" s="103">
        <v>42550</v>
      </c>
      <c r="L1185" s="103"/>
      <c r="M1185" s="84" t="s">
        <v>656</v>
      </c>
      <c r="N1185" s="84"/>
      <c r="O1185" s="98">
        <v>855</v>
      </c>
      <c r="P1185" s="98"/>
      <c r="Q1185" s="84"/>
      <c r="R1185" s="84"/>
      <c r="S1185" s="84"/>
    </row>
    <row r="1186" spans="2:20" ht="45" customHeight="1" x14ac:dyDescent="0.25">
      <c r="B1186" s="10" t="s">
        <v>343</v>
      </c>
      <c r="C1186" s="100" t="s">
        <v>19</v>
      </c>
      <c r="D1186" s="100"/>
      <c r="E1186" s="101">
        <f t="shared" si="19"/>
        <v>1</v>
      </c>
      <c r="F1186" s="101"/>
      <c r="G1186" s="102" t="s">
        <v>20</v>
      </c>
      <c r="H1186" s="102"/>
      <c r="I1186" s="103">
        <v>42576</v>
      </c>
      <c r="J1186" s="103"/>
      <c r="K1186" s="103">
        <v>42576</v>
      </c>
      <c r="L1186" s="103"/>
      <c r="M1186" s="84" t="s">
        <v>656</v>
      </c>
      <c r="N1186" s="84"/>
      <c r="O1186" s="98">
        <v>432</v>
      </c>
      <c r="P1186" s="98"/>
      <c r="Q1186" s="84"/>
      <c r="R1186" s="84"/>
      <c r="S1186" s="84"/>
    </row>
    <row r="1187" spans="2:20" ht="45" customHeight="1" x14ac:dyDescent="0.25">
      <c r="B1187" s="10" t="s">
        <v>343</v>
      </c>
      <c r="C1187" s="100" t="s">
        <v>19</v>
      </c>
      <c r="D1187" s="100"/>
      <c r="E1187" s="101">
        <f t="shared" si="19"/>
        <v>1</v>
      </c>
      <c r="F1187" s="101"/>
      <c r="G1187" s="102" t="s">
        <v>20</v>
      </c>
      <c r="H1187" s="102"/>
      <c r="I1187" s="103">
        <v>42601</v>
      </c>
      <c r="J1187" s="103"/>
      <c r="K1187" s="103">
        <v>42601</v>
      </c>
      <c r="L1187" s="103"/>
      <c r="M1187" s="84" t="s">
        <v>656</v>
      </c>
      <c r="N1187" s="84"/>
      <c r="O1187" s="98">
        <v>630</v>
      </c>
      <c r="P1187" s="98"/>
      <c r="Q1187" s="84"/>
      <c r="R1187" s="84"/>
      <c r="S1187" s="84"/>
    </row>
    <row r="1188" spans="2:20" ht="45" customHeight="1" x14ac:dyDescent="0.25">
      <c r="B1188" s="10" t="s">
        <v>343</v>
      </c>
      <c r="C1188" s="100" t="s">
        <v>19</v>
      </c>
      <c r="D1188" s="100"/>
      <c r="E1188" s="101">
        <f t="shared" si="19"/>
        <v>1</v>
      </c>
      <c r="F1188" s="101"/>
      <c r="G1188" s="102" t="s">
        <v>20</v>
      </c>
      <c r="H1188" s="102"/>
      <c r="I1188" s="103">
        <v>42627</v>
      </c>
      <c r="J1188" s="103"/>
      <c r="K1188" s="103">
        <v>42627</v>
      </c>
      <c r="L1188" s="103"/>
      <c r="M1188" s="84" t="s">
        <v>656</v>
      </c>
      <c r="N1188" s="84"/>
      <c r="O1188" s="98">
        <v>783</v>
      </c>
      <c r="P1188" s="98"/>
      <c r="Q1188" s="84"/>
      <c r="R1188" s="84"/>
      <c r="S1188" s="84"/>
    </row>
    <row r="1189" spans="2:20" ht="45" customHeight="1" x14ac:dyDescent="0.25">
      <c r="B1189" s="10" t="s">
        <v>343</v>
      </c>
      <c r="C1189" s="100" t="s">
        <v>19</v>
      </c>
      <c r="D1189" s="100"/>
      <c r="E1189" s="101">
        <f t="shared" si="19"/>
        <v>1</v>
      </c>
      <c r="F1189" s="101"/>
      <c r="G1189" s="102" t="s">
        <v>20</v>
      </c>
      <c r="H1189" s="102"/>
      <c r="I1189" s="103">
        <v>42605</v>
      </c>
      <c r="J1189" s="103"/>
      <c r="K1189" s="103">
        <v>42605</v>
      </c>
      <c r="L1189" s="103"/>
      <c r="M1189" s="84" t="s">
        <v>656</v>
      </c>
      <c r="N1189" s="84"/>
      <c r="O1189" s="98">
        <v>432</v>
      </c>
      <c r="P1189" s="98"/>
      <c r="Q1189" s="84"/>
      <c r="R1189" s="84"/>
      <c r="S1189" s="84"/>
    </row>
    <row r="1190" spans="2:20" ht="45" customHeight="1" x14ac:dyDescent="0.25">
      <c r="B1190" s="10" t="s">
        <v>343</v>
      </c>
      <c r="C1190" s="100" t="s">
        <v>19</v>
      </c>
      <c r="D1190" s="100"/>
      <c r="E1190" s="101">
        <f t="shared" si="19"/>
        <v>1</v>
      </c>
      <c r="F1190" s="101"/>
      <c r="G1190" s="102" t="s">
        <v>20</v>
      </c>
      <c r="H1190" s="102"/>
      <c r="I1190" s="103">
        <v>42640</v>
      </c>
      <c r="J1190" s="103"/>
      <c r="K1190" s="103">
        <v>42640</v>
      </c>
      <c r="L1190" s="103"/>
      <c r="M1190" s="84" t="s">
        <v>656</v>
      </c>
      <c r="N1190" s="84"/>
      <c r="O1190" s="98">
        <v>720</v>
      </c>
      <c r="P1190" s="98"/>
      <c r="Q1190" s="84"/>
      <c r="R1190" s="84"/>
      <c r="S1190" s="84"/>
    </row>
    <row r="1191" spans="2:20" ht="45" customHeight="1" x14ac:dyDescent="0.25">
      <c r="B1191" s="10" t="s">
        <v>343</v>
      </c>
      <c r="C1191" s="100" t="s">
        <v>19</v>
      </c>
      <c r="D1191" s="100"/>
      <c r="E1191" s="101">
        <f t="shared" si="19"/>
        <v>1</v>
      </c>
      <c r="F1191" s="101"/>
      <c r="G1191" s="102" t="s">
        <v>20</v>
      </c>
      <c r="H1191" s="102"/>
      <c r="I1191" s="103">
        <v>42639</v>
      </c>
      <c r="J1191" s="103"/>
      <c r="K1191" s="103">
        <v>42639</v>
      </c>
      <c r="L1191" s="103"/>
      <c r="M1191" s="84" t="s">
        <v>656</v>
      </c>
      <c r="N1191" s="84"/>
      <c r="O1191" s="98">
        <v>828</v>
      </c>
      <c r="P1191" s="98"/>
      <c r="Q1191" s="84"/>
      <c r="R1191" s="84"/>
      <c r="S1191" s="84"/>
    </row>
    <row r="1192" spans="2:20" ht="45" customHeight="1" x14ac:dyDescent="0.25">
      <c r="B1192" s="10" t="s">
        <v>343</v>
      </c>
      <c r="C1192" s="100" t="s">
        <v>19</v>
      </c>
      <c r="D1192" s="100"/>
      <c r="E1192" s="101">
        <f t="shared" si="19"/>
        <v>1</v>
      </c>
      <c r="F1192" s="101"/>
      <c r="G1192" s="102" t="s">
        <v>20</v>
      </c>
      <c r="H1192" s="102"/>
      <c r="I1192" s="103">
        <v>42641</v>
      </c>
      <c r="J1192" s="103"/>
      <c r="K1192" s="103">
        <v>42641</v>
      </c>
      <c r="L1192" s="103"/>
      <c r="M1192" s="84" t="s">
        <v>656</v>
      </c>
      <c r="N1192" s="84"/>
      <c r="O1192" s="98">
        <v>873</v>
      </c>
      <c r="P1192" s="98"/>
      <c r="Q1192" s="84"/>
      <c r="R1192" s="84"/>
      <c r="S1192" s="84"/>
    </row>
    <row r="1193" spans="2:20" ht="45" customHeight="1" x14ac:dyDescent="0.25">
      <c r="B1193" s="10" t="s">
        <v>343</v>
      </c>
      <c r="C1193" s="100" t="s">
        <v>19</v>
      </c>
      <c r="D1193" s="100"/>
      <c r="E1193" s="101">
        <f t="shared" si="19"/>
        <v>1</v>
      </c>
      <c r="F1193" s="101"/>
      <c r="G1193" s="102" t="s">
        <v>20</v>
      </c>
      <c r="H1193" s="102"/>
      <c r="I1193" s="103">
        <v>42622</v>
      </c>
      <c r="J1193" s="103"/>
      <c r="K1193" s="103">
        <v>42622</v>
      </c>
      <c r="L1193" s="103"/>
      <c r="M1193" s="84" t="s">
        <v>656</v>
      </c>
      <c r="N1193" s="84"/>
      <c r="O1193" s="98">
        <v>2781</v>
      </c>
      <c r="P1193" s="98"/>
      <c r="Q1193" s="84"/>
      <c r="R1193" s="84"/>
      <c r="S1193" s="84"/>
    </row>
    <row r="1194" spans="2:20" ht="45" customHeight="1" x14ac:dyDescent="0.25">
      <c r="B1194" s="10" t="s">
        <v>343</v>
      </c>
      <c r="C1194" s="100" t="s">
        <v>19</v>
      </c>
      <c r="D1194" s="100"/>
      <c r="E1194" s="101">
        <f t="shared" si="19"/>
        <v>1</v>
      </c>
      <c r="F1194" s="101"/>
      <c r="G1194" s="102" t="s">
        <v>20</v>
      </c>
      <c r="H1194" s="102"/>
      <c r="I1194" s="103">
        <v>42625</v>
      </c>
      <c r="J1194" s="103"/>
      <c r="K1194" s="103">
        <v>42625</v>
      </c>
      <c r="L1194" s="103"/>
      <c r="M1194" s="84" t="s">
        <v>656</v>
      </c>
      <c r="N1194" s="84"/>
      <c r="O1194" s="98">
        <v>2898</v>
      </c>
      <c r="P1194" s="98"/>
      <c r="Q1194" s="84"/>
      <c r="R1194" s="84"/>
      <c r="S1194" s="84"/>
      <c r="T1194" s="5">
        <f>SUM(O1165:O1194)</f>
        <v>44413.520000000004</v>
      </c>
    </row>
    <row r="1195" spans="2:20" ht="45" customHeight="1" x14ac:dyDescent="0.25">
      <c r="B1195" s="10" t="s">
        <v>348</v>
      </c>
      <c r="C1195" s="100" t="s">
        <v>19</v>
      </c>
      <c r="D1195" s="100"/>
      <c r="E1195" s="101">
        <f t="shared" si="19"/>
        <v>1</v>
      </c>
      <c r="F1195" s="101"/>
      <c r="G1195" s="102" t="s">
        <v>20</v>
      </c>
      <c r="H1195" s="102"/>
      <c r="I1195" s="103">
        <v>42384</v>
      </c>
      <c r="J1195" s="103"/>
      <c r="K1195" s="103">
        <v>42384</v>
      </c>
      <c r="L1195" s="103"/>
      <c r="M1195" s="84" t="s">
        <v>656</v>
      </c>
      <c r="N1195" s="84"/>
      <c r="O1195" s="98">
        <v>1890</v>
      </c>
      <c r="P1195" s="98"/>
      <c r="Q1195" s="84"/>
      <c r="R1195" s="84"/>
      <c r="S1195" s="84"/>
    </row>
    <row r="1196" spans="2:20" ht="45" customHeight="1" x14ac:dyDescent="0.25">
      <c r="B1196" s="10" t="s">
        <v>348</v>
      </c>
      <c r="C1196" s="100" t="s">
        <v>19</v>
      </c>
      <c r="D1196" s="100"/>
      <c r="E1196" s="101">
        <f t="shared" si="19"/>
        <v>1</v>
      </c>
      <c r="F1196" s="101"/>
      <c r="G1196" s="102" t="s">
        <v>20</v>
      </c>
      <c r="H1196" s="102"/>
      <c r="I1196" s="103">
        <v>42389</v>
      </c>
      <c r="J1196" s="103"/>
      <c r="K1196" s="103">
        <v>42389</v>
      </c>
      <c r="L1196" s="103"/>
      <c r="M1196" s="84" t="s">
        <v>656</v>
      </c>
      <c r="N1196" s="84"/>
      <c r="O1196" s="98">
        <v>1802</v>
      </c>
      <c r="P1196" s="98"/>
      <c r="Q1196" s="84"/>
      <c r="R1196" s="84"/>
      <c r="S1196" s="84"/>
    </row>
    <row r="1197" spans="2:20" ht="45" customHeight="1" x14ac:dyDescent="0.25">
      <c r="B1197" s="10" t="s">
        <v>348</v>
      </c>
      <c r="C1197" s="100" t="s">
        <v>1115</v>
      </c>
      <c r="D1197" s="100"/>
      <c r="E1197" s="101">
        <f t="shared" si="19"/>
        <v>1</v>
      </c>
      <c r="F1197" s="101"/>
      <c r="G1197" s="102" t="s">
        <v>35</v>
      </c>
      <c r="H1197" s="102"/>
      <c r="I1197" s="103">
        <v>42415</v>
      </c>
      <c r="J1197" s="103"/>
      <c r="K1197" s="103">
        <v>42415</v>
      </c>
      <c r="L1197" s="103"/>
      <c r="M1197" s="84" t="s">
        <v>656</v>
      </c>
      <c r="N1197" s="84"/>
      <c r="O1197" s="98">
        <v>535</v>
      </c>
      <c r="P1197" s="98"/>
      <c r="Q1197" s="84"/>
      <c r="R1197" s="84"/>
      <c r="S1197" s="84"/>
    </row>
    <row r="1198" spans="2:20" ht="45" customHeight="1" x14ac:dyDescent="0.25">
      <c r="B1198" s="10" t="s">
        <v>348</v>
      </c>
      <c r="C1198" s="100" t="s">
        <v>19</v>
      </c>
      <c r="D1198" s="100"/>
      <c r="E1198" s="101">
        <f t="shared" si="19"/>
        <v>1</v>
      </c>
      <c r="F1198" s="101"/>
      <c r="G1198" s="102" t="s">
        <v>20</v>
      </c>
      <c r="H1198" s="102"/>
      <c r="I1198" s="103">
        <v>42415</v>
      </c>
      <c r="J1198" s="103"/>
      <c r="K1198" s="103">
        <v>42415</v>
      </c>
      <c r="L1198" s="103"/>
      <c r="M1198" s="84" t="s">
        <v>656</v>
      </c>
      <c r="N1198" s="84"/>
      <c r="O1198" s="98">
        <v>972</v>
      </c>
      <c r="P1198" s="98"/>
      <c r="Q1198" s="84"/>
      <c r="R1198" s="84"/>
      <c r="S1198" s="84"/>
    </row>
    <row r="1199" spans="2:20" ht="45" customHeight="1" x14ac:dyDescent="0.25">
      <c r="B1199" s="10" t="s">
        <v>348</v>
      </c>
      <c r="C1199" s="100" t="s">
        <v>19</v>
      </c>
      <c r="D1199" s="100"/>
      <c r="E1199" s="101">
        <f t="shared" si="19"/>
        <v>1</v>
      </c>
      <c r="F1199" s="101"/>
      <c r="G1199" s="102" t="s">
        <v>20</v>
      </c>
      <c r="H1199" s="102"/>
      <c r="I1199" s="103">
        <v>42419</v>
      </c>
      <c r="J1199" s="103"/>
      <c r="K1199" s="103">
        <v>42420</v>
      </c>
      <c r="L1199" s="103"/>
      <c r="M1199" s="84" t="s">
        <v>656</v>
      </c>
      <c r="N1199" s="84"/>
      <c r="O1199" s="98">
        <v>1692</v>
      </c>
      <c r="P1199" s="98"/>
      <c r="Q1199" s="84"/>
      <c r="R1199" s="84"/>
      <c r="S1199" s="84"/>
    </row>
    <row r="1200" spans="2:20" ht="45" customHeight="1" x14ac:dyDescent="0.25">
      <c r="B1200" s="10" t="s">
        <v>348</v>
      </c>
      <c r="C1200" s="100" t="s">
        <v>19</v>
      </c>
      <c r="D1200" s="100"/>
      <c r="E1200" s="101">
        <f t="shared" si="19"/>
        <v>1</v>
      </c>
      <c r="F1200" s="101"/>
      <c r="G1200" s="102" t="s">
        <v>20</v>
      </c>
      <c r="H1200" s="102"/>
      <c r="I1200" s="103">
        <v>42382</v>
      </c>
      <c r="J1200" s="103"/>
      <c r="K1200" s="103">
        <v>42382</v>
      </c>
      <c r="L1200" s="103"/>
      <c r="M1200" s="84" t="s">
        <v>656</v>
      </c>
      <c r="N1200" s="84"/>
      <c r="O1200" s="98">
        <v>1755</v>
      </c>
      <c r="P1200" s="98"/>
      <c r="Q1200" s="84"/>
      <c r="R1200" s="84"/>
      <c r="S1200" s="84"/>
    </row>
    <row r="1201" spans="2:19" ht="45" customHeight="1" x14ac:dyDescent="0.25">
      <c r="B1201" s="10" t="s">
        <v>348</v>
      </c>
      <c r="C1201" s="100" t="s">
        <v>19</v>
      </c>
      <c r="D1201" s="100"/>
      <c r="E1201" s="101">
        <f t="shared" si="19"/>
        <v>1</v>
      </c>
      <c r="F1201" s="101"/>
      <c r="G1201" s="102" t="s">
        <v>20</v>
      </c>
      <c r="H1201" s="102"/>
      <c r="I1201" s="103">
        <v>42382</v>
      </c>
      <c r="J1201" s="103"/>
      <c r="K1201" s="103">
        <v>42382</v>
      </c>
      <c r="L1201" s="103"/>
      <c r="M1201" s="84" t="s">
        <v>656</v>
      </c>
      <c r="N1201" s="84"/>
      <c r="O1201" s="98">
        <v>405</v>
      </c>
      <c r="P1201" s="98"/>
      <c r="Q1201" s="84"/>
      <c r="R1201" s="84"/>
      <c r="S1201" s="84"/>
    </row>
    <row r="1202" spans="2:19" ht="45" customHeight="1" x14ac:dyDescent="0.25">
      <c r="B1202" s="10" t="s">
        <v>348</v>
      </c>
      <c r="C1202" s="100" t="s">
        <v>1116</v>
      </c>
      <c r="D1202" s="100"/>
      <c r="E1202" s="101">
        <f t="shared" si="19"/>
        <v>1</v>
      </c>
      <c r="F1202" s="101"/>
      <c r="G1202" s="102" t="s">
        <v>17</v>
      </c>
      <c r="H1202" s="102"/>
      <c r="I1202" s="103">
        <v>42430</v>
      </c>
      <c r="J1202" s="103"/>
      <c r="K1202" s="103">
        <v>42430</v>
      </c>
      <c r="L1202" s="103"/>
      <c r="M1202" s="84" t="s">
        <v>656</v>
      </c>
      <c r="N1202" s="84"/>
      <c r="O1202" s="98">
        <v>1393</v>
      </c>
      <c r="P1202" s="98"/>
      <c r="Q1202" s="84"/>
      <c r="R1202" s="84"/>
      <c r="S1202" s="84"/>
    </row>
    <row r="1203" spans="2:19" ht="45" customHeight="1" x14ac:dyDescent="0.25">
      <c r="B1203" s="10" t="s">
        <v>348</v>
      </c>
      <c r="C1203" s="100" t="s">
        <v>19</v>
      </c>
      <c r="D1203" s="100"/>
      <c r="E1203" s="101">
        <f t="shared" si="19"/>
        <v>1</v>
      </c>
      <c r="F1203" s="101"/>
      <c r="G1203" s="102" t="s">
        <v>20</v>
      </c>
      <c r="H1203" s="102"/>
      <c r="I1203" s="103">
        <v>42430</v>
      </c>
      <c r="J1203" s="103"/>
      <c r="K1203" s="103">
        <v>42430</v>
      </c>
      <c r="L1203" s="103"/>
      <c r="M1203" s="84" t="s">
        <v>656</v>
      </c>
      <c r="N1203" s="84"/>
      <c r="O1203" s="98">
        <v>1395</v>
      </c>
      <c r="P1203" s="98"/>
      <c r="Q1203" s="84"/>
      <c r="R1203" s="84"/>
      <c r="S1203" s="84"/>
    </row>
    <row r="1204" spans="2:19" ht="45" customHeight="1" x14ac:dyDescent="0.25">
      <c r="B1204" s="10" t="s">
        <v>348</v>
      </c>
      <c r="C1204" s="100" t="s">
        <v>1117</v>
      </c>
      <c r="D1204" s="100"/>
      <c r="E1204" s="101">
        <f t="shared" si="19"/>
        <v>1</v>
      </c>
      <c r="F1204" s="101"/>
      <c r="G1204" s="102" t="s">
        <v>1118</v>
      </c>
      <c r="H1204" s="102"/>
      <c r="I1204" s="103">
        <v>42383</v>
      </c>
      <c r="J1204" s="103"/>
      <c r="K1204" s="103">
        <v>42383</v>
      </c>
      <c r="L1204" s="103"/>
      <c r="M1204" s="84" t="s">
        <v>656</v>
      </c>
      <c r="N1204" s="84"/>
      <c r="O1204" s="98">
        <v>534</v>
      </c>
      <c r="P1204" s="98"/>
      <c r="Q1204" s="84"/>
      <c r="R1204" s="84"/>
      <c r="S1204" s="84"/>
    </row>
    <row r="1205" spans="2:19" ht="45" customHeight="1" x14ac:dyDescent="0.25">
      <c r="B1205" s="10" t="s">
        <v>348</v>
      </c>
      <c r="C1205" s="100" t="s">
        <v>19</v>
      </c>
      <c r="D1205" s="100"/>
      <c r="E1205" s="101">
        <f t="shared" si="19"/>
        <v>1</v>
      </c>
      <c r="F1205" s="101"/>
      <c r="G1205" s="102" t="s">
        <v>20</v>
      </c>
      <c r="H1205" s="102"/>
      <c r="I1205" s="103">
        <v>42383</v>
      </c>
      <c r="J1205" s="103"/>
      <c r="K1205" s="103">
        <v>42383</v>
      </c>
      <c r="L1205" s="103"/>
      <c r="M1205" s="84" t="s">
        <v>656</v>
      </c>
      <c r="N1205" s="84"/>
      <c r="O1205" s="98">
        <v>1080</v>
      </c>
      <c r="P1205" s="98"/>
      <c r="Q1205" s="84"/>
      <c r="R1205" s="84"/>
      <c r="S1205" s="84"/>
    </row>
    <row r="1206" spans="2:19" ht="45" customHeight="1" x14ac:dyDescent="0.25">
      <c r="B1206" s="10" t="s">
        <v>348</v>
      </c>
      <c r="C1206" s="100" t="s">
        <v>19</v>
      </c>
      <c r="D1206" s="100"/>
      <c r="E1206" s="101">
        <f t="shared" si="19"/>
        <v>1</v>
      </c>
      <c r="F1206" s="101"/>
      <c r="G1206" s="102" t="s">
        <v>20</v>
      </c>
      <c r="H1206" s="102"/>
      <c r="I1206" s="103">
        <v>42440</v>
      </c>
      <c r="J1206" s="103"/>
      <c r="K1206" s="103">
        <v>42440</v>
      </c>
      <c r="L1206" s="103"/>
      <c r="M1206" s="84" t="s">
        <v>656</v>
      </c>
      <c r="N1206" s="84"/>
      <c r="O1206" s="98">
        <v>3557</v>
      </c>
      <c r="P1206" s="98"/>
      <c r="Q1206" s="84"/>
      <c r="R1206" s="84"/>
      <c r="S1206" s="84"/>
    </row>
    <row r="1207" spans="2:19" ht="45" customHeight="1" x14ac:dyDescent="0.25">
      <c r="B1207" s="10" t="s">
        <v>348</v>
      </c>
      <c r="C1207" s="100" t="s">
        <v>19</v>
      </c>
      <c r="D1207" s="100"/>
      <c r="E1207" s="101">
        <f t="shared" si="19"/>
        <v>1</v>
      </c>
      <c r="F1207" s="101"/>
      <c r="G1207" s="102" t="s">
        <v>20</v>
      </c>
      <c r="H1207" s="102"/>
      <c r="I1207" s="103">
        <v>42479</v>
      </c>
      <c r="J1207" s="103"/>
      <c r="K1207" s="103">
        <v>42479</v>
      </c>
      <c r="L1207" s="103"/>
      <c r="M1207" s="84" t="s">
        <v>656</v>
      </c>
      <c r="N1207" s="84"/>
      <c r="O1207" s="98">
        <v>1440</v>
      </c>
      <c r="P1207" s="98"/>
      <c r="Q1207" s="84"/>
      <c r="R1207" s="84"/>
      <c r="S1207" s="84"/>
    </row>
    <row r="1208" spans="2:19" ht="45" customHeight="1" x14ac:dyDescent="0.25">
      <c r="B1208" s="10" t="s">
        <v>348</v>
      </c>
      <c r="C1208" s="100" t="s">
        <v>1119</v>
      </c>
      <c r="D1208" s="100"/>
      <c r="E1208" s="101">
        <f t="shared" si="19"/>
        <v>1</v>
      </c>
      <c r="F1208" s="101"/>
      <c r="G1208" s="102" t="s">
        <v>354</v>
      </c>
      <c r="H1208" s="102"/>
      <c r="I1208" s="103">
        <v>42380</v>
      </c>
      <c r="J1208" s="103"/>
      <c r="K1208" s="103">
        <v>42380</v>
      </c>
      <c r="L1208" s="103"/>
      <c r="M1208" s="84" t="s">
        <v>656</v>
      </c>
      <c r="N1208" s="84"/>
      <c r="O1208" s="98">
        <v>176</v>
      </c>
      <c r="P1208" s="98"/>
      <c r="Q1208" s="84"/>
      <c r="R1208" s="84"/>
      <c r="S1208" s="84"/>
    </row>
    <row r="1209" spans="2:19" ht="45" customHeight="1" x14ac:dyDescent="0.25">
      <c r="B1209" s="10" t="s">
        <v>348</v>
      </c>
      <c r="C1209" s="100" t="s">
        <v>1120</v>
      </c>
      <c r="D1209" s="100"/>
      <c r="E1209" s="101">
        <f t="shared" si="19"/>
        <v>1</v>
      </c>
      <c r="F1209" s="101"/>
      <c r="G1209" s="102" t="s">
        <v>354</v>
      </c>
      <c r="H1209" s="102"/>
      <c r="I1209" s="103">
        <v>42390</v>
      </c>
      <c r="J1209" s="103"/>
      <c r="K1209" s="103">
        <v>42390</v>
      </c>
      <c r="L1209" s="103"/>
      <c r="M1209" s="84" t="s">
        <v>656</v>
      </c>
      <c r="N1209" s="84"/>
      <c r="O1209" s="98">
        <v>219</v>
      </c>
      <c r="P1209" s="98"/>
      <c r="Q1209" s="84"/>
      <c r="R1209" s="84"/>
      <c r="S1209" s="84"/>
    </row>
    <row r="1210" spans="2:19" ht="45" customHeight="1" x14ac:dyDescent="0.25">
      <c r="B1210" s="10" t="s">
        <v>348</v>
      </c>
      <c r="C1210" s="100" t="s">
        <v>19</v>
      </c>
      <c r="D1210" s="100"/>
      <c r="E1210" s="101">
        <f t="shared" si="19"/>
        <v>1</v>
      </c>
      <c r="F1210" s="101"/>
      <c r="G1210" s="102" t="s">
        <v>20</v>
      </c>
      <c r="H1210" s="102"/>
      <c r="I1210" s="103">
        <v>42390</v>
      </c>
      <c r="J1210" s="103"/>
      <c r="K1210" s="103">
        <v>42390</v>
      </c>
      <c r="L1210" s="103"/>
      <c r="M1210" s="84" t="s">
        <v>656</v>
      </c>
      <c r="N1210" s="84"/>
      <c r="O1210" s="98">
        <v>1656</v>
      </c>
      <c r="P1210" s="98"/>
      <c r="Q1210" s="84"/>
      <c r="R1210" s="84"/>
      <c r="S1210" s="84"/>
    </row>
    <row r="1211" spans="2:19" ht="45" customHeight="1" x14ac:dyDescent="0.25">
      <c r="B1211" s="10" t="s">
        <v>348</v>
      </c>
      <c r="C1211" s="100" t="s">
        <v>19</v>
      </c>
      <c r="D1211" s="100"/>
      <c r="E1211" s="101">
        <f t="shared" si="19"/>
        <v>1</v>
      </c>
      <c r="F1211" s="101"/>
      <c r="G1211" s="102" t="s">
        <v>20</v>
      </c>
      <c r="H1211" s="102"/>
      <c r="I1211" s="103">
        <v>42424</v>
      </c>
      <c r="J1211" s="103"/>
      <c r="K1211" s="103">
        <v>42424</v>
      </c>
      <c r="L1211" s="103"/>
      <c r="M1211" s="84" t="s">
        <v>656</v>
      </c>
      <c r="N1211" s="84"/>
      <c r="O1211" s="98">
        <v>1800</v>
      </c>
      <c r="P1211" s="98"/>
      <c r="Q1211" s="84"/>
      <c r="R1211" s="84"/>
      <c r="S1211" s="84"/>
    </row>
    <row r="1212" spans="2:19" ht="45" customHeight="1" x14ac:dyDescent="0.25">
      <c r="B1212" s="10" t="s">
        <v>348</v>
      </c>
      <c r="C1212" s="100" t="s">
        <v>19</v>
      </c>
      <c r="D1212" s="100"/>
      <c r="E1212" s="101">
        <f t="shared" si="19"/>
        <v>1</v>
      </c>
      <c r="F1212" s="101"/>
      <c r="G1212" s="102" t="s">
        <v>20</v>
      </c>
      <c r="H1212" s="102"/>
      <c r="I1212" s="103">
        <v>42506</v>
      </c>
      <c r="J1212" s="103"/>
      <c r="K1212" s="103">
        <v>42506</v>
      </c>
      <c r="L1212" s="103"/>
      <c r="M1212" s="84" t="s">
        <v>656</v>
      </c>
      <c r="N1212" s="84"/>
      <c r="O1212" s="98">
        <v>2160</v>
      </c>
      <c r="P1212" s="98"/>
      <c r="Q1212" s="84"/>
      <c r="R1212" s="84"/>
      <c r="S1212" s="84"/>
    </row>
    <row r="1213" spans="2:19" ht="45" customHeight="1" x14ac:dyDescent="0.25">
      <c r="B1213" s="10" t="s">
        <v>348</v>
      </c>
      <c r="C1213" s="100" t="s">
        <v>1121</v>
      </c>
      <c r="D1213" s="100"/>
      <c r="E1213" s="101">
        <f t="shared" si="19"/>
        <v>1</v>
      </c>
      <c r="F1213" s="101"/>
      <c r="G1213" s="102" t="s">
        <v>35</v>
      </c>
      <c r="H1213" s="102"/>
      <c r="I1213" s="103">
        <v>42446</v>
      </c>
      <c r="J1213" s="103"/>
      <c r="K1213" s="103">
        <v>42446</v>
      </c>
      <c r="L1213" s="103"/>
      <c r="M1213" s="84" t="s">
        <v>656</v>
      </c>
      <c r="N1213" s="84"/>
      <c r="O1213" s="98">
        <v>188</v>
      </c>
      <c r="P1213" s="98"/>
      <c r="Q1213" s="84"/>
      <c r="R1213" s="84"/>
      <c r="S1213" s="84"/>
    </row>
    <row r="1214" spans="2:19" ht="45" customHeight="1" x14ac:dyDescent="0.25">
      <c r="B1214" s="10" t="s">
        <v>348</v>
      </c>
      <c r="C1214" s="100" t="s">
        <v>1122</v>
      </c>
      <c r="D1214" s="100"/>
      <c r="E1214" s="101">
        <f t="shared" si="19"/>
        <v>1</v>
      </c>
      <c r="F1214" s="101"/>
      <c r="G1214" s="102" t="s">
        <v>35</v>
      </c>
      <c r="H1214" s="102"/>
      <c r="I1214" s="103">
        <v>42469</v>
      </c>
      <c r="J1214" s="103"/>
      <c r="K1214" s="103">
        <v>42469</v>
      </c>
      <c r="L1214" s="103"/>
      <c r="M1214" s="84" t="s">
        <v>656</v>
      </c>
      <c r="N1214" s="84"/>
      <c r="O1214" s="98">
        <v>594</v>
      </c>
      <c r="P1214" s="98"/>
      <c r="Q1214" s="84"/>
      <c r="R1214" s="84"/>
      <c r="S1214" s="84"/>
    </row>
    <row r="1215" spans="2:19" ht="45" customHeight="1" x14ac:dyDescent="0.25">
      <c r="B1215" s="10" t="s">
        <v>348</v>
      </c>
      <c r="C1215" s="100" t="s">
        <v>1121</v>
      </c>
      <c r="D1215" s="100"/>
      <c r="E1215" s="101">
        <f t="shared" si="19"/>
        <v>1</v>
      </c>
      <c r="F1215" s="101"/>
      <c r="G1215" s="102" t="s">
        <v>35</v>
      </c>
      <c r="H1215" s="102"/>
      <c r="I1215" s="103">
        <v>42446</v>
      </c>
      <c r="J1215" s="103"/>
      <c r="K1215" s="103">
        <v>42446</v>
      </c>
      <c r="L1215" s="103"/>
      <c r="M1215" s="84" t="s">
        <v>656</v>
      </c>
      <c r="N1215" s="84"/>
      <c r="O1215" s="98">
        <v>300</v>
      </c>
      <c r="P1215" s="98"/>
      <c r="Q1215" s="84"/>
      <c r="R1215" s="84"/>
      <c r="S1215" s="84"/>
    </row>
    <row r="1216" spans="2:19" ht="45" customHeight="1" x14ac:dyDescent="0.25">
      <c r="B1216" s="10" t="s">
        <v>348</v>
      </c>
      <c r="C1216" s="100" t="s">
        <v>1122</v>
      </c>
      <c r="D1216" s="100"/>
      <c r="E1216" s="101">
        <f t="shared" si="19"/>
        <v>1</v>
      </c>
      <c r="F1216" s="101"/>
      <c r="G1216" s="102" t="s">
        <v>35</v>
      </c>
      <c r="H1216" s="102"/>
      <c r="I1216" s="103">
        <v>42469</v>
      </c>
      <c r="J1216" s="103"/>
      <c r="K1216" s="103">
        <v>42469</v>
      </c>
      <c r="L1216" s="103"/>
      <c r="M1216" s="84" t="s">
        <v>656</v>
      </c>
      <c r="N1216" s="84"/>
      <c r="O1216" s="98">
        <v>496</v>
      </c>
      <c r="P1216" s="98"/>
      <c r="Q1216" s="84"/>
      <c r="R1216" s="84"/>
      <c r="S1216" s="84"/>
    </row>
    <row r="1217" spans="2:19" ht="45" customHeight="1" x14ac:dyDescent="0.25">
      <c r="B1217" s="10" t="s">
        <v>348</v>
      </c>
      <c r="C1217" s="100" t="s">
        <v>19</v>
      </c>
      <c r="D1217" s="100"/>
      <c r="E1217" s="101">
        <f t="shared" si="19"/>
        <v>1</v>
      </c>
      <c r="F1217" s="101"/>
      <c r="G1217" s="102" t="s">
        <v>20</v>
      </c>
      <c r="H1217" s="102"/>
      <c r="I1217" s="103">
        <v>42469</v>
      </c>
      <c r="J1217" s="103"/>
      <c r="K1217" s="103">
        <v>42469</v>
      </c>
      <c r="L1217" s="103"/>
      <c r="M1217" s="84" t="s">
        <v>656</v>
      </c>
      <c r="N1217" s="84"/>
      <c r="O1217" s="98">
        <v>1251</v>
      </c>
      <c r="P1217" s="98"/>
      <c r="Q1217" s="84"/>
      <c r="R1217" s="84"/>
      <c r="S1217" s="84"/>
    </row>
    <row r="1218" spans="2:19" ht="45" customHeight="1" x14ac:dyDescent="0.25">
      <c r="B1218" s="10" t="s">
        <v>348</v>
      </c>
      <c r="C1218" s="100" t="s">
        <v>1123</v>
      </c>
      <c r="D1218" s="100"/>
      <c r="E1218" s="101">
        <f t="shared" si="19"/>
        <v>1</v>
      </c>
      <c r="F1218" s="101"/>
      <c r="G1218" s="102" t="s">
        <v>35</v>
      </c>
      <c r="H1218" s="102"/>
      <c r="I1218" s="103">
        <v>42452</v>
      </c>
      <c r="J1218" s="103"/>
      <c r="K1218" s="103">
        <v>42452</v>
      </c>
      <c r="L1218" s="103"/>
      <c r="M1218" s="84" t="s">
        <v>656</v>
      </c>
      <c r="N1218" s="84"/>
      <c r="O1218" s="98">
        <v>447.01</v>
      </c>
      <c r="P1218" s="98"/>
      <c r="Q1218" s="84"/>
      <c r="R1218" s="84"/>
      <c r="S1218" s="84"/>
    </row>
    <row r="1219" spans="2:19" ht="45" customHeight="1" x14ac:dyDescent="0.25">
      <c r="B1219" s="10" t="s">
        <v>348</v>
      </c>
      <c r="C1219" s="100" t="s">
        <v>19</v>
      </c>
      <c r="D1219" s="100"/>
      <c r="E1219" s="101">
        <f t="shared" si="19"/>
        <v>1</v>
      </c>
      <c r="F1219" s="101"/>
      <c r="G1219" s="102" t="s">
        <v>20</v>
      </c>
      <c r="H1219" s="102"/>
      <c r="I1219" s="103">
        <v>42452</v>
      </c>
      <c r="J1219" s="103"/>
      <c r="K1219" s="103">
        <v>42452</v>
      </c>
      <c r="L1219" s="103"/>
      <c r="M1219" s="84" t="s">
        <v>656</v>
      </c>
      <c r="N1219" s="84"/>
      <c r="O1219" s="98">
        <v>3461</v>
      </c>
      <c r="P1219" s="98"/>
      <c r="Q1219" s="84"/>
      <c r="R1219" s="84"/>
      <c r="S1219" s="84"/>
    </row>
    <row r="1220" spans="2:19" ht="45" customHeight="1" x14ac:dyDescent="0.25">
      <c r="B1220" s="10" t="s">
        <v>348</v>
      </c>
      <c r="C1220" s="100" t="s">
        <v>1124</v>
      </c>
      <c r="D1220" s="100"/>
      <c r="E1220" s="101">
        <f t="shared" si="19"/>
        <v>1</v>
      </c>
      <c r="F1220" s="101"/>
      <c r="G1220" s="102" t="s">
        <v>35</v>
      </c>
      <c r="H1220" s="102"/>
      <c r="I1220" s="103">
        <v>42515</v>
      </c>
      <c r="J1220" s="103"/>
      <c r="K1220" s="103">
        <v>42515</v>
      </c>
      <c r="L1220" s="103"/>
      <c r="M1220" s="84" t="s">
        <v>656</v>
      </c>
      <c r="N1220" s="84"/>
      <c r="O1220" s="98">
        <v>455</v>
      </c>
      <c r="P1220" s="98"/>
      <c r="Q1220" s="84"/>
      <c r="R1220" s="84"/>
      <c r="S1220" s="84"/>
    </row>
    <row r="1221" spans="2:19" ht="45" customHeight="1" x14ac:dyDescent="0.25">
      <c r="B1221" s="10" t="s">
        <v>348</v>
      </c>
      <c r="C1221" s="100" t="s">
        <v>1125</v>
      </c>
      <c r="D1221" s="100"/>
      <c r="E1221" s="101">
        <f t="shared" si="19"/>
        <v>1</v>
      </c>
      <c r="F1221" s="101"/>
      <c r="G1221" s="102" t="s">
        <v>35</v>
      </c>
      <c r="H1221" s="102"/>
      <c r="I1221" s="103">
        <v>42515</v>
      </c>
      <c r="J1221" s="103"/>
      <c r="K1221" s="103">
        <v>42515</v>
      </c>
      <c r="L1221" s="103"/>
      <c r="M1221" s="84" t="s">
        <v>656</v>
      </c>
      <c r="N1221" s="84"/>
      <c r="O1221" s="98">
        <v>609.26</v>
      </c>
      <c r="P1221" s="98"/>
      <c r="Q1221" s="84"/>
      <c r="R1221" s="84"/>
      <c r="S1221" s="84"/>
    </row>
    <row r="1222" spans="2:19" ht="45" customHeight="1" x14ac:dyDescent="0.25">
      <c r="B1222" s="10" t="s">
        <v>348</v>
      </c>
      <c r="C1222" s="100" t="s">
        <v>19</v>
      </c>
      <c r="D1222" s="100"/>
      <c r="E1222" s="101">
        <f t="shared" si="19"/>
        <v>1</v>
      </c>
      <c r="F1222" s="101"/>
      <c r="G1222" s="102" t="s">
        <v>20</v>
      </c>
      <c r="H1222" s="102"/>
      <c r="I1222" s="103">
        <v>42515</v>
      </c>
      <c r="J1222" s="103"/>
      <c r="K1222" s="103">
        <v>42515</v>
      </c>
      <c r="L1222" s="103"/>
      <c r="M1222" s="84" t="s">
        <v>656</v>
      </c>
      <c r="N1222" s="84"/>
      <c r="O1222" s="98">
        <v>2177</v>
      </c>
      <c r="P1222" s="98"/>
      <c r="Q1222" s="84"/>
      <c r="R1222" s="84"/>
      <c r="S1222" s="84"/>
    </row>
    <row r="1223" spans="2:19" ht="45" customHeight="1" x14ac:dyDescent="0.25">
      <c r="B1223" s="10" t="s">
        <v>348</v>
      </c>
      <c r="C1223" s="100" t="s">
        <v>19</v>
      </c>
      <c r="D1223" s="100"/>
      <c r="E1223" s="101">
        <f t="shared" si="19"/>
        <v>1</v>
      </c>
      <c r="F1223" s="101"/>
      <c r="G1223" s="102" t="s">
        <v>20</v>
      </c>
      <c r="H1223" s="102"/>
      <c r="I1223" s="103">
        <v>42536</v>
      </c>
      <c r="J1223" s="103"/>
      <c r="K1223" s="103">
        <v>42536</v>
      </c>
      <c r="L1223" s="103"/>
      <c r="M1223" s="84" t="s">
        <v>656</v>
      </c>
      <c r="N1223" s="84"/>
      <c r="O1223" s="98">
        <v>720</v>
      </c>
      <c r="P1223" s="98"/>
      <c r="Q1223" s="84"/>
      <c r="R1223" s="84"/>
      <c r="S1223" s="84"/>
    </row>
    <row r="1224" spans="2:19" ht="45" customHeight="1" x14ac:dyDescent="0.25">
      <c r="B1224" s="10" t="s">
        <v>348</v>
      </c>
      <c r="C1224" s="100" t="s">
        <v>19</v>
      </c>
      <c r="D1224" s="100"/>
      <c r="E1224" s="101">
        <f t="shared" si="19"/>
        <v>1</v>
      </c>
      <c r="F1224" s="101"/>
      <c r="G1224" s="102" t="s">
        <v>20</v>
      </c>
      <c r="H1224" s="102"/>
      <c r="I1224" s="103">
        <v>42537</v>
      </c>
      <c r="J1224" s="103"/>
      <c r="K1224" s="103">
        <v>42537</v>
      </c>
      <c r="L1224" s="103"/>
      <c r="M1224" s="84" t="s">
        <v>656</v>
      </c>
      <c r="N1224" s="84"/>
      <c r="O1224" s="98">
        <v>1515</v>
      </c>
      <c r="P1224" s="98"/>
      <c r="Q1224" s="84"/>
      <c r="R1224" s="84"/>
      <c r="S1224" s="84"/>
    </row>
    <row r="1225" spans="2:19" ht="45" customHeight="1" x14ac:dyDescent="0.25">
      <c r="B1225" s="10" t="s">
        <v>348</v>
      </c>
      <c r="C1225" s="100" t="s">
        <v>19</v>
      </c>
      <c r="D1225" s="100"/>
      <c r="E1225" s="101">
        <f t="shared" si="19"/>
        <v>1</v>
      </c>
      <c r="F1225" s="101"/>
      <c r="G1225" s="102" t="s">
        <v>20</v>
      </c>
      <c r="H1225" s="102"/>
      <c r="I1225" s="103">
        <v>42487</v>
      </c>
      <c r="J1225" s="103"/>
      <c r="K1225" s="103">
        <v>42487</v>
      </c>
      <c r="L1225" s="103"/>
      <c r="M1225" s="84" t="s">
        <v>656</v>
      </c>
      <c r="N1225" s="84"/>
      <c r="O1225" s="98">
        <v>1908</v>
      </c>
      <c r="P1225" s="98"/>
      <c r="Q1225" s="84"/>
      <c r="R1225" s="84"/>
      <c r="S1225" s="84"/>
    </row>
    <row r="1226" spans="2:19" ht="45" customHeight="1" x14ac:dyDescent="0.25">
      <c r="B1226" s="10" t="s">
        <v>348</v>
      </c>
      <c r="C1226" s="100" t="s">
        <v>19</v>
      </c>
      <c r="D1226" s="100"/>
      <c r="E1226" s="101">
        <f t="shared" si="19"/>
        <v>1</v>
      </c>
      <c r="F1226" s="101"/>
      <c r="G1226" s="102" t="s">
        <v>20</v>
      </c>
      <c r="H1226" s="102"/>
      <c r="I1226" s="103">
        <v>42566</v>
      </c>
      <c r="J1226" s="103"/>
      <c r="K1226" s="103">
        <v>42566</v>
      </c>
      <c r="L1226" s="103"/>
      <c r="M1226" s="84" t="s">
        <v>656</v>
      </c>
      <c r="N1226" s="84"/>
      <c r="O1226" s="98">
        <v>2214</v>
      </c>
      <c r="P1226" s="98"/>
      <c r="Q1226" s="84"/>
      <c r="R1226" s="84"/>
      <c r="S1226" s="84"/>
    </row>
    <row r="1227" spans="2:19" ht="45" customHeight="1" x14ac:dyDescent="0.25">
      <c r="B1227" s="10" t="s">
        <v>348</v>
      </c>
      <c r="C1227" s="100" t="s">
        <v>1126</v>
      </c>
      <c r="D1227" s="100"/>
      <c r="E1227" s="101">
        <f t="shared" si="19"/>
        <v>1</v>
      </c>
      <c r="F1227" s="101"/>
      <c r="G1227" s="102" t="s">
        <v>1127</v>
      </c>
      <c r="H1227" s="102"/>
      <c r="I1227" s="103">
        <v>42571</v>
      </c>
      <c r="J1227" s="103"/>
      <c r="K1227" s="103">
        <v>42571</v>
      </c>
      <c r="L1227" s="103"/>
      <c r="M1227" s="84" t="s">
        <v>656</v>
      </c>
      <c r="N1227" s="84"/>
      <c r="O1227" s="98">
        <v>324</v>
      </c>
      <c r="P1227" s="98"/>
      <c r="Q1227" s="84"/>
      <c r="R1227" s="84"/>
      <c r="S1227" s="84"/>
    </row>
    <row r="1228" spans="2:19" ht="45" customHeight="1" x14ac:dyDescent="0.25">
      <c r="B1228" s="10" t="s">
        <v>348</v>
      </c>
      <c r="C1228" s="100" t="s">
        <v>19</v>
      </c>
      <c r="D1228" s="100"/>
      <c r="E1228" s="101">
        <f t="shared" si="19"/>
        <v>1</v>
      </c>
      <c r="F1228" s="101"/>
      <c r="G1228" s="102" t="s">
        <v>20</v>
      </c>
      <c r="H1228" s="102"/>
      <c r="I1228" s="103">
        <v>42571</v>
      </c>
      <c r="J1228" s="103"/>
      <c r="K1228" s="103">
        <v>42571</v>
      </c>
      <c r="L1228" s="103"/>
      <c r="M1228" s="84" t="s">
        <v>656</v>
      </c>
      <c r="N1228" s="84"/>
      <c r="O1228" s="98">
        <v>2655</v>
      </c>
      <c r="P1228" s="98"/>
      <c r="Q1228" s="84"/>
      <c r="R1228" s="84"/>
      <c r="S1228" s="84"/>
    </row>
    <row r="1229" spans="2:19" ht="45" customHeight="1" x14ac:dyDescent="0.25">
      <c r="B1229" s="10" t="s">
        <v>348</v>
      </c>
      <c r="C1229" s="100" t="s">
        <v>19</v>
      </c>
      <c r="D1229" s="100"/>
      <c r="E1229" s="101">
        <f t="shared" ref="E1229:E1292" si="20">D1229+1</f>
        <v>1</v>
      </c>
      <c r="F1229" s="101"/>
      <c r="G1229" s="102" t="s">
        <v>20</v>
      </c>
      <c r="H1229" s="102"/>
      <c r="I1229" s="103">
        <v>42506</v>
      </c>
      <c r="J1229" s="103"/>
      <c r="K1229" s="103">
        <v>42506</v>
      </c>
      <c r="L1229" s="103"/>
      <c r="M1229" s="84" t="s">
        <v>656</v>
      </c>
      <c r="N1229" s="84"/>
      <c r="O1229" s="98">
        <v>2547</v>
      </c>
      <c r="P1229" s="98"/>
      <c r="Q1229" s="84"/>
      <c r="R1229" s="84"/>
      <c r="S1229" s="84"/>
    </row>
    <row r="1230" spans="2:19" ht="45" customHeight="1" x14ac:dyDescent="0.25">
      <c r="B1230" s="10" t="s">
        <v>348</v>
      </c>
      <c r="C1230" s="100" t="s">
        <v>19</v>
      </c>
      <c r="D1230" s="100"/>
      <c r="E1230" s="101">
        <f t="shared" si="20"/>
        <v>1</v>
      </c>
      <c r="F1230" s="101"/>
      <c r="G1230" s="102" t="s">
        <v>20</v>
      </c>
      <c r="H1230" s="102"/>
      <c r="I1230" s="103">
        <v>42548</v>
      </c>
      <c r="J1230" s="103"/>
      <c r="K1230" s="103">
        <v>42548</v>
      </c>
      <c r="L1230" s="103"/>
      <c r="M1230" s="84" t="s">
        <v>656</v>
      </c>
      <c r="N1230" s="84"/>
      <c r="O1230" s="98">
        <v>1386</v>
      </c>
      <c r="P1230" s="98"/>
      <c r="Q1230" s="84"/>
      <c r="R1230" s="84"/>
      <c r="S1230" s="84"/>
    </row>
    <row r="1231" spans="2:19" ht="45" customHeight="1" x14ac:dyDescent="0.25">
      <c r="B1231" s="10" t="s">
        <v>348</v>
      </c>
      <c r="C1231" s="100" t="s">
        <v>19</v>
      </c>
      <c r="D1231" s="100"/>
      <c r="E1231" s="101">
        <f t="shared" si="20"/>
        <v>1</v>
      </c>
      <c r="F1231" s="101"/>
      <c r="G1231" s="102" t="s">
        <v>20</v>
      </c>
      <c r="H1231" s="102"/>
      <c r="I1231" s="103">
        <v>42565</v>
      </c>
      <c r="J1231" s="103"/>
      <c r="K1231" s="103">
        <v>42565</v>
      </c>
      <c r="L1231" s="103"/>
      <c r="M1231" s="84" t="s">
        <v>656</v>
      </c>
      <c r="N1231" s="84"/>
      <c r="O1231" s="98">
        <v>3080</v>
      </c>
      <c r="P1231" s="98"/>
      <c r="Q1231" s="84"/>
      <c r="R1231" s="84"/>
      <c r="S1231" s="84"/>
    </row>
    <row r="1232" spans="2:19" ht="45" customHeight="1" x14ac:dyDescent="0.25">
      <c r="B1232" s="10" t="s">
        <v>348</v>
      </c>
      <c r="C1232" s="100" t="s">
        <v>19</v>
      </c>
      <c r="D1232" s="100"/>
      <c r="E1232" s="101">
        <f t="shared" si="20"/>
        <v>1</v>
      </c>
      <c r="F1232" s="101"/>
      <c r="G1232" s="102" t="s">
        <v>20</v>
      </c>
      <c r="H1232" s="102"/>
      <c r="I1232" s="103">
        <v>42576</v>
      </c>
      <c r="J1232" s="103"/>
      <c r="K1232" s="103">
        <v>42576</v>
      </c>
      <c r="L1232" s="103"/>
      <c r="M1232" s="84" t="s">
        <v>656</v>
      </c>
      <c r="N1232" s="84"/>
      <c r="O1232" s="98">
        <v>2759</v>
      </c>
      <c r="P1232" s="98"/>
      <c r="Q1232" s="84"/>
      <c r="R1232" s="84"/>
      <c r="S1232" s="84"/>
    </row>
    <row r="1233" spans="2:19" ht="45" customHeight="1" x14ac:dyDescent="0.25">
      <c r="B1233" s="10" t="s">
        <v>348</v>
      </c>
      <c r="C1233" s="100" t="s">
        <v>19</v>
      </c>
      <c r="D1233" s="100"/>
      <c r="E1233" s="101">
        <f t="shared" si="20"/>
        <v>1</v>
      </c>
      <c r="F1233" s="101"/>
      <c r="G1233" s="102" t="s">
        <v>20</v>
      </c>
      <c r="H1233" s="102"/>
      <c r="I1233" s="103">
        <v>42601</v>
      </c>
      <c r="J1233" s="103"/>
      <c r="K1233" s="103">
        <v>42601</v>
      </c>
      <c r="L1233" s="103"/>
      <c r="M1233" s="84" t="s">
        <v>656</v>
      </c>
      <c r="N1233" s="84"/>
      <c r="O1233" s="98">
        <v>1386</v>
      </c>
      <c r="P1233" s="98"/>
      <c r="Q1233" s="84"/>
      <c r="R1233" s="84"/>
      <c r="S1233" s="84"/>
    </row>
    <row r="1234" spans="2:19" ht="45" customHeight="1" x14ac:dyDescent="0.25">
      <c r="B1234" s="10" t="s">
        <v>348</v>
      </c>
      <c r="C1234" s="100" t="s">
        <v>1128</v>
      </c>
      <c r="D1234" s="100"/>
      <c r="E1234" s="101">
        <f t="shared" si="20"/>
        <v>1</v>
      </c>
      <c r="F1234" s="101"/>
      <c r="G1234" s="102" t="s">
        <v>1129</v>
      </c>
      <c r="H1234" s="102"/>
      <c r="I1234" s="103">
        <v>42564</v>
      </c>
      <c r="J1234" s="103"/>
      <c r="K1234" s="103">
        <v>42564</v>
      </c>
      <c r="L1234" s="103"/>
      <c r="M1234" s="84" t="s">
        <v>656</v>
      </c>
      <c r="N1234" s="84"/>
      <c r="O1234" s="98">
        <v>528</v>
      </c>
      <c r="P1234" s="98"/>
      <c r="Q1234" s="84"/>
      <c r="R1234" s="84"/>
      <c r="S1234" s="84"/>
    </row>
    <row r="1235" spans="2:19" ht="45" customHeight="1" x14ac:dyDescent="0.25">
      <c r="B1235" s="10" t="s">
        <v>348</v>
      </c>
      <c r="C1235" s="100" t="s">
        <v>1128</v>
      </c>
      <c r="D1235" s="100"/>
      <c r="E1235" s="101">
        <f t="shared" si="20"/>
        <v>1</v>
      </c>
      <c r="F1235" s="101"/>
      <c r="G1235" s="102" t="s">
        <v>1129</v>
      </c>
      <c r="H1235" s="102"/>
      <c r="I1235" s="103">
        <v>42564</v>
      </c>
      <c r="J1235" s="103"/>
      <c r="K1235" s="103">
        <v>42564</v>
      </c>
      <c r="L1235" s="103"/>
      <c r="M1235" s="84" t="s">
        <v>656</v>
      </c>
      <c r="N1235" s="84"/>
      <c r="O1235" s="98">
        <v>255</v>
      </c>
      <c r="P1235" s="98"/>
      <c r="Q1235" s="84"/>
      <c r="R1235" s="84"/>
      <c r="S1235" s="84"/>
    </row>
    <row r="1236" spans="2:19" ht="45" customHeight="1" x14ac:dyDescent="0.25">
      <c r="B1236" s="10" t="s">
        <v>348</v>
      </c>
      <c r="C1236" s="100" t="s">
        <v>19</v>
      </c>
      <c r="D1236" s="100"/>
      <c r="E1236" s="101">
        <f t="shared" si="20"/>
        <v>1</v>
      </c>
      <c r="F1236" s="101"/>
      <c r="G1236" s="102" t="s">
        <v>20</v>
      </c>
      <c r="H1236" s="102"/>
      <c r="I1236" s="103">
        <v>42564</v>
      </c>
      <c r="J1236" s="103"/>
      <c r="K1236" s="103">
        <v>42564</v>
      </c>
      <c r="L1236" s="103"/>
      <c r="M1236" s="84" t="s">
        <v>656</v>
      </c>
      <c r="N1236" s="84"/>
      <c r="O1236" s="98">
        <v>1432</v>
      </c>
      <c r="P1236" s="98"/>
      <c r="Q1236" s="84"/>
      <c r="R1236" s="84"/>
      <c r="S1236" s="84"/>
    </row>
    <row r="1237" spans="2:19" ht="45" customHeight="1" x14ac:dyDescent="0.25">
      <c r="B1237" s="10" t="s">
        <v>348</v>
      </c>
      <c r="C1237" s="100" t="s">
        <v>1130</v>
      </c>
      <c r="D1237" s="100"/>
      <c r="E1237" s="101">
        <f t="shared" si="20"/>
        <v>1</v>
      </c>
      <c r="F1237" s="101"/>
      <c r="G1237" s="102" t="s">
        <v>354</v>
      </c>
      <c r="H1237" s="102"/>
      <c r="I1237" s="103">
        <v>42604</v>
      </c>
      <c r="J1237" s="103"/>
      <c r="K1237" s="103">
        <v>42604</v>
      </c>
      <c r="L1237" s="103"/>
      <c r="M1237" s="84" t="s">
        <v>656</v>
      </c>
      <c r="N1237" s="84"/>
      <c r="O1237" s="98">
        <v>162</v>
      </c>
      <c r="P1237" s="98"/>
      <c r="Q1237" s="84"/>
      <c r="R1237" s="84"/>
      <c r="S1237" s="84"/>
    </row>
    <row r="1238" spans="2:19" ht="45" customHeight="1" x14ac:dyDescent="0.25">
      <c r="B1238" s="10" t="s">
        <v>348</v>
      </c>
      <c r="C1238" s="100" t="s">
        <v>1131</v>
      </c>
      <c r="D1238" s="100"/>
      <c r="E1238" s="101">
        <f t="shared" si="20"/>
        <v>1</v>
      </c>
      <c r="F1238" s="101"/>
      <c r="G1238" s="102" t="s">
        <v>20</v>
      </c>
      <c r="H1238" s="102"/>
      <c r="I1238" s="103">
        <v>42611</v>
      </c>
      <c r="J1238" s="103"/>
      <c r="K1238" s="103">
        <v>42615</v>
      </c>
      <c r="L1238" s="103"/>
      <c r="M1238" s="84" t="s">
        <v>656</v>
      </c>
      <c r="N1238" s="84"/>
      <c r="O1238" s="98">
        <v>180</v>
      </c>
      <c r="P1238" s="98"/>
      <c r="Q1238" s="84"/>
      <c r="R1238" s="84"/>
      <c r="S1238" s="84"/>
    </row>
    <row r="1239" spans="2:19" ht="45" customHeight="1" x14ac:dyDescent="0.25">
      <c r="B1239" s="10" t="s">
        <v>348</v>
      </c>
      <c r="C1239" s="100" t="s">
        <v>19</v>
      </c>
      <c r="D1239" s="100"/>
      <c r="E1239" s="101">
        <f t="shared" si="20"/>
        <v>1</v>
      </c>
      <c r="F1239" s="101"/>
      <c r="G1239" s="102" t="s">
        <v>20</v>
      </c>
      <c r="H1239" s="102"/>
      <c r="I1239" s="103">
        <v>42605</v>
      </c>
      <c r="J1239" s="103"/>
      <c r="K1239" s="103">
        <v>42605</v>
      </c>
      <c r="L1239" s="103"/>
      <c r="M1239" s="84" t="s">
        <v>656</v>
      </c>
      <c r="N1239" s="84"/>
      <c r="O1239" s="98">
        <v>1881</v>
      </c>
      <c r="P1239" s="98"/>
      <c r="Q1239" s="84"/>
      <c r="R1239" s="84"/>
      <c r="S1239" s="84"/>
    </row>
    <row r="1240" spans="2:19" ht="45" customHeight="1" x14ac:dyDescent="0.25">
      <c r="B1240" s="10" t="s">
        <v>348</v>
      </c>
      <c r="C1240" s="100" t="s">
        <v>19</v>
      </c>
      <c r="D1240" s="100"/>
      <c r="E1240" s="101">
        <f t="shared" si="20"/>
        <v>1</v>
      </c>
      <c r="F1240" s="101"/>
      <c r="G1240" s="102" t="s">
        <v>20</v>
      </c>
      <c r="H1240" s="102"/>
      <c r="I1240" s="103">
        <v>42592</v>
      </c>
      <c r="J1240" s="103"/>
      <c r="K1240" s="103">
        <v>42592</v>
      </c>
      <c r="L1240" s="103"/>
      <c r="M1240" s="84" t="s">
        <v>656</v>
      </c>
      <c r="N1240" s="84"/>
      <c r="O1240" s="98">
        <v>1185</v>
      </c>
      <c r="P1240" s="98"/>
      <c r="Q1240" s="84"/>
      <c r="R1240" s="84"/>
      <c r="S1240" s="84"/>
    </row>
    <row r="1241" spans="2:19" ht="45" customHeight="1" x14ac:dyDescent="0.25">
      <c r="B1241" s="10" t="s">
        <v>348</v>
      </c>
      <c r="C1241" s="100" t="s">
        <v>19</v>
      </c>
      <c r="D1241" s="100"/>
      <c r="E1241" s="101">
        <f t="shared" si="20"/>
        <v>1</v>
      </c>
      <c r="F1241" s="101"/>
      <c r="G1241" s="102" t="s">
        <v>20</v>
      </c>
      <c r="H1241" s="102"/>
      <c r="I1241" s="103">
        <v>42638</v>
      </c>
      <c r="J1241" s="103"/>
      <c r="K1241" s="103">
        <v>42638</v>
      </c>
      <c r="L1241" s="103"/>
      <c r="M1241" s="84" t="s">
        <v>656</v>
      </c>
      <c r="N1241" s="84"/>
      <c r="O1241" s="98">
        <v>1075</v>
      </c>
      <c r="P1241" s="98"/>
      <c r="Q1241" s="84"/>
      <c r="R1241" s="84"/>
      <c r="S1241" s="84"/>
    </row>
    <row r="1242" spans="2:19" ht="45" customHeight="1" x14ac:dyDescent="0.25">
      <c r="B1242" s="10" t="s">
        <v>348</v>
      </c>
      <c r="C1242" s="100" t="s">
        <v>19</v>
      </c>
      <c r="D1242" s="100"/>
      <c r="E1242" s="101">
        <f t="shared" si="20"/>
        <v>1</v>
      </c>
      <c r="F1242" s="101"/>
      <c r="G1242" s="102" t="s">
        <v>20</v>
      </c>
      <c r="H1242" s="102"/>
      <c r="I1242" s="103">
        <v>42640</v>
      </c>
      <c r="J1242" s="103"/>
      <c r="K1242" s="103">
        <v>42640</v>
      </c>
      <c r="L1242" s="103"/>
      <c r="M1242" s="84" t="s">
        <v>656</v>
      </c>
      <c r="N1242" s="84"/>
      <c r="O1242" s="98">
        <v>859</v>
      </c>
      <c r="P1242" s="98"/>
      <c r="Q1242" s="84"/>
      <c r="R1242" s="84"/>
      <c r="S1242" s="84"/>
    </row>
    <row r="1243" spans="2:19" ht="45" customHeight="1" x14ac:dyDescent="0.25">
      <c r="B1243" s="10" t="s">
        <v>348</v>
      </c>
      <c r="C1243" s="100" t="s">
        <v>1132</v>
      </c>
      <c r="D1243" s="100"/>
      <c r="E1243" s="101">
        <f t="shared" si="20"/>
        <v>1</v>
      </c>
      <c r="F1243" s="101"/>
      <c r="G1243" s="102" t="s">
        <v>1133</v>
      </c>
      <c r="H1243" s="102"/>
      <c r="I1243" s="103">
        <v>42634</v>
      </c>
      <c r="J1243" s="103"/>
      <c r="K1243" s="103">
        <v>42634</v>
      </c>
      <c r="L1243" s="103"/>
      <c r="M1243" s="84" t="s">
        <v>656</v>
      </c>
      <c r="N1243" s="84"/>
      <c r="O1243" s="98">
        <v>162</v>
      </c>
      <c r="P1243" s="98"/>
      <c r="Q1243" s="84"/>
      <c r="R1243" s="84"/>
      <c r="S1243" s="84"/>
    </row>
    <row r="1244" spans="2:19" ht="45" customHeight="1" x14ac:dyDescent="0.25">
      <c r="B1244" s="10" t="s">
        <v>348</v>
      </c>
      <c r="C1244" s="100" t="s">
        <v>19</v>
      </c>
      <c r="D1244" s="100"/>
      <c r="E1244" s="101">
        <f t="shared" si="20"/>
        <v>1</v>
      </c>
      <c r="F1244" s="101"/>
      <c r="G1244" s="102" t="s">
        <v>20</v>
      </c>
      <c r="H1244" s="102"/>
      <c r="I1244" s="103">
        <v>42634</v>
      </c>
      <c r="J1244" s="103"/>
      <c r="K1244" s="103">
        <v>42634</v>
      </c>
      <c r="L1244" s="103"/>
      <c r="M1244" s="84" t="s">
        <v>656</v>
      </c>
      <c r="N1244" s="84"/>
      <c r="O1244" s="98">
        <v>1314</v>
      </c>
      <c r="P1244" s="98"/>
      <c r="Q1244" s="84"/>
      <c r="R1244" s="84"/>
      <c r="S1244" s="84"/>
    </row>
    <row r="1245" spans="2:19" ht="45" customHeight="1" x14ac:dyDescent="0.25">
      <c r="B1245" s="10" t="s">
        <v>348</v>
      </c>
      <c r="C1245" s="100" t="s">
        <v>19</v>
      </c>
      <c r="D1245" s="100"/>
      <c r="E1245" s="101">
        <f t="shared" si="20"/>
        <v>1</v>
      </c>
      <c r="F1245" s="101"/>
      <c r="G1245" s="102" t="s">
        <v>20</v>
      </c>
      <c r="H1245" s="102"/>
      <c r="I1245" s="103">
        <v>42649</v>
      </c>
      <c r="J1245" s="103"/>
      <c r="K1245" s="103">
        <v>42649</v>
      </c>
      <c r="L1245" s="103"/>
      <c r="M1245" s="84" t="s">
        <v>656</v>
      </c>
      <c r="N1245" s="84"/>
      <c r="O1245" s="98">
        <v>3024</v>
      </c>
      <c r="P1245" s="98"/>
      <c r="Q1245" s="84"/>
      <c r="R1245" s="84"/>
      <c r="S1245" s="84"/>
    </row>
    <row r="1246" spans="2:19" ht="45" customHeight="1" x14ac:dyDescent="0.25">
      <c r="B1246" s="10" t="s">
        <v>348</v>
      </c>
      <c r="C1246" s="100" t="s">
        <v>19</v>
      </c>
      <c r="D1246" s="100"/>
      <c r="E1246" s="101">
        <f t="shared" si="20"/>
        <v>1</v>
      </c>
      <c r="F1246" s="101"/>
      <c r="G1246" s="102" t="s">
        <v>20</v>
      </c>
      <c r="H1246" s="102"/>
      <c r="I1246" s="103">
        <v>42622</v>
      </c>
      <c r="J1246" s="103"/>
      <c r="K1246" s="103">
        <v>42622</v>
      </c>
      <c r="L1246" s="103"/>
      <c r="M1246" s="84" t="s">
        <v>656</v>
      </c>
      <c r="N1246" s="84"/>
      <c r="O1246" s="98">
        <v>828</v>
      </c>
      <c r="P1246" s="98"/>
      <c r="Q1246" s="84"/>
      <c r="R1246" s="84"/>
      <c r="S1246" s="84"/>
    </row>
    <row r="1247" spans="2:19" ht="45" customHeight="1" x14ac:dyDescent="0.25">
      <c r="B1247" s="10" t="s">
        <v>348</v>
      </c>
      <c r="C1247" s="100" t="s">
        <v>1134</v>
      </c>
      <c r="D1247" s="100"/>
      <c r="E1247" s="101">
        <f t="shared" si="20"/>
        <v>1</v>
      </c>
      <c r="F1247" s="101"/>
      <c r="G1247" s="102" t="s">
        <v>17</v>
      </c>
      <c r="H1247" s="102"/>
      <c r="I1247" s="103">
        <v>42641</v>
      </c>
      <c r="J1247" s="103"/>
      <c r="K1247" s="103">
        <v>42643</v>
      </c>
      <c r="L1247" s="103"/>
      <c r="M1247" s="84" t="s">
        <v>656</v>
      </c>
      <c r="N1247" s="84"/>
      <c r="O1247" s="98">
        <v>1676</v>
      </c>
      <c r="P1247" s="98"/>
      <c r="Q1247" s="84"/>
      <c r="R1247" s="84"/>
      <c r="S1247" s="84"/>
    </row>
    <row r="1248" spans="2:19" ht="45" customHeight="1" x14ac:dyDescent="0.25">
      <c r="B1248" s="10" t="s">
        <v>348</v>
      </c>
      <c r="C1248" s="100" t="s">
        <v>19</v>
      </c>
      <c r="D1248" s="100"/>
      <c r="E1248" s="101">
        <f t="shared" si="20"/>
        <v>1</v>
      </c>
      <c r="F1248" s="101"/>
      <c r="G1248" s="102" t="s">
        <v>20</v>
      </c>
      <c r="H1248" s="102"/>
      <c r="I1248" s="103">
        <v>42688</v>
      </c>
      <c r="J1248" s="103"/>
      <c r="K1248" s="103">
        <v>42688</v>
      </c>
      <c r="L1248" s="103"/>
      <c r="M1248" s="84" t="s">
        <v>656</v>
      </c>
      <c r="N1248" s="84"/>
      <c r="O1248" s="98">
        <v>4059</v>
      </c>
      <c r="P1248" s="98"/>
      <c r="Q1248" s="84"/>
      <c r="R1248" s="84"/>
      <c r="S1248" s="84"/>
    </row>
    <row r="1249" spans="2:20" ht="45" customHeight="1" x14ac:dyDescent="0.25">
      <c r="B1249" s="10" t="s">
        <v>348</v>
      </c>
      <c r="C1249" s="100" t="s">
        <v>1135</v>
      </c>
      <c r="D1249" s="100"/>
      <c r="E1249" s="101">
        <f t="shared" si="20"/>
        <v>1</v>
      </c>
      <c r="F1249" s="101"/>
      <c r="G1249" s="102" t="s">
        <v>20</v>
      </c>
      <c r="H1249" s="102"/>
      <c r="I1249" s="103">
        <v>42660</v>
      </c>
      <c r="J1249" s="103"/>
      <c r="K1249" s="103">
        <v>42663</v>
      </c>
      <c r="L1249" s="103"/>
      <c r="M1249" s="84" t="s">
        <v>656</v>
      </c>
      <c r="N1249" s="84"/>
      <c r="O1249" s="98">
        <v>171</v>
      </c>
      <c r="P1249" s="98"/>
      <c r="Q1249" s="84"/>
      <c r="R1249" s="84"/>
      <c r="S1249" s="84"/>
    </row>
    <row r="1250" spans="2:20" ht="45" customHeight="1" x14ac:dyDescent="0.25">
      <c r="B1250" s="10" t="s">
        <v>348</v>
      </c>
      <c r="C1250" s="100" t="s">
        <v>19</v>
      </c>
      <c r="D1250" s="100"/>
      <c r="E1250" s="101">
        <f t="shared" si="20"/>
        <v>1</v>
      </c>
      <c r="F1250" s="101"/>
      <c r="G1250" s="102" t="s">
        <v>20</v>
      </c>
      <c r="H1250" s="102"/>
      <c r="I1250" s="103">
        <v>42660</v>
      </c>
      <c r="J1250" s="103"/>
      <c r="K1250" s="103">
        <v>42663</v>
      </c>
      <c r="L1250" s="103"/>
      <c r="M1250" s="84" t="s">
        <v>656</v>
      </c>
      <c r="N1250" s="84"/>
      <c r="O1250" s="98">
        <v>2754</v>
      </c>
      <c r="P1250" s="98"/>
      <c r="Q1250" s="84"/>
      <c r="R1250" s="84"/>
      <c r="S1250" s="84"/>
    </row>
    <row r="1251" spans="2:20" ht="45" customHeight="1" x14ac:dyDescent="0.25">
      <c r="B1251" s="10" t="s">
        <v>348</v>
      </c>
      <c r="C1251" s="100" t="s">
        <v>1136</v>
      </c>
      <c r="D1251" s="100"/>
      <c r="E1251" s="101">
        <f t="shared" si="20"/>
        <v>1</v>
      </c>
      <c r="F1251" s="101"/>
      <c r="G1251" s="102" t="s">
        <v>1133</v>
      </c>
      <c r="H1251" s="102"/>
      <c r="I1251" s="103">
        <v>42651</v>
      </c>
      <c r="J1251" s="103"/>
      <c r="K1251" s="103">
        <v>42651</v>
      </c>
      <c r="L1251" s="103"/>
      <c r="M1251" s="84" t="s">
        <v>656</v>
      </c>
      <c r="N1251" s="84"/>
      <c r="O1251" s="98">
        <v>682.3</v>
      </c>
      <c r="P1251" s="98"/>
      <c r="Q1251" s="84"/>
      <c r="R1251" s="84"/>
      <c r="S1251" s="84"/>
    </row>
    <row r="1252" spans="2:20" ht="45" customHeight="1" x14ac:dyDescent="0.25">
      <c r="B1252" s="10" t="s">
        <v>348</v>
      </c>
      <c r="C1252" s="100" t="s">
        <v>1137</v>
      </c>
      <c r="D1252" s="100"/>
      <c r="E1252" s="101">
        <f t="shared" si="20"/>
        <v>1</v>
      </c>
      <c r="F1252" s="101"/>
      <c r="G1252" s="102" t="s">
        <v>1133</v>
      </c>
      <c r="H1252" s="102"/>
      <c r="I1252" s="103">
        <v>42661</v>
      </c>
      <c r="J1252" s="103"/>
      <c r="K1252" s="103">
        <v>42661</v>
      </c>
      <c r="L1252" s="103"/>
      <c r="M1252" s="84" t="s">
        <v>656</v>
      </c>
      <c r="N1252" s="84"/>
      <c r="O1252" s="98">
        <v>162</v>
      </c>
      <c r="P1252" s="98"/>
      <c r="Q1252" s="84"/>
      <c r="R1252" s="84"/>
      <c r="S1252" s="84"/>
    </row>
    <row r="1253" spans="2:20" ht="45" customHeight="1" x14ac:dyDescent="0.25">
      <c r="B1253" s="10" t="s">
        <v>348</v>
      </c>
      <c r="C1253" s="100" t="s">
        <v>19</v>
      </c>
      <c r="D1253" s="100"/>
      <c r="E1253" s="101">
        <f t="shared" si="20"/>
        <v>1</v>
      </c>
      <c r="F1253" s="101"/>
      <c r="G1253" s="102" t="s">
        <v>20</v>
      </c>
      <c r="H1253" s="102"/>
      <c r="I1253" s="103">
        <v>42661</v>
      </c>
      <c r="J1253" s="103"/>
      <c r="K1253" s="103">
        <v>42661</v>
      </c>
      <c r="L1253" s="103"/>
      <c r="M1253" s="84" t="s">
        <v>656</v>
      </c>
      <c r="N1253" s="84"/>
      <c r="O1253" s="98">
        <v>675</v>
      </c>
      <c r="P1253" s="98"/>
      <c r="Q1253" s="84"/>
      <c r="R1253" s="84"/>
      <c r="S1253" s="84"/>
    </row>
    <row r="1254" spans="2:20" ht="45" customHeight="1" x14ac:dyDescent="0.25">
      <c r="B1254" s="10" t="s">
        <v>348</v>
      </c>
      <c r="C1254" s="100" t="s">
        <v>19</v>
      </c>
      <c r="D1254" s="100"/>
      <c r="E1254" s="101">
        <f t="shared" si="20"/>
        <v>1</v>
      </c>
      <c r="F1254" s="101"/>
      <c r="G1254" s="102" t="s">
        <v>20</v>
      </c>
      <c r="H1254" s="102"/>
      <c r="I1254" s="103">
        <v>42674</v>
      </c>
      <c r="J1254" s="103"/>
      <c r="K1254" s="103">
        <v>42674</v>
      </c>
      <c r="L1254" s="103"/>
      <c r="M1254" s="84" t="s">
        <v>656</v>
      </c>
      <c r="N1254" s="84"/>
      <c r="O1254" s="98">
        <v>1748</v>
      </c>
      <c r="P1254" s="98"/>
      <c r="Q1254" s="84"/>
      <c r="R1254" s="84"/>
      <c r="S1254" s="84"/>
    </row>
    <row r="1255" spans="2:20" ht="45" customHeight="1" x14ac:dyDescent="0.25">
      <c r="B1255" s="10" t="s">
        <v>348</v>
      </c>
      <c r="C1255" s="100" t="s">
        <v>19</v>
      </c>
      <c r="D1255" s="100"/>
      <c r="E1255" s="101">
        <f t="shared" si="20"/>
        <v>1</v>
      </c>
      <c r="F1255" s="101"/>
      <c r="G1255" s="102" t="s">
        <v>20</v>
      </c>
      <c r="H1255" s="102"/>
      <c r="I1255" s="103">
        <v>42706</v>
      </c>
      <c r="J1255" s="103"/>
      <c r="K1255" s="103">
        <v>42706</v>
      </c>
      <c r="L1255" s="103"/>
      <c r="M1255" s="84" t="s">
        <v>656</v>
      </c>
      <c r="N1255" s="84"/>
      <c r="O1255" s="98">
        <v>1737</v>
      </c>
      <c r="P1255" s="98"/>
      <c r="Q1255" s="84"/>
      <c r="R1255" s="84"/>
      <c r="S1255" s="84"/>
      <c r="T1255" s="5">
        <f>SUM(O1195:O1255)</f>
        <v>81482.569999999992</v>
      </c>
    </row>
    <row r="1256" spans="2:20" ht="45" customHeight="1" x14ac:dyDescent="0.25">
      <c r="B1256" s="10" t="s">
        <v>378</v>
      </c>
      <c r="C1256" s="100" t="s">
        <v>1138</v>
      </c>
      <c r="D1256" s="100"/>
      <c r="E1256" s="101">
        <f t="shared" si="20"/>
        <v>1</v>
      </c>
      <c r="F1256" s="101"/>
      <c r="G1256" s="102" t="s">
        <v>1139</v>
      </c>
      <c r="H1256" s="102"/>
      <c r="I1256" s="103">
        <v>42416</v>
      </c>
      <c r="J1256" s="103"/>
      <c r="K1256" s="103">
        <v>42419</v>
      </c>
      <c r="L1256" s="103"/>
      <c r="M1256" s="84" t="s">
        <v>656</v>
      </c>
      <c r="N1256" s="84"/>
      <c r="O1256" s="98">
        <v>1975.02</v>
      </c>
      <c r="P1256" s="98"/>
      <c r="Q1256" s="84"/>
      <c r="R1256" s="84"/>
      <c r="S1256" s="84"/>
    </row>
    <row r="1257" spans="2:20" ht="45" customHeight="1" x14ac:dyDescent="0.25">
      <c r="B1257" s="10" t="s">
        <v>378</v>
      </c>
      <c r="C1257" s="100" t="s">
        <v>1138</v>
      </c>
      <c r="D1257" s="100"/>
      <c r="E1257" s="101">
        <f t="shared" si="20"/>
        <v>1</v>
      </c>
      <c r="F1257" s="101"/>
      <c r="G1257" s="102" t="s">
        <v>1139</v>
      </c>
      <c r="H1257" s="102"/>
      <c r="I1257" s="103">
        <v>42416</v>
      </c>
      <c r="J1257" s="103"/>
      <c r="K1257" s="103">
        <v>42419</v>
      </c>
      <c r="L1257" s="103"/>
      <c r="M1257" s="84" t="s">
        <v>656</v>
      </c>
      <c r="N1257" s="84"/>
      <c r="O1257" s="98">
        <v>785</v>
      </c>
      <c r="P1257" s="98"/>
      <c r="Q1257" s="84"/>
      <c r="R1257" s="84"/>
      <c r="S1257" s="84"/>
    </row>
    <row r="1258" spans="2:20" ht="45" customHeight="1" x14ac:dyDescent="0.25">
      <c r="B1258" s="10" t="s">
        <v>378</v>
      </c>
      <c r="C1258" s="100" t="s">
        <v>1140</v>
      </c>
      <c r="D1258" s="100"/>
      <c r="E1258" s="101">
        <f t="shared" si="20"/>
        <v>1</v>
      </c>
      <c r="F1258" s="101"/>
      <c r="G1258" s="102" t="s">
        <v>17</v>
      </c>
      <c r="H1258" s="102"/>
      <c r="I1258" s="103">
        <v>42485</v>
      </c>
      <c r="J1258" s="103"/>
      <c r="K1258" s="103">
        <v>42485</v>
      </c>
      <c r="L1258" s="103"/>
      <c r="M1258" s="84" t="s">
        <v>656</v>
      </c>
      <c r="N1258" s="84"/>
      <c r="O1258" s="98">
        <v>1075</v>
      </c>
      <c r="P1258" s="98"/>
      <c r="Q1258" s="84"/>
      <c r="R1258" s="84"/>
      <c r="S1258" s="84"/>
    </row>
    <row r="1259" spans="2:20" ht="45" customHeight="1" x14ac:dyDescent="0.25">
      <c r="B1259" s="10" t="s">
        <v>378</v>
      </c>
      <c r="C1259" s="100" t="s">
        <v>1141</v>
      </c>
      <c r="D1259" s="100"/>
      <c r="E1259" s="101">
        <f t="shared" si="20"/>
        <v>1</v>
      </c>
      <c r="F1259" s="101"/>
      <c r="G1259" s="102" t="s">
        <v>17</v>
      </c>
      <c r="H1259" s="102"/>
      <c r="I1259" s="103">
        <v>42485</v>
      </c>
      <c r="J1259" s="103"/>
      <c r="K1259" s="103">
        <v>42486</v>
      </c>
      <c r="L1259" s="103"/>
      <c r="M1259" s="84" t="s">
        <v>656</v>
      </c>
      <c r="N1259" s="84"/>
      <c r="O1259" s="98">
        <v>2599</v>
      </c>
      <c r="P1259" s="98"/>
      <c r="Q1259" s="84"/>
      <c r="R1259" s="84"/>
      <c r="S1259" s="84"/>
    </row>
    <row r="1260" spans="2:20" ht="45" customHeight="1" x14ac:dyDescent="0.25">
      <c r="B1260" s="10" t="s">
        <v>378</v>
      </c>
      <c r="C1260" s="100" t="s">
        <v>1142</v>
      </c>
      <c r="D1260" s="100"/>
      <c r="E1260" s="101">
        <f t="shared" si="20"/>
        <v>1</v>
      </c>
      <c r="F1260" s="101"/>
      <c r="G1260" s="102" t="s">
        <v>1143</v>
      </c>
      <c r="H1260" s="102"/>
      <c r="I1260" s="103">
        <v>42601</v>
      </c>
      <c r="J1260" s="103"/>
      <c r="K1260" s="103">
        <v>42605</v>
      </c>
      <c r="L1260" s="103"/>
      <c r="M1260" s="84" t="s">
        <v>656</v>
      </c>
      <c r="N1260" s="84"/>
      <c r="O1260" s="98">
        <v>1657.3</v>
      </c>
      <c r="P1260" s="98"/>
      <c r="Q1260" s="84"/>
      <c r="R1260" s="84"/>
      <c r="S1260" s="84"/>
    </row>
    <row r="1261" spans="2:20" ht="45" customHeight="1" x14ac:dyDescent="0.25">
      <c r="B1261" s="10" t="s">
        <v>378</v>
      </c>
      <c r="C1261" s="100" t="s">
        <v>1142</v>
      </c>
      <c r="D1261" s="100"/>
      <c r="E1261" s="101">
        <f t="shared" si="20"/>
        <v>1</v>
      </c>
      <c r="F1261" s="101"/>
      <c r="G1261" s="102" t="s">
        <v>1143</v>
      </c>
      <c r="H1261" s="102"/>
      <c r="I1261" s="103">
        <v>42601</v>
      </c>
      <c r="J1261" s="103"/>
      <c r="K1261" s="103">
        <v>42605</v>
      </c>
      <c r="L1261" s="103"/>
      <c r="M1261" s="84" t="s">
        <v>656</v>
      </c>
      <c r="N1261" s="84"/>
      <c r="O1261" s="98">
        <v>3068.78</v>
      </c>
      <c r="P1261" s="98"/>
      <c r="Q1261" s="84"/>
      <c r="R1261" s="84"/>
      <c r="S1261" s="84"/>
    </row>
    <row r="1262" spans="2:20" ht="45" customHeight="1" x14ac:dyDescent="0.25">
      <c r="B1262" s="10" t="s">
        <v>378</v>
      </c>
      <c r="C1262" s="100" t="s">
        <v>1144</v>
      </c>
      <c r="D1262" s="100"/>
      <c r="E1262" s="101">
        <f t="shared" si="20"/>
        <v>1</v>
      </c>
      <c r="F1262" s="101"/>
      <c r="G1262" s="102" t="s">
        <v>17</v>
      </c>
      <c r="H1262" s="102"/>
      <c r="I1262" s="103">
        <v>42624</v>
      </c>
      <c r="J1262" s="103"/>
      <c r="K1262" s="103">
        <v>42624</v>
      </c>
      <c r="L1262" s="103"/>
      <c r="M1262" s="84" t="s">
        <v>656</v>
      </c>
      <c r="N1262" s="84"/>
      <c r="O1262" s="98">
        <v>690</v>
      </c>
      <c r="P1262" s="98"/>
      <c r="Q1262" s="84"/>
      <c r="R1262" s="84"/>
      <c r="S1262" s="84"/>
    </row>
    <row r="1263" spans="2:20" ht="45" customHeight="1" x14ac:dyDescent="0.25">
      <c r="B1263" s="10" t="s">
        <v>378</v>
      </c>
      <c r="C1263" s="100" t="s">
        <v>1144</v>
      </c>
      <c r="D1263" s="100"/>
      <c r="E1263" s="101">
        <f t="shared" si="20"/>
        <v>1</v>
      </c>
      <c r="F1263" s="101"/>
      <c r="G1263" s="102" t="s">
        <v>17</v>
      </c>
      <c r="H1263" s="102"/>
      <c r="I1263" s="103">
        <v>42625</v>
      </c>
      <c r="J1263" s="103"/>
      <c r="K1263" s="103">
        <v>42624</v>
      </c>
      <c r="L1263" s="103"/>
      <c r="M1263" s="84" t="s">
        <v>656</v>
      </c>
      <c r="N1263" s="84"/>
      <c r="O1263" s="98">
        <v>574</v>
      </c>
      <c r="P1263" s="98"/>
      <c r="Q1263" s="84"/>
      <c r="R1263" s="84"/>
      <c r="S1263" s="84"/>
    </row>
    <row r="1264" spans="2:20" ht="45" customHeight="1" x14ac:dyDescent="0.25">
      <c r="B1264" s="10" t="s">
        <v>378</v>
      </c>
      <c r="C1264" s="100" t="s">
        <v>1145</v>
      </c>
      <c r="D1264" s="100"/>
      <c r="E1264" s="101">
        <f t="shared" si="20"/>
        <v>1</v>
      </c>
      <c r="F1264" s="101"/>
      <c r="G1264" s="102" t="s">
        <v>17</v>
      </c>
      <c r="H1264" s="102"/>
      <c r="I1264" s="103">
        <v>42624</v>
      </c>
      <c r="J1264" s="103"/>
      <c r="K1264" s="103">
        <v>42625</v>
      </c>
      <c r="L1264" s="103"/>
      <c r="M1264" s="84" t="s">
        <v>656</v>
      </c>
      <c r="N1264" s="84"/>
      <c r="O1264" s="98">
        <v>6044</v>
      </c>
      <c r="P1264" s="98"/>
      <c r="Q1264" s="84"/>
      <c r="R1264" s="84"/>
      <c r="S1264" s="84"/>
    </row>
    <row r="1265" spans="2:20" ht="45" customHeight="1" x14ac:dyDescent="0.25">
      <c r="B1265" s="10" t="s">
        <v>378</v>
      </c>
      <c r="C1265" s="100" t="e">
        <f>+#REF!</f>
        <v>#REF!</v>
      </c>
      <c r="D1265" s="100"/>
      <c r="E1265" s="101">
        <f t="shared" si="20"/>
        <v>1</v>
      </c>
      <c r="F1265" s="101"/>
      <c r="G1265" s="102" t="s">
        <v>17</v>
      </c>
      <c r="H1265" s="102"/>
      <c r="I1265" s="103">
        <v>42670</v>
      </c>
      <c r="J1265" s="103"/>
      <c r="K1265" s="103">
        <v>42674</v>
      </c>
      <c r="L1265" s="103"/>
      <c r="M1265" s="84" t="s">
        <v>656</v>
      </c>
      <c r="N1265" s="84"/>
      <c r="O1265" s="98">
        <v>3371</v>
      </c>
      <c r="P1265" s="98"/>
      <c r="Q1265" s="84"/>
      <c r="R1265" s="84"/>
      <c r="S1265" s="84"/>
    </row>
    <row r="1266" spans="2:20" ht="45" customHeight="1" x14ac:dyDescent="0.25">
      <c r="B1266" s="10" t="s">
        <v>378</v>
      </c>
      <c r="C1266" s="100" t="s">
        <v>1146</v>
      </c>
      <c r="D1266" s="100"/>
      <c r="E1266" s="101">
        <f t="shared" si="20"/>
        <v>1</v>
      </c>
      <c r="F1266" s="101"/>
      <c r="G1266" s="102" t="s">
        <v>20</v>
      </c>
      <c r="H1266" s="102"/>
      <c r="I1266" s="103">
        <v>42684</v>
      </c>
      <c r="J1266" s="103"/>
      <c r="K1266" s="103">
        <v>42684</v>
      </c>
      <c r="L1266" s="103"/>
      <c r="M1266" s="84" t="s">
        <v>656</v>
      </c>
      <c r="N1266" s="84"/>
      <c r="O1266" s="98">
        <v>500.01</v>
      </c>
      <c r="P1266" s="98"/>
      <c r="Q1266" s="84"/>
      <c r="R1266" s="84"/>
      <c r="S1266" s="84"/>
    </row>
    <row r="1267" spans="2:20" ht="45" customHeight="1" x14ac:dyDescent="0.25">
      <c r="B1267" s="10" t="s">
        <v>378</v>
      </c>
      <c r="C1267" s="100" t="s">
        <v>1147</v>
      </c>
      <c r="D1267" s="100"/>
      <c r="E1267" s="101">
        <f t="shared" si="20"/>
        <v>1</v>
      </c>
      <c r="F1267" s="101"/>
      <c r="G1267" s="102" t="s">
        <v>17</v>
      </c>
      <c r="H1267" s="102"/>
      <c r="I1267" s="103">
        <v>42670</v>
      </c>
      <c r="J1267" s="103"/>
      <c r="K1267" s="103">
        <v>42671</v>
      </c>
      <c r="L1267" s="103"/>
      <c r="M1267" s="84" t="s">
        <v>656</v>
      </c>
      <c r="N1267" s="84"/>
      <c r="O1267" s="98">
        <v>575</v>
      </c>
      <c r="P1267" s="98"/>
      <c r="Q1267" s="84"/>
      <c r="R1267" s="84"/>
      <c r="S1267" s="84"/>
      <c r="T1267" s="5">
        <f>SUM(O1256:O1267)</f>
        <v>22914.109999999997</v>
      </c>
    </row>
    <row r="1268" spans="2:20" ht="45" customHeight="1" x14ac:dyDescent="0.25">
      <c r="B1268" s="10" t="s">
        <v>385</v>
      </c>
      <c r="C1268" s="100" t="s">
        <v>1148</v>
      </c>
      <c r="D1268" s="100"/>
      <c r="E1268" s="101">
        <f t="shared" si="20"/>
        <v>1</v>
      </c>
      <c r="F1268" s="101"/>
      <c r="G1268" s="102" t="s">
        <v>17</v>
      </c>
      <c r="H1268" s="102"/>
      <c r="I1268" s="103">
        <v>42418</v>
      </c>
      <c r="J1268" s="103"/>
      <c r="K1268" s="103">
        <v>42418</v>
      </c>
      <c r="L1268" s="103"/>
      <c r="M1268" s="84" t="s">
        <v>656</v>
      </c>
      <c r="N1268" s="84"/>
      <c r="O1268" s="98">
        <v>3548</v>
      </c>
      <c r="P1268" s="98"/>
      <c r="Q1268" s="84"/>
      <c r="R1268" s="84"/>
      <c r="S1268" s="84"/>
    </row>
    <row r="1269" spans="2:20" ht="45" customHeight="1" x14ac:dyDescent="0.25">
      <c r="B1269" s="10" t="s">
        <v>385</v>
      </c>
      <c r="C1269" s="100" t="s">
        <v>1149</v>
      </c>
      <c r="D1269" s="100"/>
      <c r="E1269" s="101">
        <f t="shared" si="20"/>
        <v>1</v>
      </c>
      <c r="F1269" s="101"/>
      <c r="G1269" s="102" t="s">
        <v>35</v>
      </c>
      <c r="H1269" s="102"/>
      <c r="I1269" s="103">
        <v>42398</v>
      </c>
      <c r="J1269" s="103"/>
      <c r="K1269" s="103">
        <v>42398</v>
      </c>
      <c r="L1269" s="103"/>
      <c r="M1269" s="84" t="s">
        <v>656</v>
      </c>
      <c r="N1269" s="84"/>
      <c r="O1269" s="98">
        <v>688</v>
      </c>
      <c r="P1269" s="98"/>
      <c r="Q1269" s="84"/>
      <c r="R1269" s="84"/>
      <c r="S1269" s="84"/>
    </row>
    <row r="1270" spans="2:20" ht="45" customHeight="1" x14ac:dyDescent="0.25">
      <c r="B1270" s="10" t="s">
        <v>385</v>
      </c>
      <c r="C1270" s="100" t="s">
        <v>1149</v>
      </c>
      <c r="D1270" s="100"/>
      <c r="E1270" s="101">
        <f t="shared" si="20"/>
        <v>1</v>
      </c>
      <c r="F1270" s="101"/>
      <c r="G1270" s="102" t="s">
        <v>35</v>
      </c>
      <c r="H1270" s="102"/>
      <c r="I1270" s="103">
        <v>42394</v>
      </c>
      <c r="J1270" s="103"/>
      <c r="K1270" s="103">
        <v>42398</v>
      </c>
      <c r="L1270" s="103"/>
      <c r="M1270" s="84" t="s">
        <v>656</v>
      </c>
      <c r="N1270" s="84"/>
      <c r="O1270" s="98">
        <v>400</v>
      </c>
      <c r="P1270" s="98"/>
      <c r="Q1270" s="84"/>
      <c r="R1270" s="84"/>
      <c r="S1270" s="84"/>
    </row>
    <row r="1271" spans="2:20" ht="45" customHeight="1" x14ac:dyDescent="0.25">
      <c r="B1271" s="10" t="s">
        <v>385</v>
      </c>
      <c r="C1271" s="100" t="s">
        <v>754</v>
      </c>
      <c r="D1271" s="100"/>
      <c r="E1271" s="101">
        <f t="shared" si="20"/>
        <v>1</v>
      </c>
      <c r="F1271" s="101"/>
      <c r="G1271" s="102" t="s">
        <v>17</v>
      </c>
      <c r="H1271" s="102"/>
      <c r="I1271" s="103">
        <v>42389</v>
      </c>
      <c r="J1271" s="103"/>
      <c r="K1271" s="103">
        <v>42389</v>
      </c>
      <c r="L1271" s="103"/>
      <c r="M1271" s="84" t="s">
        <v>656</v>
      </c>
      <c r="N1271" s="84"/>
      <c r="O1271" s="98">
        <v>5181</v>
      </c>
      <c r="P1271" s="98"/>
      <c r="Q1271" s="84"/>
      <c r="R1271" s="84"/>
      <c r="S1271" s="84"/>
    </row>
    <row r="1272" spans="2:20" ht="45" customHeight="1" x14ac:dyDescent="0.25">
      <c r="B1272" s="10" t="s">
        <v>385</v>
      </c>
      <c r="C1272" s="100" t="s">
        <v>472</v>
      </c>
      <c r="D1272" s="100"/>
      <c r="E1272" s="101">
        <f t="shared" si="20"/>
        <v>1</v>
      </c>
      <c r="F1272" s="101"/>
      <c r="G1272" s="102" t="s">
        <v>35</v>
      </c>
      <c r="H1272" s="102"/>
      <c r="I1272" s="103">
        <v>42394</v>
      </c>
      <c r="J1272" s="103"/>
      <c r="K1272" s="103">
        <v>42394</v>
      </c>
      <c r="L1272" s="103"/>
      <c r="M1272" s="84" t="s">
        <v>656</v>
      </c>
      <c r="N1272" s="84"/>
      <c r="O1272" s="98">
        <v>456</v>
      </c>
      <c r="P1272" s="98"/>
      <c r="Q1272" s="84"/>
      <c r="R1272" s="84"/>
      <c r="S1272" s="84"/>
    </row>
    <row r="1273" spans="2:20" ht="45" customHeight="1" x14ac:dyDescent="0.25">
      <c r="B1273" s="10" t="s">
        <v>385</v>
      </c>
      <c r="C1273" s="100" t="s">
        <v>1150</v>
      </c>
      <c r="D1273" s="100"/>
      <c r="E1273" s="101">
        <f t="shared" si="20"/>
        <v>1</v>
      </c>
      <c r="F1273" s="101"/>
      <c r="G1273" s="102" t="s">
        <v>35</v>
      </c>
      <c r="H1273" s="102"/>
      <c r="I1273" s="103">
        <v>42030</v>
      </c>
      <c r="J1273" s="103"/>
      <c r="K1273" s="103">
        <v>42030</v>
      </c>
      <c r="L1273" s="103"/>
      <c r="M1273" s="84" t="s">
        <v>656</v>
      </c>
      <c r="N1273" s="84"/>
      <c r="O1273" s="98">
        <v>688</v>
      </c>
      <c r="P1273" s="98"/>
      <c r="Q1273" s="84"/>
      <c r="R1273" s="84"/>
      <c r="S1273" s="84"/>
    </row>
    <row r="1274" spans="2:20" ht="45" customHeight="1" x14ac:dyDescent="0.25">
      <c r="B1274" s="10" t="s">
        <v>385</v>
      </c>
      <c r="C1274" s="100" t="s">
        <v>472</v>
      </c>
      <c r="D1274" s="100"/>
      <c r="E1274" s="101">
        <f t="shared" si="20"/>
        <v>1</v>
      </c>
      <c r="F1274" s="101"/>
      <c r="G1274" s="102" t="s">
        <v>35</v>
      </c>
      <c r="H1274" s="102"/>
      <c r="I1274" s="103">
        <v>42394</v>
      </c>
      <c r="J1274" s="103"/>
      <c r="K1274" s="103">
        <v>42394</v>
      </c>
      <c r="L1274" s="103"/>
      <c r="M1274" s="84" t="s">
        <v>656</v>
      </c>
      <c r="N1274" s="84"/>
      <c r="O1274" s="98">
        <v>109.99</v>
      </c>
      <c r="P1274" s="98"/>
      <c r="Q1274" s="84"/>
      <c r="R1274" s="84"/>
      <c r="S1274" s="84"/>
    </row>
    <row r="1275" spans="2:20" ht="45" customHeight="1" x14ac:dyDescent="0.25">
      <c r="B1275" s="10" t="s">
        <v>385</v>
      </c>
      <c r="C1275" s="100" t="s">
        <v>1150</v>
      </c>
      <c r="D1275" s="100"/>
      <c r="E1275" s="101">
        <f t="shared" si="20"/>
        <v>1</v>
      </c>
      <c r="F1275" s="101"/>
      <c r="G1275" s="102" t="s">
        <v>35</v>
      </c>
      <c r="H1275" s="102"/>
      <c r="I1275" s="103">
        <v>42030</v>
      </c>
      <c r="J1275" s="103"/>
      <c r="K1275" s="103">
        <v>42030</v>
      </c>
      <c r="L1275" s="103"/>
      <c r="M1275" s="84" t="s">
        <v>656</v>
      </c>
      <c r="N1275" s="84"/>
      <c r="O1275" s="98">
        <v>440</v>
      </c>
      <c r="P1275" s="98"/>
      <c r="Q1275" s="84"/>
      <c r="R1275" s="84"/>
      <c r="S1275" s="84"/>
    </row>
    <row r="1276" spans="2:20" ht="45" customHeight="1" x14ac:dyDescent="0.25">
      <c r="B1276" s="10" t="s">
        <v>385</v>
      </c>
      <c r="C1276" s="100" t="s">
        <v>19</v>
      </c>
      <c r="D1276" s="100"/>
      <c r="E1276" s="101">
        <f t="shared" si="20"/>
        <v>1</v>
      </c>
      <c r="F1276" s="101"/>
      <c r="G1276" s="102" t="s">
        <v>20</v>
      </c>
      <c r="H1276" s="102"/>
      <c r="I1276" s="103">
        <v>42030</v>
      </c>
      <c r="J1276" s="103"/>
      <c r="K1276" s="103">
        <v>42030</v>
      </c>
      <c r="L1276" s="103"/>
      <c r="M1276" s="84" t="s">
        <v>656</v>
      </c>
      <c r="N1276" s="84"/>
      <c r="O1276" s="98">
        <v>88</v>
      </c>
      <c r="P1276" s="98"/>
      <c r="Q1276" s="84"/>
      <c r="R1276" s="84"/>
      <c r="S1276" s="84"/>
    </row>
    <row r="1277" spans="2:20" ht="45" customHeight="1" x14ac:dyDescent="0.25">
      <c r="B1277" s="10" t="s">
        <v>385</v>
      </c>
      <c r="C1277" s="100" t="s">
        <v>1151</v>
      </c>
      <c r="D1277" s="100"/>
      <c r="E1277" s="101">
        <f t="shared" si="20"/>
        <v>1</v>
      </c>
      <c r="F1277" s="101"/>
      <c r="G1277" s="102" t="s">
        <v>35</v>
      </c>
      <c r="H1277" s="102"/>
      <c r="I1277" s="103">
        <v>42432</v>
      </c>
      <c r="J1277" s="103"/>
      <c r="K1277" s="103">
        <v>42432</v>
      </c>
      <c r="L1277" s="103"/>
      <c r="M1277" s="84" t="s">
        <v>656</v>
      </c>
      <c r="N1277" s="84"/>
      <c r="O1277" s="98">
        <v>635</v>
      </c>
      <c r="P1277" s="98"/>
      <c r="Q1277" s="84"/>
      <c r="R1277" s="84"/>
      <c r="S1277" s="84"/>
    </row>
    <row r="1278" spans="2:20" ht="45" customHeight="1" x14ac:dyDescent="0.25">
      <c r="B1278" s="10" t="s">
        <v>385</v>
      </c>
      <c r="C1278" s="100" t="s">
        <v>1152</v>
      </c>
      <c r="D1278" s="100"/>
      <c r="E1278" s="101">
        <f t="shared" si="20"/>
        <v>1</v>
      </c>
      <c r="F1278" s="101"/>
      <c r="G1278" s="102" t="s">
        <v>35</v>
      </c>
      <c r="H1278" s="102"/>
      <c r="I1278" s="103">
        <v>42440</v>
      </c>
      <c r="J1278" s="103"/>
      <c r="K1278" s="103">
        <v>42440</v>
      </c>
      <c r="L1278" s="103"/>
      <c r="M1278" s="84" t="s">
        <v>656</v>
      </c>
      <c r="N1278" s="84"/>
      <c r="O1278" s="98">
        <v>688</v>
      </c>
      <c r="P1278" s="98"/>
      <c r="Q1278" s="84"/>
      <c r="R1278" s="84"/>
      <c r="S1278" s="84"/>
    </row>
    <row r="1279" spans="2:20" ht="45" customHeight="1" x14ac:dyDescent="0.25">
      <c r="B1279" s="10" t="s">
        <v>385</v>
      </c>
      <c r="C1279" s="100" t="s">
        <v>1153</v>
      </c>
      <c r="D1279" s="100"/>
      <c r="E1279" s="101">
        <f t="shared" si="20"/>
        <v>1</v>
      </c>
      <c r="F1279" s="101"/>
      <c r="G1279" s="102" t="s">
        <v>35</v>
      </c>
      <c r="H1279" s="102"/>
      <c r="I1279" s="103">
        <v>42444</v>
      </c>
      <c r="J1279" s="103"/>
      <c r="K1279" s="103">
        <v>42444</v>
      </c>
      <c r="L1279" s="103"/>
      <c r="M1279" s="84" t="s">
        <v>656</v>
      </c>
      <c r="N1279" s="84"/>
      <c r="O1279" s="98">
        <v>688</v>
      </c>
      <c r="P1279" s="98"/>
      <c r="Q1279" s="84"/>
      <c r="R1279" s="84"/>
      <c r="S1279" s="84"/>
    </row>
    <row r="1280" spans="2:20" ht="45" customHeight="1" x14ac:dyDescent="0.25">
      <c r="B1280" s="10" t="s">
        <v>385</v>
      </c>
      <c r="C1280" s="100" t="s">
        <v>1154</v>
      </c>
      <c r="D1280" s="100"/>
      <c r="E1280" s="101">
        <f t="shared" si="20"/>
        <v>1</v>
      </c>
      <c r="F1280" s="101"/>
      <c r="G1280" s="102" t="s">
        <v>35</v>
      </c>
      <c r="H1280" s="102"/>
      <c r="I1280" s="103">
        <v>42436</v>
      </c>
      <c r="J1280" s="103"/>
      <c r="K1280" s="103">
        <v>42436</v>
      </c>
      <c r="L1280" s="103"/>
      <c r="M1280" s="84" t="s">
        <v>656</v>
      </c>
      <c r="N1280" s="84"/>
      <c r="O1280" s="98">
        <v>488.02</v>
      </c>
      <c r="P1280" s="98"/>
      <c r="Q1280" s="84"/>
      <c r="R1280" s="84"/>
      <c r="S1280" s="84"/>
    </row>
    <row r="1281" spans="2:19" ht="45" customHeight="1" x14ac:dyDescent="0.25">
      <c r="B1281" s="10" t="s">
        <v>385</v>
      </c>
      <c r="C1281" s="100" t="s">
        <v>1151</v>
      </c>
      <c r="D1281" s="100"/>
      <c r="E1281" s="101">
        <f t="shared" si="20"/>
        <v>1</v>
      </c>
      <c r="F1281" s="101"/>
      <c r="G1281" s="102" t="s">
        <v>35</v>
      </c>
      <c r="H1281" s="102"/>
      <c r="I1281" s="103">
        <v>42432</v>
      </c>
      <c r="J1281" s="103"/>
      <c r="K1281" s="103">
        <v>42432</v>
      </c>
      <c r="L1281" s="103"/>
      <c r="M1281" s="84" t="s">
        <v>656</v>
      </c>
      <c r="N1281" s="84"/>
      <c r="O1281" s="98">
        <v>341.8</v>
      </c>
      <c r="P1281" s="98"/>
      <c r="Q1281" s="84"/>
      <c r="R1281" s="84"/>
      <c r="S1281" s="84"/>
    </row>
    <row r="1282" spans="2:19" ht="45" customHeight="1" x14ac:dyDescent="0.25">
      <c r="B1282" s="10" t="s">
        <v>385</v>
      </c>
      <c r="C1282" s="100" t="s">
        <v>1152</v>
      </c>
      <c r="D1282" s="100"/>
      <c r="E1282" s="101">
        <f t="shared" si="20"/>
        <v>1</v>
      </c>
      <c r="F1282" s="101"/>
      <c r="G1282" s="102" t="s">
        <v>35</v>
      </c>
      <c r="H1282" s="102"/>
      <c r="I1282" s="103">
        <v>42440</v>
      </c>
      <c r="J1282" s="103"/>
      <c r="K1282" s="103">
        <v>42440</v>
      </c>
      <c r="L1282" s="103"/>
      <c r="M1282" s="84" t="s">
        <v>656</v>
      </c>
      <c r="N1282" s="84"/>
      <c r="O1282" s="98">
        <v>367</v>
      </c>
      <c r="P1282" s="98"/>
      <c r="Q1282" s="84"/>
      <c r="R1282" s="84"/>
      <c r="S1282" s="84"/>
    </row>
    <row r="1283" spans="2:19" ht="45" customHeight="1" x14ac:dyDescent="0.25">
      <c r="B1283" s="10" t="s">
        <v>385</v>
      </c>
      <c r="C1283" s="100" t="s">
        <v>1153</v>
      </c>
      <c r="D1283" s="100"/>
      <c r="E1283" s="101">
        <f t="shared" si="20"/>
        <v>1</v>
      </c>
      <c r="F1283" s="101"/>
      <c r="G1283" s="102" t="s">
        <v>35</v>
      </c>
      <c r="H1283" s="102"/>
      <c r="I1283" s="103">
        <v>42444</v>
      </c>
      <c r="J1283" s="103"/>
      <c r="K1283" s="103">
        <v>42444</v>
      </c>
      <c r="L1283" s="103"/>
      <c r="M1283" s="84" t="s">
        <v>656</v>
      </c>
      <c r="N1283" s="84"/>
      <c r="O1283" s="98">
        <v>414.8</v>
      </c>
      <c r="P1283" s="98"/>
      <c r="Q1283" s="84"/>
      <c r="R1283" s="84"/>
      <c r="S1283" s="84"/>
    </row>
    <row r="1284" spans="2:19" ht="45" customHeight="1" x14ac:dyDescent="0.25">
      <c r="B1284" s="10" t="s">
        <v>385</v>
      </c>
      <c r="C1284" s="100" t="s">
        <v>1154</v>
      </c>
      <c r="D1284" s="100"/>
      <c r="E1284" s="101">
        <f t="shared" si="20"/>
        <v>1</v>
      </c>
      <c r="F1284" s="101"/>
      <c r="G1284" s="102" t="s">
        <v>35</v>
      </c>
      <c r="H1284" s="102"/>
      <c r="I1284" s="103">
        <v>42436</v>
      </c>
      <c r="J1284" s="103"/>
      <c r="K1284" s="103">
        <v>42436</v>
      </c>
      <c r="L1284" s="103"/>
      <c r="M1284" s="84" t="s">
        <v>656</v>
      </c>
      <c r="N1284" s="84"/>
      <c r="O1284" s="98">
        <v>480</v>
      </c>
      <c r="P1284" s="98"/>
      <c r="Q1284" s="84"/>
      <c r="R1284" s="84"/>
      <c r="S1284" s="84"/>
    </row>
    <row r="1285" spans="2:19" ht="45" customHeight="1" x14ac:dyDescent="0.25">
      <c r="B1285" s="10" t="s">
        <v>385</v>
      </c>
      <c r="C1285" s="100" t="s">
        <v>1155</v>
      </c>
      <c r="D1285" s="100"/>
      <c r="E1285" s="101">
        <f t="shared" si="20"/>
        <v>1</v>
      </c>
      <c r="F1285" s="101"/>
      <c r="G1285" s="102" t="s">
        <v>35</v>
      </c>
      <c r="H1285" s="102"/>
      <c r="I1285" s="103">
        <v>42416</v>
      </c>
      <c r="J1285" s="103"/>
      <c r="K1285" s="103">
        <v>42416</v>
      </c>
      <c r="L1285" s="103"/>
      <c r="M1285" s="84" t="s">
        <v>656</v>
      </c>
      <c r="N1285" s="84"/>
      <c r="O1285" s="98">
        <v>688</v>
      </c>
      <c r="P1285" s="98"/>
      <c r="Q1285" s="84"/>
      <c r="R1285" s="84"/>
      <c r="S1285" s="84"/>
    </row>
    <row r="1286" spans="2:19" ht="45" customHeight="1" x14ac:dyDescent="0.25">
      <c r="B1286" s="10" t="s">
        <v>385</v>
      </c>
      <c r="C1286" s="100" t="s">
        <v>1156</v>
      </c>
      <c r="D1286" s="100"/>
      <c r="E1286" s="101">
        <f t="shared" si="20"/>
        <v>1</v>
      </c>
      <c r="F1286" s="101"/>
      <c r="G1286" s="102" t="s">
        <v>35</v>
      </c>
      <c r="H1286" s="102"/>
      <c r="I1286" s="103">
        <v>42427</v>
      </c>
      <c r="J1286" s="103"/>
      <c r="K1286" s="103">
        <v>42427</v>
      </c>
      <c r="L1286" s="103"/>
      <c r="M1286" s="84" t="s">
        <v>656</v>
      </c>
      <c r="N1286" s="84"/>
      <c r="O1286" s="98">
        <v>688</v>
      </c>
      <c r="P1286" s="98"/>
      <c r="Q1286" s="84"/>
      <c r="R1286" s="84"/>
      <c r="S1286" s="84"/>
    </row>
    <row r="1287" spans="2:19" ht="45" customHeight="1" x14ac:dyDescent="0.25">
      <c r="B1287" s="10" t="s">
        <v>385</v>
      </c>
      <c r="C1287" s="100" t="s">
        <v>1157</v>
      </c>
      <c r="D1287" s="100"/>
      <c r="E1287" s="101">
        <f t="shared" si="20"/>
        <v>1</v>
      </c>
      <c r="F1287" s="101"/>
      <c r="G1287" s="102" t="s">
        <v>35</v>
      </c>
      <c r="H1287" s="102"/>
      <c r="I1287" s="103">
        <v>42424</v>
      </c>
      <c r="J1287" s="103"/>
      <c r="K1287" s="103">
        <v>42424</v>
      </c>
      <c r="L1287" s="103"/>
      <c r="M1287" s="84" t="s">
        <v>656</v>
      </c>
      <c r="N1287" s="84"/>
      <c r="O1287" s="98">
        <v>688</v>
      </c>
      <c r="P1287" s="98"/>
      <c r="Q1287" s="84"/>
      <c r="R1287" s="84"/>
      <c r="S1287" s="84"/>
    </row>
    <row r="1288" spans="2:19" ht="45" customHeight="1" x14ac:dyDescent="0.25">
      <c r="B1288" s="10" t="s">
        <v>385</v>
      </c>
      <c r="C1288" s="100" t="s">
        <v>1158</v>
      </c>
      <c r="D1288" s="100"/>
      <c r="E1288" s="101">
        <f t="shared" si="20"/>
        <v>1</v>
      </c>
      <c r="F1288" s="101"/>
      <c r="G1288" s="102" t="s">
        <v>35</v>
      </c>
      <c r="H1288" s="102"/>
      <c r="I1288" s="103">
        <v>42424</v>
      </c>
      <c r="J1288" s="103"/>
      <c r="K1288" s="103">
        <v>42424</v>
      </c>
      <c r="L1288" s="103"/>
      <c r="M1288" s="84" t="s">
        <v>656</v>
      </c>
      <c r="N1288" s="84"/>
      <c r="O1288" s="98">
        <v>688</v>
      </c>
      <c r="P1288" s="98"/>
      <c r="Q1288" s="84"/>
      <c r="R1288" s="84"/>
      <c r="S1288" s="84"/>
    </row>
    <row r="1289" spans="2:19" ht="45" customHeight="1" x14ac:dyDescent="0.25">
      <c r="B1289" s="10" t="s">
        <v>385</v>
      </c>
      <c r="C1289" s="100" t="s">
        <v>1159</v>
      </c>
      <c r="D1289" s="100"/>
      <c r="E1289" s="101">
        <f t="shared" si="20"/>
        <v>1</v>
      </c>
      <c r="F1289" s="101"/>
      <c r="G1289" s="102" t="s">
        <v>35</v>
      </c>
      <c r="H1289" s="102"/>
      <c r="I1289" s="103">
        <v>42422</v>
      </c>
      <c r="J1289" s="103"/>
      <c r="K1289" s="103">
        <v>42422</v>
      </c>
      <c r="L1289" s="103"/>
      <c r="M1289" s="84" t="s">
        <v>656</v>
      </c>
      <c r="N1289" s="84"/>
      <c r="O1289" s="98">
        <v>688</v>
      </c>
      <c r="P1289" s="98"/>
      <c r="Q1289" s="84"/>
      <c r="R1289" s="84"/>
      <c r="S1289" s="84"/>
    </row>
    <row r="1290" spans="2:19" ht="45" customHeight="1" x14ac:dyDescent="0.25">
      <c r="B1290" s="10" t="s">
        <v>385</v>
      </c>
      <c r="C1290" s="100" t="s">
        <v>1155</v>
      </c>
      <c r="D1290" s="100"/>
      <c r="E1290" s="101">
        <f t="shared" si="20"/>
        <v>1</v>
      </c>
      <c r="F1290" s="101"/>
      <c r="G1290" s="102" t="s">
        <v>35</v>
      </c>
      <c r="H1290" s="102"/>
      <c r="I1290" s="103">
        <v>42416</v>
      </c>
      <c r="J1290" s="103"/>
      <c r="K1290" s="103">
        <v>42416</v>
      </c>
      <c r="L1290" s="103"/>
      <c r="M1290" s="84" t="s">
        <v>656</v>
      </c>
      <c r="N1290" s="84"/>
      <c r="O1290" s="98">
        <v>217</v>
      </c>
      <c r="P1290" s="98"/>
      <c r="Q1290" s="84"/>
      <c r="R1290" s="84"/>
      <c r="S1290" s="84"/>
    </row>
    <row r="1291" spans="2:19" ht="45" customHeight="1" x14ac:dyDescent="0.25">
      <c r="B1291" s="10" t="s">
        <v>385</v>
      </c>
      <c r="C1291" s="100" t="s">
        <v>1156</v>
      </c>
      <c r="D1291" s="100"/>
      <c r="E1291" s="101">
        <f t="shared" si="20"/>
        <v>1</v>
      </c>
      <c r="F1291" s="101"/>
      <c r="G1291" s="102" t="s">
        <v>35</v>
      </c>
      <c r="H1291" s="102"/>
      <c r="I1291" s="103">
        <v>42427</v>
      </c>
      <c r="J1291" s="103"/>
      <c r="K1291" s="103">
        <v>42427</v>
      </c>
      <c r="L1291" s="103"/>
      <c r="M1291" s="84" t="s">
        <v>656</v>
      </c>
      <c r="N1291" s="84"/>
      <c r="O1291" s="98">
        <v>483</v>
      </c>
      <c r="P1291" s="98"/>
      <c r="Q1291" s="84"/>
      <c r="R1291" s="84"/>
      <c r="S1291" s="84"/>
    </row>
    <row r="1292" spans="2:19" ht="45" customHeight="1" x14ac:dyDescent="0.25">
      <c r="B1292" s="10" t="s">
        <v>385</v>
      </c>
      <c r="C1292" s="100" t="s">
        <v>1157</v>
      </c>
      <c r="D1292" s="100"/>
      <c r="E1292" s="101">
        <f t="shared" si="20"/>
        <v>1</v>
      </c>
      <c r="F1292" s="101"/>
      <c r="G1292" s="102" t="s">
        <v>35</v>
      </c>
      <c r="H1292" s="102"/>
      <c r="I1292" s="103">
        <v>42424</v>
      </c>
      <c r="J1292" s="103"/>
      <c r="K1292" s="103">
        <v>42424</v>
      </c>
      <c r="L1292" s="103"/>
      <c r="M1292" s="84" t="s">
        <v>656</v>
      </c>
      <c r="N1292" s="84"/>
      <c r="O1292" s="98">
        <v>390.8</v>
      </c>
      <c r="P1292" s="98"/>
      <c r="Q1292" s="84"/>
      <c r="R1292" s="84"/>
      <c r="S1292" s="84"/>
    </row>
    <row r="1293" spans="2:19" ht="45" customHeight="1" x14ac:dyDescent="0.25">
      <c r="B1293" s="10" t="s">
        <v>385</v>
      </c>
      <c r="C1293" s="100" t="s">
        <v>1158</v>
      </c>
      <c r="D1293" s="100"/>
      <c r="E1293" s="101">
        <f t="shared" ref="E1293:E1356" si="21">D1293+1</f>
        <v>1</v>
      </c>
      <c r="F1293" s="101"/>
      <c r="G1293" s="102" t="s">
        <v>35</v>
      </c>
      <c r="H1293" s="102"/>
      <c r="I1293" s="103">
        <v>42424</v>
      </c>
      <c r="J1293" s="103"/>
      <c r="K1293" s="103">
        <v>42424</v>
      </c>
      <c r="L1293" s="103"/>
      <c r="M1293" s="84" t="s">
        <v>656</v>
      </c>
      <c r="N1293" s="84"/>
      <c r="O1293" s="98">
        <v>375.8</v>
      </c>
      <c r="P1293" s="98"/>
      <c r="Q1293" s="84"/>
      <c r="R1293" s="84"/>
      <c r="S1293" s="84"/>
    </row>
    <row r="1294" spans="2:19" ht="45" customHeight="1" x14ac:dyDescent="0.25">
      <c r="B1294" s="10" t="s">
        <v>385</v>
      </c>
      <c r="C1294" s="100" t="s">
        <v>1159</v>
      </c>
      <c r="D1294" s="100"/>
      <c r="E1294" s="101">
        <f t="shared" si="21"/>
        <v>1</v>
      </c>
      <c r="F1294" s="101"/>
      <c r="G1294" s="102" t="s">
        <v>35</v>
      </c>
      <c r="H1294" s="102"/>
      <c r="I1294" s="103">
        <v>42422</v>
      </c>
      <c r="J1294" s="103"/>
      <c r="K1294" s="103">
        <v>42422</v>
      </c>
      <c r="L1294" s="103"/>
      <c r="M1294" s="84" t="s">
        <v>656</v>
      </c>
      <c r="N1294" s="84"/>
      <c r="O1294" s="98">
        <v>447</v>
      </c>
      <c r="P1294" s="98"/>
      <c r="Q1294" s="84"/>
      <c r="R1294" s="84"/>
      <c r="S1294" s="84"/>
    </row>
    <row r="1295" spans="2:19" ht="45" customHeight="1" x14ac:dyDescent="0.25">
      <c r="B1295" s="10" t="s">
        <v>385</v>
      </c>
      <c r="C1295" s="100" t="s">
        <v>1160</v>
      </c>
      <c r="D1295" s="100"/>
      <c r="E1295" s="101">
        <f t="shared" si="21"/>
        <v>1</v>
      </c>
      <c r="F1295" s="101"/>
      <c r="G1295" s="102" t="s">
        <v>17</v>
      </c>
      <c r="H1295" s="102"/>
      <c r="I1295" s="103">
        <v>42423</v>
      </c>
      <c r="J1295" s="103"/>
      <c r="K1295" s="103">
        <v>42425</v>
      </c>
      <c r="L1295" s="103"/>
      <c r="M1295" s="84" t="s">
        <v>656</v>
      </c>
      <c r="N1295" s="84"/>
      <c r="O1295" s="98">
        <v>480.62</v>
      </c>
      <c r="P1295" s="98"/>
      <c r="Q1295" s="84"/>
      <c r="R1295" s="84"/>
      <c r="S1295" s="84"/>
    </row>
    <row r="1296" spans="2:19" ht="45" customHeight="1" x14ac:dyDescent="0.25">
      <c r="B1296" s="10" t="s">
        <v>385</v>
      </c>
      <c r="C1296" s="100" t="s">
        <v>1161</v>
      </c>
      <c r="D1296" s="100"/>
      <c r="E1296" s="101">
        <f t="shared" si="21"/>
        <v>1</v>
      </c>
      <c r="F1296" s="101"/>
      <c r="G1296" s="102" t="s">
        <v>17</v>
      </c>
      <c r="H1296" s="102"/>
      <c r="I1296" s="103">
        <v>42418</v>
      </c>
      <c r="J1296" s="103"/>
      <c r="K1296" s="103">
        <v>42418</v>
      </c>
      <c r="L1296" s="103"/>
      <c r="M1296" s="84" t="s">
        <v>656</v>
      </c>
      <c r="N1296" s="84"/>
      <c r="O1296" s="98">
        <v>1522</v>
      </c>
      <c r="P1296" s="98"/>
      <c r="Q1296" s="84"/>
      <c r="R1296" s="84"/>
      <c r="S1296" s="84"/>
    </row>
    <row r="1297" spans="2:19" ht="45" customHeight="1" x14ac:dyDescent="0.25">
      <c r="B1297" s="10" t="s">
        <v>385</v>
      </c>
      <c r="C1297" s="100" t="s">
        <v>1161</v>
      </c>
      <c r="D1297" s="100"/>
      <c r="E1297" s="101">
        <f t="shared" si="21"/>
        <v>1</v>
      </c>
      <c r="F1297" s="101"/>
      <c r="G1297" s="102" t="s">
        <v>17</v>
      </c>
      <c r="H1297" s="102"/>
      <c r="I1297" s="103">
        <v>42419</v>
      </c>
      <c r="J1297" s="103"/>
      <c r="K1297" s="103">
        <v>42419</v>
      </c>
      <c r="L1297" s="103"/>
      <c r="M1297" s="84" t="s">
        <v>656</v>
      </c>
      <c r="N1297" s="84"/>
      <c r="O1297" s="98">
        <v>60</v>
      </c>
      <c r="P1297" s="98"/>
      <c r="Q1297" s="84"/>
      <c r="R1297" s="84"/>
      <c r="S1297" s="84"/>
    </row>
    <row r="1298" spans="2:19" ht="45" customHeight="1" x14ac:dyDescent="0.25">
      <c r="B1298" s="10" t="s">
        <v>385</v>
      </c>
      <c r="C1298" s="100" t="s">
        <v>1162</v>
      </c>
      <c r="D1298" s="100"/>
      <c r="E1298" s="101">
        <f t="shared" si="21"/>
        <v>1</v>
      </c>
      <c r="F1298" s="101"/>
      <c r="G1298" s="102" t="s">
        <v>17</v>
      </c>
      <c r="H1298" s="102"/>
      <c r="I1298" s="103">
        <v>42388</v>
      </c>
      <c r="J1298" s="103"/>
      <c r="K1298" s="103">
        <v>42389</v>
      </c>
      <c r="L1298" s="103"/>
      <c r="M1298" s="84" t="s">
        <v>656</v>
      </c>
      <c r="N1298" s="84"/>
      <c r="O1298" s="98">
        <v>1834</v>
      </c>
      <c r="P1298" s="98"/>
      <c r="Q1298" s="84"/>
      <c r="R1298" s="84"/>
      <c r="S1298" s="84"/>
    </row>
    <row r="1299" spans="2:19" ht="45" customHeight="1" x14ac:dyDescent="0.25">
      <c r="B1299" s="10" t="s">
        <v>385</v>
      </c>
      <c r="C1299" s="100" t="s">
        <v>1162</v>
      </c>
      <c r="D1299" s="100"/>
      <c r="E1299" s="101">
        <f t="shared" si="21"/>
        <v>1</v>
      </c>
      <c r="F1299" s="101"/>
      <c r="G1299" s="102" t="s">
        <v>17</v>
      </c>
      <c r="H1299" s="102"/>
      <c r="I1299" s="103">
        <v>42388</v>
      </c>
      <c r="J1299" s="103"/>
      <c r="K1299" s="103">
        <v>42389</v>
      </c>
      <c r="L1299" s="103"/>
      <c r="M1299" s="84" t="s">
        <v>656</v>
      </c>
      <c r="N1299" s="84"/>
      <c r="O1299" s="98">
        <v>2745</v>
      </c>
      <c r="P1299" s="98"/>
      <c r="Q1299" s="84"/>
      <c r="R1299" s="84"/>
      <c r="S1299" s="84"/>
    </row>
    <row r="1300" spans="2:19" ht="45" customHeight="1" x14ac:dyDescent="0.25">
      <c r="B1300" s="10" t="s">
        <v>385</v>
      </c>
      <c r="C1300" s="100" t="s">
        <v>19</v>
      </c>
      <c r="D1300" s="100"/>
      <c r="E1300" s="101">
        <f t="shared" si="21"/>
        <v>1</v>
      </c>
      <c r="F1300" s="101"/>
      <c r="G1300" s="102" t="s">
        <v>20</v>
      </c>
      <c r="H1300" s="102"/>
      <c r="I1300" s="103">
        <v>42388</v>
      </c>
      <c r="J1300" s="103"/>
      <c r="K1300" s="103">
        <v>42388</v>
      </c>
      <c r="L1300" s="103"/>
      <c r="M1300" s="84" t="s">
        <v>656</v>
      </c>
      <c r="N1300" s="84"/>
      <c r="O1300" s="98">
        <v>600</v>
      </c>
      <c r="P1300" s="98"/>
      <c r="Q1300" s="84"/>
      <c r="R1300" s="84"/>
      <c r="S1300" s="84"/>
    </row>
    <row r="1301" spans="2:19" ht="45" customHeight="1" x14ac:dyDescent="0.25">
      <c r="B1301" s="10" t="s">
        <v>385</v>
      </c>
      <c r="C1301" s="100" t="s">
        <v>1163</v>
      </c>
      <c r="D1301" s="100"/>
      <c r="E1301" s="101">
        <f t="shared" si="21"/>
        <v>1</v>
      </c>
      <c r="F1301" s="101"/>
      <c r="G1301" s="102" t="s">
        <v>17</v>
      </c>
      <c r="H1301" s="102"/>
      <c r="I1301" s="103">
        <v>42403</v>
      </c>
      <c r="J1301" s="103"/>
      <c r="K1301" s="103">
        <v>42404</v>
      </c>
      <c r="L1301" s="103"/>
      <c r="M1301" s="84" t="s">
        <v>656</v>
      </c>
      <c r="N1301" s="84"/>
      <c r="O1301" s="98">
        <v>1395</v>
      </c>
      <c r="P1301" s="98"/>
      <c r="Q1301" s="84"/>
      <c r="R1301" s="84"/>
      <c r="S1301" s="84"/>
    </row>
    <row r="1302" spans="2:19" ht="45" customHeight="1" x14ac:dyDescent="0.25">
      <c r="B1302" s="10" t="s">
        <v>385</v>
      </c>
      <c r="C1302" s="100" t="s">
        <v>1163</v>
      </c>
      <c r="D1302" s="100"/>
      <c r="E1302" s="101">
        <f t="shared" si="21"/>
        <v>1</v>
      </c>
      <c r="F1302" s="101"/>
      <c r="G1302" s="102" t="s">
        <v>17</v>
      </c>
      <c r="H1302" s="102"/>
      <c r="I1302" s="103">
        <v>42403</v>
      </c>
      <c r="J1302" s="103"/>
      <c r="K1302" s="103">
        <v>42404</v>
      </c>
      <c r="L1302" s="103"/>
      <c r="M1302" s="84" t="s">
        <v>656</v>
      </c>
      <c r="N1302" s="84"/>
      <c r="O1302" s="98">
        <v>340.52</v>
      </c>
      <c r="P1302" s="98"/>
      <c r="Q1302" s="84"/>
      <c r="R1302" s="84"/>
      <c r="S1302" s="84"/>
    </row>
    <row r="1303" spans="2:19" ht="45" customHeight="1" x14ac:dyDescent="0.25">
      <c r="B1303" s="10" t="s">
        <v>385</v>
      </c>
      <c r="C1303" s="100" t="s">
        <v>1164</v>
      </c>
      <c r="D1303" s="100"/>
      <c r="E1303" s="101">
        <f t="shared" si="21"/>
        <v>1</v>
      </c>
      <c r="F1303" s="101"/>
      <c r="G1303" s="102" t="s">
        <v>35</v>
      </c>
      <c r="H1303" s="102"/>
      <c r="I1303" s="103">
        <v>42457</v>
      </c>
      <c r="J1303" s="103"/>
      <c r="K1303" s="103">
        <v>42457</v>
      </c>
      <c r="L1303" s="103"/>
      <c r="M1303" s="84" t="s">
        <v>656</v>
      </c>
      <c r="N1303" s="84"/>
      <c r="O1303" s="98">
        <v>758</v>
      </c>
      <c r="P1303" s="98"/>
      <c r="Q1303" s="84"/>
      <c r="R1303" s="84"/>
      <c r="S1303" s="84"/>
    </row>
    <row r="1304" spans="2:19" ht="45" customHeight="1" x14ac:dyDescent="0.25">
      <c r="B1304" s="10" t="s">
        <v>385</v>
      </c>
      <c r="C1304" s="100" t="s">
        <v>1165</v>
      </c>
      <c r="D1304" s="100"/>
      <c r="E1304" s="101">
        <f t="shared" si="21"/>
        <v>1</v>
      </c>
      <c r="F1304" s="101"/>
      <c r="G1304" s="102" t="s">
        <v>35</v>
      </c>
      <c r="H1304" s="102"/>
      <c r="I1304" s="103">
        <v>42468</v>
      </c>
      <c r="J1304" s="103"/>
      <c r="K1304" s="103">
        <v>42468</v>
      </c>
      <c r="L1304" s="103"/>
      <c r="M1304" s="84" t="s">
        <v>656</v>
      </c>
      <c r="N1304" s="84"/>
      <c r="O1304" s="98">
        <v>688</v>
      </c>
      <c r="P1304" s="98"/>
      <c r="Q1304" s="84"/>
      <c r="R1304" s="84"/>
      <c r="S1304" s="84"/>
    </row>
    <row r="1305" spans="2:19" ht="45" customHeight="1" x14ac:dyDescent="0.25">
      <c r="B1305" s="10" t="s">
        <v>385</v>
      </c>
      <c r="C1305" s="100" t="s">
        <v>1164</v>
      </c>
      <c r="D1305" s="100"/>
      <c r="E1305" s="101">
        <f t="shared" si="21"/>
        <v>1</v>
      </c>
      <c r="F1305" s="101"/>
      <c r="G1305" s="102" t="s">
        <v>35</v>
      </c>
      <c r="H1305" s="102"/>
      <c r="I1305" s="103">
        <v>42457</v>
      </c>
      <c r="J1305" s="103"/>
      <c r="K1305" s="103">
        <v>42457</v>
      </c>
      <c r="L1305" s="103"/>
      <c r="M1305" s="84" t="s">
        <v>656</v>
      </c>
      <c r="N1305" s="84"/>
      <c r="O1305" s="98">
        <v>200</v>
      </c>
      <c r="P1305" s="98"/>
      <c r="Q1305" s="84"/>
      <c r="R1305" s="84"/>
      <c r="S1305" s="84"/>
    </row>
    <row r="1306" spans="2:19" ht="45" customHeight="1" x14ac:dyDescent="0.25">
      <c r="B1306" s="10" t="s">
        <v>385</v>
      </c>
      <c r="C1306" s="100" t="s">
        <v>1165</v>
      </c>
      <c r="D1306" s="100"/>
      <c r="E1306" s="101">
        <f t="shared" si="21"/>
        <v>1</v>
      </c>
      <c r="F1306" s="101"/>
      <c r="G1306" s="102" t="s">
        <v>35</v>
      </c>
      <c r="H1306" s="102"/>
      <c r="I1306" s="103">
        <v>42468</v>
      </c>
      <c r="J1306" s="103"/>
      <c r="K1306" s="103">
        <v>42468</v>
      </c>
      <c r="L1306" s="103"/>
      <c r="M1306" s="84" t="s">
        <v>656</v>
      </c>
      <c r="N1306" s="84"/>
      <c r="O1306" s="98">
        <v>483</v>
      </c>
      <c r="P1306" s="98"/>
      <c r="Q1306" s="84"/>
      <c r="R1306" s="84"/>
      <c r="S1306" s="84"/>
    </row>
    <row r="1307" spans="2:19" ht="45" customHeight="1" x14ac:dyDescent="0.25">
      <c r="B1307" s="10" t="s">
        <v>385</v>
      </c>
      <c r="C1307" s="100" t="s">
        <v>1068</v>
      </c>
      <c r="D1307" s="100"/>
      <c r="E1307" s="101">
        <f t="shared" si="21"/>
        <v>1</v>
      </c>
      <c r="F1307" s="101"/>
      <c r="G1307" s="102" t="s">
        <v>17</v>
      </c>
      <c r="H1307" s="102"/>
      <c r="I1307" s="103">
        <v>42423</v>
      </c>
      <c r="J1307" s="103"/>
      <c r="K1307" s="103">
        <v>42425</v>
      </c>
      <c r="L1307" s="103"/>
      <c r="M1307" s="84" t="s">
        <v>656</v>
      </c>
      <c r="N1307" s="84"/>
      <c r="O1307" s="98">
        <v>6720</v>
      </c>
      <c r="P1307" s="98"/>
      <c r="Q1307" s="84"/>
      <c r="R1307" s="84"/>
      <c r="S1307" s="84"/>
    </row>
    <row r="1308" spans="2:19" ht="45" customHeight="1" x14ac:dyDescent="0.25">
      <c r="B1308" s="10" t="s">
        <v>385</v>
      </c>
      <c r="C1308" s="100" t="s">
        <v>1166</v>
      </c>
      <c r="D1308" s="100"/>
      <c r="E1308" s="101">
        <f t="shared" si="21"/>
        <v>1</v>
      </c>
      <c r="F1308" s="101"/>
      <c r="G1308" s="102" t="s">
        <v>35</v>
      </c>
      <c r="H1308" s="102"/>
      <c r="I1308" s="103">
        <v>42425</v>
      </c>
      <c r="J1308" s="103"/>
      <c r="K1308" s="103">
        <v>42425</v>
      </c>
      <c r="L1308" s="103"/>
      <c r="M1308" s="84" t="s">
        <v>656</v>
      </c>
      <c r="N1308" s="84"/>
      <c r="O1308" s="98">
        <v>208</v>
      </c>
      <c r="P1308" s="98"/>
      <c r="Q1308" s="84"/>
      <c r="R1308" s="84"/>
      <c r="S1308" s="84"/>
    </row>
    <row r="1309" spans="2:19" ht="45" customHeight="1" x14ac:dyDescent="0.25">
      <c r="B1309" s="10" t="s">
        <v>385</v>
      </c>
      <c r="C1309" s="100" t="s">
        <v>1166</v>
      </c>
      <c r="D1309" s="100"/>
      <c r="E1309" s="101">
        <f t="shared" si="21"/>
        <v>1</v>
      </c>
      <c r="F1309" s="101"/>
      <c r="G1309" s="102" t="s">
        <v>35</v>
      </c>
      <c r="H1309" s="102"/>
      <c r="I1309" s="103">
        <v>42429</v>
      </c>
      <c r="J1309" s="103"/>
      <c r="K1309" s="103">
        <v>42429</v>
      </c>
      <c r="L1309" s="103"/>
      <c r="M1309" s="84" t="s">
        <v>656</v>
      </c>
      <c r="N1309" s="84"/>
      <c r="O1309" s="98">
        <v>188</v>
      </c>
      <c r="P1309" s="98"/>
      <c r="Q1309" s="84"/>
      <c r="R1309" s="84"/>
      <c r="S1309" s="84"/>
    </row>
    <row r="1310" spans="2:19" ht="45" customHeight="1" x14ac:dyDescent="0.25">
      <c r="B1310" s="10" t="s">
        <v>385</v>
      </c>
      <c r="C1310" s="100" t="s">
        <v>1166</v>
      </c>
      <c r="D1310" s="100"/>
      <c r="E1310" s="101">
        <f t="shared" si="21"/>
        <v>1</v>
      </c>
      <c r="F1310" s="101"/>
      <c r="G1310" s="102" t="s">
        <v>35</v>
      </c>
      <c r="H1310" s="102"/>
      <c r="I1310" s="103">
        <v>42390</v>
      </c>
      <c r="J1310" s="103"/>
      <c r="K1310" s="103">
        <v>42390</v>
      </c>
      <c r="L1310" s="103"/>
      <c r="M1310" s="84" t="s">
        <v>656</v>
      </c>
      <c r="N1310" s="84"/>
      <c r="O1310" s="98">
        <v>184</v>
      </c>
      <c r="P1310" s="98"/>
      <c r="Q1310" s="84"/>
      <c r="R1310" s="84"/>
      <c r="S1310" s="84"/>
    </row>
    <row r="1311" spans="2:19" ht="45" customHeight="1" x14ac:dyDescent="0.25">
      <c r="B1311" s="10" t="s">
        <v>385</v>
      </c>
      <c r="C1311" s="100" t="s">
        <v>1166</v>
      </c>
      <c r="D1311" s="100"/>
      <c r="E1311" s="101">
        <f t="shared" si="21"/>
        <v>1</v>
      </c>
      <c r="F1311" s="101"/>
      <c r="G1311" s="102" t="s">
        <v>35</v>
      </c>
      <c r="H1311" s="102"/>
      <c r="I1311" s="103">
        <v>42383</v>
      </c>
      <c r="J1311" s="103"/>
      <c r="K1311" s="103">
        <v>42383</v>
      </c>
      <c r="L1311" s="103"/>
      <c r="M1311" s="84" t="s">
        <v>656</v>
      </c>
      <c r="N1311" s="84"/>
      <c r="O1311" s="98">
        <v>132</v>
      </c>
      <c r="P1311" s="98"/>
      <c r="Q1311" s="84"/>
      <c r="R1311" s="84"/>
      <c r="S1311" s="84"/>
    </row>
    <row r="1312" spans="2:19" ht="45" customHeight="1" x14ac:dyDescent="0.25">
      <c r="B1312" s="10" t="s">
        <v>385</v>
      </c>
      <c r="C1312" s="100" t="s">
        <v>1166</v>
      </c>
      <c r="D1312" s="100"/>
      <c r="E1312" s="101">
        <f t="shared" si="21"/>
        <v>1</v>
      </c>
      <c r="F1312" s="101"/>
      <c r="G1312" s="102" t="s">
        <v>35</v>
      </c>
      <c r="H1312" s="102"/>
      <c r="I1312" s="103">
        <v>42377</v>
      </c>
      <c r="J1312" s="103"/>
      <c r="K1312" s="103">
        <v>42377</v>
      </c>
      <c r="L1312" s="103"/>
      <c r="M1312" s="84" t="s">
        <v>656</v>
      </c>
      <c r="N1312" s="84"/>
      <c r="O1312" s="98">
        <v>184</v>
      </c>
      <c r="P1312" s="98"/>
      <c r="Q1312" s="84"/>
      <c r="R1312" s="84"/>
      <c r="S1312" s="84"/>
    </row>
    <row r="1313" spans="2:19" ht="45" customHeight="1" x14ac:dyDescent="0.25">
      <c r="B1313" s="10" t="s">
        <v>385</v>
      </c>
      <c r="C1313" s="100" t="s">
        <v>1166</v>
      </c>
      <c r="D1313" s="100"/>
      <c r="E1313" s="101">
        <f t="shared" si="21"/>
        <v>1</v>
      </c>
      <c r="F1313" s="101"/>
      <c r="G1313" s="102" t="s">
        <v>35</v>
      </c>
      <c r="H1313" s="102"/>
      <c r="I1313" s="103">
        <v>42429</v>
      </c>
      <c r="J1313" s="103"/>
      <c r="K1313" s="103">
        <v>42429</v>
      </c>
      <c r="L1313" s="103"/>
      <c r="M1313" s="84" t="s">
        <v>656</v>
      </c>
      <c r="N1313" s="84"/>
      <c r="O1313" s="98">
        <v>292</v>
      </c>
      <c r="P1313" s="98"/>
      <c r="Q1313" s="84"/>
      <c r="R1313" s="84"/>
      <c r="S1313" s="84"/>
    </row>
    <row r="1314" spans="2:19" ht="45" customHeight="1" x14ac:dyDescent="0.25">
      <c r="B1314" s="10" t="s">
        <v>385</v>
      </c>
      <c r="C1314" s="100" t="s">
        <v>1166</v>
      </c>
      <c r="D1314" s="100"/>
      <c r="E1314" s="101">
        <f t="shared" si="21"/>
        <v>1</v>
      </c>
      <c r="F1314" s="101"/>
      <c r="G1314" s="102" t="s">
        <v>35</v>
      </c>
      <c r="H1314" s="102"/>
      <c r="I1314" s="103">
        <v>42390</v>
      </c>
      <c r="J1314" s="103"/>
      <c r="K1314" s="103">
        <v>42390</v>
      </c>
      <c r="L1314" s="103"/>
      <c r="M1314" s="84" t="s">
        <v>656</v>
      </c>
      <c r="N1314" s="84"/>
      <c r="O1314" s="98">
        <v>280</v>
      </c>
      <c r="P1314" s="98"/>
      <c r="Q1314" s="84"/>
      <c r="R1314" s="84"/>
      <c r="S1314" s="84"/>
    </row>
    <row r="1315" spans="2:19" ht="45" customHeight="1" x14ac:dyDescent="0.25">
      <c r="B1315" s="10" t="s">
        <v>385</v>
      </c>
      <c r="C1315" s="100" t="s">
        <v>1166</v>
      </c>
      <c r="D1315" s="100"/>
      <c r="E1315" s="101">
        <f t="shared" si="21"/>
        <v>1</v>
      </c>
      <c r="F1315" s="101"/>
      <c r="G1315" s="102" t="s">
        <v>35</v>
      </c>
      <c r="H1315" s="102"/>
      <c r="I1315" s="103">
        <v>42377</v>
      </c>
      <c r="J1315" s="103"/>
      <c r="K1315" s="103">
        <v>42377</v>
      </c>
      <c r="L1315" s="103"/>
      <c r="M1315" s="84" t="s">
        <v>656</v>
      </c>
      <c r="N1315" s="84"/>
      <c r="O1315" s="98">
        <v>96</v>
      </c>
      <c r="P1315" s="98"/>
      <c r="Q1315" s="84"/>
      <c r="R1315" s="84"/>
      <c r="S1315" s="84"/>
    </row>
    <row r="1316" spans="2:19" ht="45" customHeight="1" x14ac:dyDescent="0.25">
      <c r="B1316" s="10" t="s">
        <v>385</v>
      </c>
      <c r="C1316" s="100" t="s">
        <v>1166</v>
      </c>
      <c r="D1316" s="100"/>
      <c r="E1316" s="101">
        <f t="shared" si="21"/>
        <v>1</v>
      </c>
      <c r="F1316" s="101"/>
      <c r="G1316" s="102" t="s">
        <v>35</v>
      </c>
      <c r="H1316" s="102"/>
      <c r="I1316" s="103">
        <v>42383</v>
      </c>
      <c r="J1316" s="103"/>
      <c r="K1316" s="103">
        <v>42383</v>
      </c>
      <c r="L1316" s="103"/>
      <c r="M1316" s="84" t="s">
        <v>656</v>
      </c>
      <c r="N1316" s="84"/>
      <c r="O1316" s="98">
        <v>280</v>
      </c>
      <c r="P1316" s="98"/>
      <c r="Q1316" s="84"/>
      <c r="R1316" s="84"/>
      <c r="S1316" s="84"/>
    </row>
    <row r="1317" spans="2:19" ht="45" customHeight="1" x14ac:dyDescent="0.25">
      <c r="B1317" s="10" t="s">
        <v>385</v>
      </c>
      <c r="C1317" s="100" t="s">
        <v>19</v>
      </c>
      <c r="D1317" s="100"/>
      <c r="E1317" s="101">
        <f t="shared" si="21"/>
        <v>1</v>
      </c>
      <c r="F1317" s="101"/>
      <c r="G1317" s="102" t="s">
        <v>20</v>
      </c>
      <c r="H1317" s="102"/>
      <c r="I1317" s="103">
        <v>42383</v>
      </c>
      <c r="J1317" s="103"/>
      <c r="K1317" s="103">
        <v>42383</v>
      </c>
      <c r="L1317" s="103"/>
      <c r="M1317" s="84" t="s">
        <v>656</v>
      </c>
      <c r="N1317" s="84"/>
      <c r="O1317" s="98">
        <v>112</v>
      </c>
      <c r="P1317" s="98"/>
      <c r="Q1317" s="84"/>
      <c r="R1317" s="84"/>
      <c r="S1317" s="84"/>
    </row>
    <row r="1318" spans="2:19" ht="45" customHeight="1" x14ac:dyDescent="0.25">
      <c r="B1318" s="10" t="s">
        <v>385</v>
      </c>
      <c r="C1318" s="100" t="s">
        <v>1167</v>
      </c>
      <c r="D1318" s="100"/>
      <c r="E1318" s="101">
        <f t="shared" si="21"/>
        <v>1</v>
      </c>
      <c r="F1318" s="101"/>
      <c r="G1318" s="102" t="s">
        <v>35</v>
      </c>
      <c r="H1318" s="102"/>
      <c r="I1318" s="103">
        <v>42466</v>
      </c>
      <c r="J1318" s="103"/>
      <c r="K1318" s="103">
        <v>42467</v>
      </c>
      <c r="L1318" s="103"/>
      <c r="M1318" s="84" t="s">
        <v>656</v>
      </c>
      <c r="N1318" s="84"/>
      <c r="O1318" s="98">
        <v>594.01</v>
      </c>
      <c r="P1318" s="98"/>
      <c r="Q1318" s="84"/>
      <c r="R1318" s="84"/>
      <c r="S1318" s="84"/>
    </row>
    <row r="1319" spans="2:19" ht="45" customHeight="1" x14ac:dyDescent="0.25">
      <c r="B1319" s="10" t="s">
        <v>385</v>
      </c>
      <c r="C1319" s="100" t="s">
        <v>1167</v>
      </c>
      <c r="D1319" s="100"/>
      <c r="E1319" s="101">
        <f t="shared" si="21"/>
        <v>1</v>
      </c>
      <c r="F1319" s="101"/>
      <c r="G1319" s="102" t="s">
        <v>35</v>
      </c>
      <c r="H1319" s="102"/>
      <c r="I1319" s="103">
        <v>42466</v>
      </c>
      <c r="J1319" s="103"/>
      <c r="K1319" s="103">
        <v>42467</v>
      </c>
      <c r="L1319" s="103"/>
      <c r="M1319" s="84" t="s">
        <v>656</v>
      </c>
      <c r="N1319" s="84"/>
      <c r="O1319" s="98">
        <v>231</v>
      </c>
      <c r="P1319" s="98"/>
      <c r="Q1319" s="84"/>
      <c r="R1319" s="84"/>
      <c r="S1319" s="84"/>
    </row>
    <row r="1320" spans="2:19" ht="45" customHeight="1" x14ac:dyDescent="0.25">
      <c r="B1320" s="10" t="s">
        <v>385</v>
      </c>
      <c r="C1320" s="100" t="s">
        <v>1168</v>
      </c>
      <c r="D1320" s="100"/>
      <c r="E1320" s="101">
        <f t="shared" si="21"/>
        <v>1</v>
      </c>
      <c r="F1320" s="101"/>
      <c r="G1320" s="102" t="s">
        <v>35</v>
      </c>
      <c r="H1320" s="102"/>
      <c r="I1320" s="103">
        <v>42485</v>
      </c>
      <c r="J1320" s="103"/>
      <c r="K1320" s="103">
        <v>42485</v>
      </c>
      <c r="L1320" s="103"/>
      <c r="M1320" s="84" t="s">
        <v>656</v>
      </c>
      <c r="N1320" s="84"/>
      <c r="O1320" s="98">
        <v>688</v>
      </c>
      <c r="P1320" s="98"/>
      <c r="Q1320" s="84"/>
      <c r="R1320" s="84"/>
      <c r="S1320" s="84"/>
    </row>
    <row r="1321" spans="2:19" ht="45" customHeight="1" x14ac:dyDescent="0.25">
      <c r="B1321" s="10" t="s">
        <v>385</v>
      </c>
      <c r="C1321" s="100" t="s">
        <v>1169</v>
      </c>
      <c r="D1321" s="100"/>
      <c r="E1321" s="101">
        <f t="shared" si="21"/>
        <v>1</v>
      </c>
      <c r="F1321" s="101"/>
      <c r="G1321" s="102" t="s">
        <v>35</v>
      </c>
      <c r="H1321" s="102"/>
      <c r="I1321" s="103">
        <v>42481</v>
      </c>
      <c r="J1321" s="103"/>
      <c r="K1321" s="103">
        <v>42481</v>
      </c>
      <c r="L1321" s="103"/>
      <c r="M1321" s="84" t="s">
        <v>656</v>
      </c>
      <c r="N1321" s="84"/>
      <c r="O1321" s="98">
        <v>688</v>
      </c>
      <c r="P1321" s="98"/>
      <c r="Q1321" s="84"/>
      <c r="R1321" s="84"/>
      <c r="S1321" s="84"/>
    </row>
    <row r="1322" spans="2:19" ht="45" customHeight="1" x14ac:dyDescent="0.25">
      <c r="B1322" s="10" t="s">
        <v>385</v>
      </c>
      <c r="C1322" s="100" t="s">
        <v>1170</v>
      </c>
      <c r="D1322" s="100"/>
      <c r="E1322" s="101">
        <f t="shared" si="21"/>
        <v>1</v>
      </c>
      <c r="F1322" s="101"/>
      <c r="G1322" s="102" t="s">
        <v>35</v>
      </c>
      <c r="H1322" s="102"/>
      <c r="I1322" s="103">
        <v>42485</v>
      </c>
      <c r="J1322" s="103"/>
      <c r="K1322" s="103">
        <v>42485</v>
      </c>
      <c r="L1322" s="103"/>
      <c r="M1322" s="84" t="s">
        <v>656</v>
      </c>
      <c r="N1322" s="84"/>
      <c r="O1322" s="98">
        <v>411.8</v>
      </c>
      <c r="P1322" s="98"/>
      <c r="Q1322" s="84"/>
      <c r="R1322" s="84"/>
      <c r="S1322" s="84"/>
    </row>
    <row r="1323" spans="2:19" ht="45" customHeight="1" x14ac:dyDescent="0.25">
      <c r="B1323" s="10" t="s">
        <v>385</v>
      </c>
      <c r="C1323" s="100" t="s">
        <v>1169</v>
      </c>
      <c r="D1323" s="100"/>
      <c r="E1323" s="101">
        <f t="shared" si="21"/>
        <v>1</v>
      </c>
      <c r="F1323" s="101"/>
      <c r="G1323" s="102" t="s">
        <v>35</v>
      </c>
      <c r="H1323" s="102"/>
      <c r="I1323" s="103">
        <v>42481</v>
      </c>
      <c r="J1323" s="103"/>
      <c r="K1323" s="103">
        <v>42481</v>
      </c>
      <c r="L1323" s="103"/>
      <c r="M1323" s="84" t="s">
        <v>656</v>
      </c>
      <c r="N1323" s="84"/>
      <c r="O1323" s="98">
        <v>358</v>
      </c>
      <c r="P1323" s="98"/>
      <c r="Q1323" s="84"/>
      <c r="R1323" s="84"/>
      <c r="S1323" s="84"/>
    </row>
    <row r="1324" spans="2:19" ht="45" customHeight="1" x14ac:dyDescent="0.25">
      <c r="B1324" s="10" t="s">
        <v>385</v>
      </c>
      <c r="C1324" s="100" t="s">
        <v>19</v>
      </c>
      <c r="D1324" s="100"/>
      <c r="E1324" s="101">
        <f t="shared" si="21"/>
        <v>1</v>
      </c>
      <c r="F1324" s="101"/>
      <c r="G1324" s="102" t="s">
        <v>20</v>
      </c>
      <c r="H1324" s="102"/>
      <c r="I1324" s="103">
        <v>42481</v>
      </c>
      <c r="J1324" s="103"/>
      <c r="K1324" s="103">
        <v>42481</v>
      </c>
      <c r="L1324" s="103"/>
      <c r="M1324" s="84" t="s">
        <v>656</v>
      </c>
      <c r="N1324" s="84"/>
      <c r="O1324" s="98">
        <v>19</v>
      </c>
      <c r="P1324" s="98"/>
      <c r="Q1324" s="84"/>
      <c r="R1324" s="84"/>
      <c r="S1324" s="84"/>
    </row>
    <row r="1325" spans="2:19" ht="45" customHeight="1" x14ac:dyDescent="0.25">
      <c r="B1325" s="10" t="s">
        <v>385</v>
      </c>
      <c r="C1325" s="100" t="s">
        <v>1171</v>
      </c>
      <c r="D1325" s="100"/>
      <c r="E1325" s="101">
        <f t="shared" si="21"/>
        <v>1</v>
      </c>
      <c r="F1325" s="101"/>
      <c r="G1325" s="102" t="s">
        <v>35</v>
      </c>
      <c r="H1325" s="102"/>
      <c r="I1325" s="103">
        <v>42472</v>
      </c>
      <c r="J1325" s="103"/>
      <c r="K1325" s="103">
        <v>42472</v>
      </c>
      <c r="L1325" s="103"/>
      <c r="M1325" s="84" t="s">
        <v>656</v>
      </c>
      <c r="N1325" s="84"/>
      <c r="O1325" s="98">
        <v>688</v>
      </c>
      <c r="P1325" s="98"/>
      <c r="Q1325" s="84"/>
      <c r="R1325" s="84"/>
      <c r="S1325" s="84"/>
    </row>
    <row r="1326" spans="2:19" ht="45" customHeight="1" x14ac:dyDescent="0.25">
      <c r="B1326" s="10" t="s">
        <v>385</v>
      </c>
      <c r="C1326" s="100" t="s">
        <v>1171</v>
      </c>
      <c r="D1326" s="100"/>
      <c r="E1326" s="101">
        <f t="shared" si="21"/>
        <v>1</v>
      </c>
      <c r="F1326" s="101"/>
      <c r="G1326" s="102" t="s">
        <v>35</v>
      </c>
      <c r="H1326" s="102"/>
      <c r="I1326" s="103">
        <v>42472</v>
      </c>
      <c r="J1326" s="103"/>
      <c r="K1326" s="103">
        <v>42472</v>
      </c>
      <c r="L1326" s="103"/>
      <c r="M1326" s="84" t="s">
        <v>656</v>
      </c>
      <c r="N1326" s="84"/>
      <c r="O1326" s="98">
        <v>497</v>
      </c>
      <c r="P1326" s="98"/>
      <c r="Q1326" s="84"/>
      <c r="R1326" s="84"/>
      <c r="S1326" s="84"/>
    </row>
    <row r="1327" spans="2:19" ht="45" customHeight="1" x14ac:dyDescent="0.25">
      <c r="B1327" s="10" t="s">
        <v>385</v>
      </c>
      <c r="C1327" s="100" t="s">
        <v>205</v>
      </c>
      <c r="D1327" s="100"/>
      <c r="E1327" s="101">
        <f t="shared" si="21"/>
        <v>1</v>
      </c>
      <c r="F1327" s="101"/>
      <c r="G1327" s="102" t="s">
        <v>35</v>
      </c>
      <c r="H1327" s="102"/>
      <c r="I1327" s="103">
        <v>42496</v>
      </c>
      <c r="J1327" s="103"/>
      <c r="K1327" s="103">
        <v>42496</v>
      </c>
      <c r="L1327" s="103"/>
      <c r="M1327" s="84" t="s">
        <v>656</v>
      </c>
      <c r="N1327" s="84"/>
      <c r="O1327" s="98">
        <v>188</v>
      </c>
      <c r="P1327" s="98"/>
      <c r="Q1327" s="84"/>
      <c r="R1327" s="84"/>
      <c r="S1327" s="84"/>
    </row>
    <row r="1328" spans="2:19" ht="45" customHeight="1" x14ac:dyDescent="0.25">
      <c r="B1328" s="10" t="s">
        <v>385</v>
      </c>
      <c r="C1328" s="100" t="s">
        <v>205</v>
      </c>
      <c r="D1328" s="100"/>
      <c r="E1328" s="101">
        <f t="shared" si="21"/>
        <v>1</v>
      </c>
      <c r="F1328" s="101"/>
      <c r="G1328" s="102" t="s">
        <v>35</v>
      </c>
      <c r="H1328" s="102"/>
      <c r="I1328" s="103">
        <v>42489</v>
      </c>
      <c r="J1328" s="103"/>
      <c r="K1328" s="103">
        <v>42489</v>
      </c>
      <c r="L1328" s="103"/>
      <c r="M1328" s="84" t="s">
        <v>656</v>
      </c>
      <c r="N1328" s="84"/>
      <c r="O1328" s="98">
        <v>348</v>
      </c>
      <c r="P1328" s="98"/>
      <c r="Q1328" s="84"/>
      <c r="R1328" s="84"/>
      <c r="S1328" s="84"/>
    </row>
    <row r="1329" spans="2:19" ht="45" customHeight="1" x14ac:dyDescent="0.25">
      <c r="B1329" s="10" t="s">
        <v>385</v>
      </c>
      <c r="C1329" s="100" t="s">
        <v>205</v>
      </c>
      <c r="D1329" s="100"/>
      <c r="E1329" s="101">
        <f t="shared" si="21"/>
        <v>1</v>
      </c>
      <c r="F1329" s="101"/>
      <c r="G1329" s="102" t="s">
        <v>35</v>
      </c>
      <c r="H1329" s="102"/>
      <c r="I1329" s="103">
        <v>42489</v>
      </c>
      <c r="J1329" s="103"/>
      <c r="K1329" s="103">
        <v>42489</v>
      </c>
      <c r="L1329" s="103"/>
      <c r="M1329" s="84" t="s">
        <v>656</v>
      </c>
      <c r="N1329" s="84"/>
      <c r="O1329" s="98">
        <v>165</v>
      </c>
      <c r="P1329" s="98"/>
      <c r="Q1329" s="84"/>
      <c r="R1329" s="84"/>
      <c r="S1329" s="84"/>
    </row>
    <row r="1330" spans="2:19" ht="45" customHeight="1" x14ac:dyDescent="0.25">
      <c r="B1330" s="10" t="s">
        <v>385</v>
      </c>
      <c r="C1330" s="100" t="s">
        <v>205</v>
      </c>
      <c r="D1330" s="100"/>
      <c r="E1330" s="101">
        <f t="shared" si="21"/>
        <v>1</v>
      </c>
      <c r="F1330" s="101"/>
      <c r="G1330" s="102" t="s">
        <v>35</v>
      </c>
      <c r="H1330" s="102"/>
      <c r="I1330" s="103">
        <v>42496</v>
      </c>
      <c r="J1330" s="103"/>
      <c r="K1330" s="103">
        <v>42496</v>
      </c>
      <c r="L1330" s="103"/>
      <c r="M1330" s="84" t="s">
        <v>656</v>
      </c>
      <c r="N1330" s="84"/>
      <c r="O1330" s="98">
        <v>312</v>
      </c>
      <c r="P1330" s="98"/>
      <c r="Q1330" s="84"/>
      <c r="R1330" s="84"/>
      <c r="S1330" s="84"/>
    </row>
    <row r="1331" spans="2:19" ht="45" customHeight="1" x14ac:dyDescent="0.25">
      <c r="B1331" s="10" t="s">
        <v>385</v>
      </c>
      <c r="C1331" s="100" t="s">
        <v>1172</v>
      </c>
      <c r="D1331" s="100"/>
      <c r="E1331" s="101">
        <f t="shared" si="21"/>
        <v>1</v>
      </c>
      <c r="F1331" s="101"/>
      <c r="G1331" s="102" t="s">
        <v>35</v>
      </c>
      <c r="H1331" s="102"/>
      <c r="I1331" s="103">
        <v>42494</v>
      </c>
      <c r="J1331" s="103"/>
      <c r="K1331" s="103">
        <v>42494</v>
      </c>
      <c r="L1331" s="103"/>
      <c r="M1331" s="84" t="s">
        <v>656</v>
      </c>
      <c r="N1331" s="84"/>
      <c r="O1331" s="98">
        <v>709</v>
      </c>
      <c r="P1331" s="98"/>
      <c r="Q1331" s="84"/>
      <c r="R1331" s="84"/>
      <c r="S1331" s="84"/>
    </row>
    <row r="1332" spans="2:19" ht="45" customHeight="1" x14ac:dyDescent="0.25">
      <c r="B1332" s="10" t="s">
        <v>385</v>
      </c>
      <c r="C1332" s="100" t="s">
        <v>1172</v>
      </c>
      <c r="D1332" s="100"/>
      <c r="E1332" s="101">
        <f t="shared" si="21"/>
        <v>1</v>
      </c>
      <c r="F1332" s="101"/>
      <c r="G1332" s="102" t="s">
        <v>35</v>
      </c>
      <c r="H1332" s="102"/>
      <c r="I1332" s="103">
        <v>42494</v>
      </c>
      <c r="J1332" s="103"/>
      <c r="K1332" s="103">
        <v>42494</v>
      </c>
      <c r="L1332" s="103"/>
      <c r="M1332" s="84" t="s">
        <v>656</v>
      </c>
      <c r="N1332" s="84"/>
      <c r="O1332" s="98">
        <v>425.8</v>
      </c>
      <c r="P1332" s="98"/>
      <c r="Q1332" s="84"/>
      <c r="R1332" s="84"/>
      <c r="S1332" s="84"/>
    </row>
    <row r="1333" spans="2:19" ht="45" customHeight="1" x14ac:dyDescent="0.25">
      <c r="B1333" s="10" t="s">
        <v>385</v>
      </c>
      <c r="C1333" s="100" t="s">
        <v>205</v>
      </c>
      <c r="D1333" s="100"/>
      <c r="E1333" s="101">
        <f t="shared" si="21"/>
        <v>1</v>
      </c>
      <c r="F1333" s="101"/>
      <c r="G1333" s="102" t="s">
        <v>35</v>
      </c>
      <c r="H1333" s="102"/>
      <c r="I1333" s="103">
        <v>42509</v>
      </c>
      <c r="J1333" s="103"/>
      <c r="K1333" s="103">
        <v>42509</v>
      </c>
      <c r="L1333" s="103"/>
      <c r="M1333" s="84" t="s">
        <v>656</v>
      </c>
      <c r="N1333" s="84"/>
      <c r="O1333" s="98">
        <v>688</v>
      </c>
      <c r="P1333" s="98"/>
      <c r="Q1333" s="84"/>
      <c r="R1333" s="84"/>
      <c r="S1333" s="84"/>
    </row>
    <row r="1334" spans="2:19" ht="45" customHeight="1" x14ac:dyDescent="0.25">
      <c r="B1334" s="10" t="s">
        <v>385</v>
      </c>
      <c r="C1334" s="100" t="s">
        <v>205</v>
      </c>
      <c r="D1334" s="100"/>
      <c r="E1334" s="101">
        <f t="shared" si="21"/>
        <v>1</v>
      </c>
      <c r="F1334" s="101"/>
      <c r="G1334" s="102" t="s">
        <v>35</v>
      </c>
      <c r="H1334" s="102"/>
      <c r="I1334" s="103">
        <v>42509</v>
      </c>
      <c r="J1334" s="103"/>
      <c r="K1334" s="103">
        <v>42509</v>
      </c>
      <c r="L1334" s="103"/>
      <c r="M1334" s="84" t="s">
        <v>656</v>
      </c>
      <c r="N1334" s="84"/>
      <c r="O1334" s="98">
        <v>688</v>
      </c>
      <c r="P1334" s="98"/>
      <c r="Q1334" s="84"/>
      <c r="R1334" s="84"/>
      <c r="S1334" s="84"/>
    </row>
    <row r="1335" spans="2:19" ht="45" customHeight="1" x14ac:dyDescent="0.25">
      <c r="B1335" s="10" t="s">
        <v>385</v>
      </c>
      <c r="C1335" s="100" t="s">
        <v>19</v>
      </c>
      <c r="D1335" s="100"/>
      <c r="E1335" s="101">
        <f t="shared" si="21"/>
        <v>1</v>
      </c>
      <c r="F1335" s="101"/>
      <c r="G1335" s="102" t="s">
        <v>20</v>
      </c>
      <c r="H1335" s="102"/>
      <c r="I1335" s="103">
        <v>42509</v>
      </c>
      <c r="J1335" s="103"/>
      <c r="K1335" s="103">
        <v>42509</v>
      </c>
      <c r="L1335" s="103"/>
      <c r="M1335" s="84" t="s">
        <v>656</v>
      </c>
      <c r="N1335" s="84"/>
      <c r="O1335" s="98">
        <v>12</v>
      </c>
      <c r="P1335" s="98"/>
      <c r="Q1335" s="84"/>
      <c r="R1335" s="84"/>
      <c r="S1335" s="84"/>
    </row>
    <row r="1336" spans="2:19" ht="45" customHeight="1" x14ac:dyDescent="0.25">
      <c r="B1336" s="10" t="s">
        <v>385</v>
      </c>
      <c r="C1336" s="100" t="s">
        <v>339</v>
      </c>
      <c r="D1336" s="100"/>
      <c r="E1336" s="101">
        <f t="shared" si="21"/>
        <v>1</v>
      </c>
      <c r="F1336" s="101"/>
      <c r="G1336" s="102" t="s">
        <v>17</v>
      </c>
      <c r="H1336" s="102"/>
      <c r="I1336" s="103">
        <v>42473</v>
      </c>
      <c r="J1336" s="103"/>
      <c r="K1336" s="103">
        <v>42473</v>
      </c>
      <c r="L1336" s="103"/>
      <c r="M1336" s="84" t="s">
        <v>656</v>
      </c>
      <c r="N1336" s="84"/>
      <c r="O1336" s="98">
        <v>3643</v>
      </c>
      <c r="P1336" s="98"/>
      <c r="Q1336" s="84"/>
      <c r="R1336" s="84"/>
      <c r="S1336" s="84"/>
    </row>
    <row r="1337" spans="2:19" ht="45" customHeight="1" x14ac:dyDescent="0.25">
      <c r="B1337" s="10" t="s">
        <v>385</v>
      </c>
      <c r="C1337" s="100" t="s">
        <v>1173</v>
      </c>
      <c r="D1337" s="100"/>
      <c r="E1337" s="101">
        <f t="shared" si="21"/>
        <v>1</v>
      </c>
      <c r="F1337" s="101"/>
      <c r="G1337" s="102" t="s">
        <v>35</v>
      </c>
      <c r="H1337" s="102"/>
      <c r="I1337" s="103">
        <v>42515</v>
      </c>
      <c r="J1337" s="103"/>
      <c r="K1337" s="103">
        <v>42515</v>
      </c>
      <c r="L1337" s="103"/>
      <c r="M1337" s="84" t="s">
        <v>656</v>
      </c>
      <c r="N1337" s="84"/>
      <c r="O1337" s="98">
        <v>688</v>
      </c>
      <c r="P1337" s="98"/>
      <c r="Q1337" s="84"/>
      <c r="R1337" s="84"/>
      <c r="S1337" s="84"/>
    </row>
    <row r="1338" spans="2:19" ht="45" customHeight="1" x14ac:dyDescent="0.25">
      <c r="B1338" s="10" t="s">
        <v>385</v>
      </c>
      <c r="C1338" s="100" t="s">
        <v>1174</v>
      </c>
      <c r="D1338" s="100"/>
      <c r="E1338" s="101">
        <f t="shared" si="21"/>
        <v>1</v>
      </c>
      <c r="F1338" s="101"/>
      <c r="G1338" s="102" t="s">
        <v>35</v>
      </c>
      <c r="H1338" s="102"/>
      <c r="I1338" s="103">
        <v>42542</v>
      </c>
      <c r="J1338" s="103"/>
      <c r="K1338" s="103">
        <v>42542</v>
      </c>
      <c r="L1338" s="103"/>
      <c r="M1338" s="84" t="s">
        <v>656</v>
      </c>
      <c r="N1338" s="84"/>
      <c r="O1338" s="98">
        <v>677.95</v>
      </c>
      <c r="P1338" s="98"/>
      <c r="Q1338" s="84"/>
      <c r="R1338" s="84"/>
      <c r="S1338" s="84"/>
    </row>
    <row r="1339" spans="2:19" ht="45" customHeight="1" x14ac:dyDescent="0.25">
      <c r="B1339" s="10" t="s">
        <v>385</v>
      </c>
      <c r="C1339" s="100" t="s">
        <v>1175</v>
      </c>
      <c r="D1339" s="100"/>
      <c r="E1339" s="101">
        <f t="shared" si="21"/>
        <v>1</v>
      </c>
      <c r="F1339" s="101"/>
      <c r="G1339" s="102" t="s">
        <v>35</v>
      </c>
      <c r="H1339" s="102"/>
      <c r="I1339" s="103">
        <v>42576</v>
      </c>
      <c r="J1339" s="103"/>
      <c r="K1339" s="103">
        <v>42576</v>
      </c>
      <c r="L1339" s="103"/>
      <c r="M1339" s="84" t="s">
        <v>656</v>
      </c>
      <c r="N1339" s="84"/>
      <c r="O1339" s="98">
        <v>708</v>
      </c>
      <c r="P1339" s="98"/>
      <c r="Q1339" s="84"/>
      <c r="R1339" s="84"/>
      <c r="S1339" s="84"/>
    </row>
    <row r="1340" spans="2:19" ht="45" customHeight="1" x14ac:dyDescent="0.25">
      <c r="B1340" s="10" t="s">
        <v>385</v>
      </c>
      <c r="C1340" s="100" t="s">
        <v>1176</v>
      </c>
      <c r="D1340" s="100"/>
      <c r="E1340" s="101">
        <f t="shared" si="21"/>
        <v>1</v>
      </c>
      <c r="F1340" s="101"/>
      <c r="G1340" s="102" t="s">
        <v>35</v>
      </c>
      <c r="H1340" s="102"/>
      <c r="I1340" s="103">
        <v>42576</v>
      </c>
      <c r="J1340" s="103"/>
      <c r="K1340" s="103">
        <v>42576</v>
      </c>
      <c r="L1340" s="103"/>
      <c r="M1340" s="84" t="s">
        <v>656</v>
      </c>
      <c r="N1340" s="84"/>
      <c r="O1340" s="98">
        <v>688</v>
      </c>
      <c r="P1340" s="98"/>
      <c r="Q1340" s="84"/>
      <c r="R1340" s="84"/>
      <c r="S1340" s="84"/>
    </row>
    <row r="1341" spans="2:19" ht="45" customHeight="1" x14ac:dyDescent="0.25">
      <c r="B1341" s="10" t="s">
        <v>385</v>
      </c>
      <c r="C1341" s="100" t="s">
        <v>1173</v>
      </c>
      <c r="D1341" s="100"/>
      <c r="E1341" s="101">
        <f t="shared" si="21"/>
        <v>1</v>
      </c>
      <c r="F1341" s="101"/>
      <c r="G1341" s="102" t="s">
        <v>35</v>
      </c>
      <c r="H1341" s="102"/>
      <c r="I1341" s="103">
        <v>42515</v>
      </c>
      <c r="J1341" s="103"/>
      <c r="K1341" s="103">
        <v>42515</v>
      </c>
      <c r="L1341" s="103"/>
      <c r="M1341" s="84" t="s">
        <v>656</v>
      </c>
      <c r="N1341" s="84"/>
      <c r="O1341" s="98">
        <v>892</v>
      </c>
      <c r="P1341" s="98"/>
      <c r="Q1341" s="84"/>
      <c r="R1341" s="84"/>
      <c r="S1341" s="84"/>
    </row>
    <row r="1342" spans="2:19" ht="45" customHeight="1" x14ac:dyDescent="0.25">
      <c r="B1342" s="10" t="s">
        <v>385</v>
      </c>
      <c r="C1342" s="100" t="s">
        <v>1174</v>
      </c>
      <c r="D1342" s="100"/>
      <c r="E1342" s="101">
        <f t="shared" si="21"/>
        <v>1</v>
      </c>
      <c r="F1342" s="101"/>
      <c r="G1342" s="102" t="s">
        <v>35</v>
      </c>
      <c r="H1342" s="102"/>
      <c r="I1342" s="103">
        <v>42542</v>
      </c>
      <c r="J1342" s="103"/>
      <c r="K1342" s="103">
        <v>42542</v>
      </c>
      <c r="L1342" s="103"/>
      <c r="M1342" s="84" t="s">
        <v>656</v>
      </c>
      <c r="N1342" s="84"/>
      <c r="O1342" s="98">
        <v>430</v>
      </c>
      <c r="P1342" s="98"/>
      <c r="Q1342" s="84"/>
      <c r="R1342" s="84"/>
      <c r="S1342" s="84"/>
    </row>
    <row r="1343" spans="2:19" ht="45" customHeight="1" x14ac:dyDescent="0.25">
      <c r="B1343" s="10" t="s">
        <v>385</v>
      </c>
      <c r="C1343" s="100" t="s">
        <v>1176</v>
      </c>
      <c r="D1343" s="100"/>
      <c r="E1343" s="101">
        <f t="shared" si="21"/>
        <v>1</v>
      </c>
      <c r="F1343" s="101"/>
      <c r="G1343" s="102" t="s">
        <v>35</v>
      </c>
      <c r="H1343" s="102"/>
      <c r="I1343" s="103">
        <v>42576</v>
      </c>
      <c r="J1343" s="103"/>
      <c r="K1343" s="103">
        <v>42576</v>
      </c>
      <c r="L1343" s="103"/>
      <c r="M1343" s="84" t="s">
        <v>656</v>
      </c>
      <c r="N1343" s="84"/>
      <c r="O1343" s="98">
        <v>634</v>
      </c>
      <c r="P1343" s="98"/>
      <c r="Q1343" s="84"/>
      <c r="R1343" s="84"/>
      <c r="S1343" s="84"/>
    </row>
    <row r="1344" spans="2:19" ht="45" customHeight="1" x14ac:dyDescent="0.25">
      <c r="B1344" s="10" t="s">
        <v>385</v>
      </c>
      <c r="C1344" s="100" t="s">
        <v>19</v>
      </c>
      <c r="D1344" s="100"/>
      <c r="E1344" s="101">
        <f t="shared" si="21"/>
        <v>1</v>
      </c>
      <c r="F1344" s="101"/>
      <c r="G1344" s="102" t="s">
        <v>20</v>
      </c>
      <c r="H1344" s="102"/>
      <c r="I1344" s="103">
        <v>42576</v>
      </c>
      <c r="J1344" s="103"/>
      <c r="K1344" s="103">
        <v>42576</v>
      </c>
      <c r="L1344" s="103"/>
      <c r="M1344" s="84" t="s">
        <v>656</v>
      </c>
      <c r="N1344" s="84"/>
      <c r="O1344" s="98">
        <v>76.3</v>
      </c>
      <c r="P1344" s="98"/>
      <c r="Q1344" s="84"/>
      <c r="R1344" s="84"/>
      <c r="S1344" s="84"/>
    </row>
    <row r="1345" spans="2:19" ht="45" customHeight="1" x14ac:dyDescent="0.25">
      <c r="B1345" s="10" t="s">
        <v>385</v>
      </c>
      <c r="C1345" s="100" t="s">
        <v>1177</v>
      </c>
      <c r="D1345" s="100"/>
      <c r="E1345" s="101">
        <f t="shared" si="21"/>
        <v>1</v>
      </c>
      <c r="F1345" s="101"/>
      <c r="G1345" s="102" t="s">
        <v>35</v>
      </c>
      <c r="H1345" s="102"/>
      <c r="I1345" s="103">
        <v>42473</v>
      </c>
      <c r="J1345" s="103"/>
      <c r="K1345" s="103">
        <v>42473</v>
      </c>
      <c r="L1345" s="103"/>
      <c r="M1345" s="84" t="s">
        <v>656</v>
      </c>
      <c r="N1345" s="84"/>
      <c r="O1345" s="98">
        <v>188</v>
      </c>
      <c r="P1345" s="98"/>
      <c r="Q1345" s="84"/>
      <c r="R1345" s="84"/>
      <c r="S1345" s="84"/>
    </row>
    <row r="1346" spans="2:19" ht="45" customHeight="1" x14ac:dyDescent="0.25">
      <c r="B1346" s="10" t="s">
        <v>385</v>
      </c>
      <c r="C1346" s="100" t="s">
        <v>1177</v>
      </c>
      <c r="D1346" s="100"/>
      <c r="E1346" s="101">
        <f t="shared" si="21"/>
        <v>1</v>
      </c>
      <c r="F1346" s="101"/>
      <c r="G1346" s="102" t="s">
        <v>35</v>
      </c>
      <c r="H1346" s="102"/>
      <c r="I1346" s="103">
        <v>42373</v>
      </c>
      <c r="J1346" s="103"/>
      <c r="K1346" s="103">
        <v>42383</v>
      </c>
      <c r="L1346" s="103"/>
      <c r="M1346" s="84" t="s">
        <v>656</v>
      </c>
      <c r="N1346" s="84"/>
      <c r="O1346" s="98">
        <v>184</v>
      </c>
      <c r="P1346" s="98"/>
      <c r="Q1346" s="84"/>
      <c r="R1346" s="84"/>
      <c r="S1346" s="84"/>
    </row>
    <row r="1347" spans="2:19" ht="45" customHeight="1" x14ac:dyDescent="0.25">
      <c r="B1347" s="10" t="s">
        <v>385</v>
      </c>
      <c r="C1347" s="100" t="s">
        <v>1177</v>
      </c>
      <c r="D1347" s="100"/>
      <c r="E1347" s="101">
        <f t="shared" si="21"/>
        <v>1</v>
      </c>
      <c r="F1347" s="101"/>
      <c r="G1347" s="102" t="s">
        <v>35</v>
      </c>
      <c r="H1347" s="102"/>
      <c r="I1347" s="103">
        <v>42562</v>
      </c>
      <c r="J1347" s="103"/>
      <c r="K1347" s="103">
        <v>42562</v>
      </c>
      <c r="L1347" s="103"/>
      <c r="M1347" s="84" t="s">
        <v>656</v>
      </c>
      <c r="N1347" s="84"/>
      <c r="O1347" s="98">
        <v>322</v>
      </c>
      <c r="P1347" s="98"/>
      <c r="Q1347" s="84"/>
      <c r="R1347" s="84"/>
      <c r="S1347" s="84"/>
    </row>
    <row r="1348" spans="2:19" ht="45" customHeight="1" x14ac:dyDescent="0.25">
      <c r="B1348" s="10" t="s">
        <v>385</v>
      </c>
      <c r="C1348" s="100" t="s">
        <v>1177</v>
      </c>
      <c r="D1348" s="100"/>
      <c r="E1348" s="101">
        <f t="shared" si="21"/>
        <v>1</v>
      </c>
      <c r="F1348" s="101"/>
      <c r="G1348" s="102" t="s">
        <v>35</v>
      </c>
      <c r="H1348" s="102"/>
      <c r="I1348" s="103">
        <v>42562</v>
      </c>
      <c r="J1348" s="103"/>
      <c r="K1348" s="103">
        <v>42562</v>
      </c>
      <c r="L1348" s="103"/>
      <c r="M1348" s="84" t="s">
        <v>656</v>
      </c>
      <c r="N1348" s="84"/>
      <c r="O1348" s="98">
        <v>188</v>
      </c>
      <c r="P1348" s="98"/>
      <c r="Q1348" s="84"/>
      <c r="R1348" s="84"/>
      <c r="S1348" s="84"/>
    </row>
    <row r="1349" spans="2:19" ht="45" customHeight="1" x14ac:dyDescent="0.25">
      <c r="B1349" s="10" t="s">
        <v>385</v>
      </c>
      <c r="C1349" s="100" t="s">
        <v>1177</v>
      </c>
      <c r="D1349" s="100"/>
      <c r="E1349" s="101">
        <f t="shared" si="21"/>
        <v>1</v>
      </c>
      <c r="F1349" s="101"/>
      <c r="G1349" s="102" t="s">
        <v>35</v>
      </c>
      <c r="H1349" s="102"/>
      <c r="I1349" s="103">
        <v>42473</v>
      </c>
      <c r="J1349" s="103"/>
      <c r="K1349" s="103">
        <v>42473</v>
      </c>
      <c r="L1349" s="103"/>
      <c r="M1349" s="84" t="s">
        <v>656</v>
      </c>
      <c r="N1349" s="84"/>
      <c r="O1349" s="98">
        <v>145</v>
      </c>
      <c r="P1349" s="98"/>
      <c r="Q1349" s="84"/>
      <c r="R1349" s="84"/>
      <c r="S1349" s="84"/>
    </row>
    <row r="1350" spans="2:19" ht="45" customHeight="1" x14ac:dyDescent="0.25">
      <c r="B1350" s="10" t="s">
        <v>385</v>
      </c>
      <c r="C1350" s="100" t="s">
        <v>19</v>
      </c>
      <c r="D1350" s="100"/>
      <c r="E1350" s="101">
        <f t="shared" si="21"/>
        <v>1</v>
      </c>
      <c r="F1350" s="101"/>
      <c r="G1350" s="102" t="s">
        <v>20</v>
      </c>
      <c r="H1350" s="102"/>
      <c r="I1350" s="103">
        <v>42473</v>
      </c>
      <c r="J1350" s="103"/>
      <c r="K1350" s="103">
        <v>42473</v>
      </c>
      <c r="L1350" s="103"/>
      <c r="M1350" s="84" t="s">
        <v>656</v>
      </c>
      <c r="N1350" s="84"/>
      <c r="O1350" s="98">
        <v>70</v>
      </c>
      <c r="P1350" s="98"/>
      <c r="Q1350" s="84"/>
      <c r="R1350" s="84"/>
      <c r="S1350" s="84"/>
    </row>
    <row r="1351" spans="2:19" ht="45" customHeight="1" x14ac:dyDescent="0.25">
      <c r="B1351" s="10" t="s">
        <v>385</v>
      </c>
      <c r="C1351" s="100" t="s">
        <v>1178</v>
      </c>
      <c r="D1351" s="100"/>
      <c r="E1351" s="101">
        <f t="shared" si="21"/>
        <v>1</v>
      </c>
      <c r="F1351" s="101"/>
      <c r="G1351" s="102" t="s">
        <v>17</v>
      </c>
      <c r="H1351" s="102"/>
      <c r="I1351" s="103">
        <v>42509</v>
      </c>
      <c r="J1351" s="103"/>
      <c r="K1351" s="103">
        <v>42506</v>
      </c>
      <c r="L1351" s="103"/>
      <c r="M1351" s="84" t="s">
        <v>656</v>
      </c>
      <c r="N1351" s="84"/>
      <c r="O1351" s="98">
        <v>2375</v>
      </c>
      <c r="P1351" s="98"/>
      <c r="Q1351" s="84"/>
      <c r="R1351" s="84"/>
      <c r="S1351" s="84"/>
    </row>
    <row r="1352" spans="2:19" ht="45" customHeight="1" x14ac:dyDescent="0.25">
      <c r="B1352" s="10" t="s">
        <v>385</v>
      </c>
      <c r="C1352" s="100" t="s">
        <v>1179</v>
      </c>
      <c r="D1352" s="100"/>
      <c r="E1352" s="101">
        <f t="shared" si="21"/>
        <v>1</v>
      </c>
      <c r="F1352" s="101"/>
      <c r="G1352" s="102" t="s">
        <v>17</v>
      </c>
      <c r="H1352" s="102"/>
      <c r="I1352" s="103">
        <v>42509</v>
      </c>
      <c r="J1352" s="103"/>
      <c r="K1352" s="103">
        <v>42506</v>
      </c>
      <c r="L1352" s="103"/>
      <c r="M1352" s="84" t="s">
        <v>656</v>
      </c>
      <c r="N1352" s="84"/>
      <c r="O1352" s="98">
        <v>562</v>
      </c>
      <c r="P1352" s="98"/>
      <c r="Q1352" s="84"/>
      <c r="R1352" s="84"/>
      <c r="S1352" s="84"/>
    </row>
    <row r="1353" spans="2:19" ht="45" customHeight="1" x14ac:dyDescent="0.25">
      <c r="B1353" s="10" t="s">
        <v>385</v>
      </c>
      <c r="C1353" s="100" t="s">
        <v>1180</v>
      </c>
      <c r="D1353" s="100"/>
      <c r="E1353" s="101">
        <f t="shared" si="21"/>
        <v>1</v>
      </c>
      <c r="F1353" s="101"/>
      <c r="G1353" s="102" t="s">
        <v>35</v>
      </c>
      <c r="H1353" s="102"/>
      <c r="I1353" s="103">
        <v>42538</v>
      </c>
      <c r="J1353" s="103"/>
      <c r="K1353" s="103">
        <v>42538</v>
      </c>
      <c r="L1353" s="103"/>
      <c r="M1353" s="84" t="s">
        <v>656</v>
      </c>
      <c r="N1353" s="84"/>
      <c r="O1353" s="98">
        <v>388</v>
      </c>
      <c r="P1353" s="98"/>
      <c r="Q1353" s="84"/>
      <c r="R1353" s="84"/>
      <c r="S1353" s="84"/>
    </row>
    <row r="1354" spans="2:19" ht="45" customHeight="1" x14ac:dyDescent="0.25">
      <c r="B1354" s="10" t="s">
        <v>385</v>
      </c>
      <c r="C1354" s="100" t="s">
        <v>1181</v>
      </c>
      <c r="D1354" s="100"/>
      <c r="E1354" s="101">
        <f t="shared" si="21"/>
        <v>1</v>
      </c>
      <c r="F1354" s="101"/>
      <c r="G1354" s="102" t="s">
        <v>35</v>
      </c>
      <c r="H1354" s="102"/>
      <c r="I1354" s="103">
        <v>42517</v>
      </c>
      <c r="J1354" s="103"/>
      <c r="K1354" s="103">
        <v>42517</v>
      </c>
      <c r="L1354" s="103"/>
      <c r="M1354" s="84" t="s">
        <v>656</v>
      </c>
      <c r="N1354" s="84"/>
      <c r="O1354" s="98">
        <v>688</v>
      </c>
      <c r="P1354" s="98"/>
      <c r="Q1354" s="84"/>
      <c r="R1354" s="84"/>
      <c r="S1354" s="84"/>
    </row>
    <row r="1355" spans="2:19" ht="45" customHeight="1" x14ac:dyDescent="0.25">
      <c r="B1355" s="10" t="s">
        <v>385</v>
      </c>
      <c r="C1355" s="100" t="s">
        <v>1180</v>
      </c>
      <c r="D1355" s="100"/>
      <c r="E1355" s="101">
        <f t="shared" si="21"/>
        <v>1</v>
      </c>
      <c r="F1355" s="101"/>
      <c r="G1355" s="102" t="s">
        <v>35</v>
      </c>
      <c r="H1355" s="102"/>
      <c r="I1355" s="103">
        <v>42538</v>
      </c>
      <c r="J1355" s="103"/>
      <c r="K1355" s="103">
        <v>42538</v>
      </c>
      <c r="L1355" s="103"/>
      <c r="M1355" s="84" t="s">
        <v>656</v>
      </c>
      <c r="N1355" s="84"/>
      <c r="O1355" s="98">
        <v>113</v>
      </c>
      <c r="P1355" s="98"/>
      <c r="Q1355" s="84"/>
      <c r="R1355" s="84"/>
      <c r="S1355" s="84"/>
    </row>
    <row r="1356" spans="2:19" ht="45" customHeight="1" x14ac:dyDescent="0.25">
      <c r="B1356" s="10" t="s">
        <v>385</v>
      </c>
      <c r="C1356" s="100" t="s">
        <v>1181</v>
      </c>
      <c r="D1356" s="100"/>
      <c r="E1356" s="101">
        <f t="shared" si="21"/>
        <v>1</v>
      </c>
      <c r="F1356" s="101"/>
      <c r="G1356" s="102" t="s">
        <v>35</v>
      </c>
      <c r="H1356" s="102"/>
      <c r="I1356" s="103">
        <v>42517</v>
      </c>
      <c r="J1356" s="103"/>
      <c r="K1356" s="103">
        <v>42517</v>
      </c>
      <c r="L1356" s="103"/>
      <c r="M1356" s="84" t="s">
        <v>656</v>
      </c>
      <c r="N1356" s="84"/>
      <c r="O1356" s="98">
        <v>289</v>
      </c>
      <c r="P1356" s="98"/>
      <c r="Q1356" s="84"/>
      <c r="R1356" s="84"/>
      <c r="S1356" s="84"/>
    </row>
    <row r="1357" spans="2:19" ht="45" customHeight="1" x14ac:dyDescent="0.25">
      <c r="B1357" s="10" t="s">
        <v>385</v>
      </c>
      <c r="C1357" s="100" t="s">
        <v>19</v>
      </c>
      <c r="D1357" s="100"/>
      <c r="E1357" s="101">
        <f t="shared" ref="E1357:E1420" si="22">D1357+1</f>
        <v>1</v>
      </c>
      <c r="F1357" s="101"/>
      <c r="G1357" s="102" t="s">
        <v>20</v>
      </c>
      <c r="H1357" s="102"/>
      <c r="I1357" s="103">
        <v>42517</v>
      </c>
      <c r="J1357" s="103"/>
      <c r="K1357" s="103">
        <v>42517</v>
      </c>
      <c r="L1357" s="103"/>
      <c r="M1357" s="84" t="s">
        <v>656</v>
      </c>
      <c r="N1357" s="84"/>
      <c r="O1357" s="98">
        <v>32</v>
      </c>
      <c r="P1357" s="98"/>
      <c r="Q1357" s="84"/>
      <c r="R1357" s="84"/>
      <c r="S1357" s="84"/>
    </row>
    <row r="1358" spans="2:19" ht="45" customHeight="1" x14ac:dyDescent="0.25">
      <c r="B1358" s="10" t="s">
        <v>385</v>
      </c>
      <c r="C1358" s="100" t="s">
        <v>1176</v>
      </c>
      <c r="D1358" s="100"/>
      <c r="E1358" s="101">
        <f t="shared" si="22"/>
        <v>1</v>
      </c>
      <c r="F1358" s="101"/>
      <c r="G1358" s="102" t="s">
        <v>35</v>
      </c>
      <c r="H1358" s="102"/>
      <c r="I1358" s="103">
        <v>42545</v>
      </c>
      <c r="J1358" s="103"/>
      <c r="K1358" s="103">
        <v>42545</v>
      </c>
      <c r="L1358" s="103"/>
      <c r="M1358" s="84" t="s">
        <v>656</v>
      </c>
      <c r="N1358" s="84"/>
      <c r="O1358" s="98">
        <v>270</v>
      </c>
      <c r="P1358" s="98"/>
      <c r="Q1358" s="84"/>
      <c r="R1358" s="84"/>
      <c r="S1358" s="84"/>
    </row>
    <row r="1359" spans="2:19" ht="45" customHeight="1" x14ac:dyDescent="0.25">
      <c r="B1359" s="10" t="s">
        <v>385</v>
      </c>
      <c r="C1359" s="100" t="s">
        <v>1182</v>
      </c>
      <c r="D1359" s="100"/>
      <c r="E1359" s="101">
        <f t="shared" si="22"/>
        <v>1</v>
      </c>
      <c r="F1359" s="101"/>
      <c r="G1359" s="102" t="s">
        <v>35</v>
      </c>
      <c r="H1359" s="102"/>
      <c r="I1359" s="103">
        <v>42545</v>
      </c>
      <c r="J1359" s="103"/>
      <c r="K1359" s="103">
        <v>42545</v>
      </c>
      <c r="L1359" s="103"/>
      <c r="M1359" s="84" t="s">
        <v>656</v>
      </c>
      <c r="N1359" s="84"/>
      <c r="O1359" s="98">
        <v>500</v>
      </c>
      <c r="P1359" s="98"/>
      <c r="Q1359" s="84"/>
      <c r="R1359" s="84"/>
      <c r="S1359" s="84"/>
    </row>
    <row r="1360" spans="2:19" ht="45" customHeight="1" x14ac:dyDescent="0.25">
      <c r="B1360" s="10" t="s">
        <v>385</v>
      </c>
      <c r="C1360" s="100" t="s">
        <v>1183</v>
      </c>
      <c r="D1360" s="100"/>
      <c r="E1360" s="101">
        <f t="shared" si="22"/>
        <v>1</v>
      </c>
      <c r="F1360" s="101"/>
      <c r="G1360" s="102" t="s">
        <v>35</v>
      </c>
      <c r="H1360" s="102"/>
      <c r="I1360" s="103">
        <v>42558</v>
      </c>
      <c r="J1360" s="103"/>
      <c r="K1360" s="103">
        <v>42558</v>
      </c>
      <c r="L1360" s="103"/>
      <c r="M1360" s="84" t="s">
        <v>656</v>
      </c>
      <c r="N1360" s="84"/>
      <c r="O1360" s="98">
        <v>688</v>
      </c>
      <c r="P1360" s="98"/>
      <c r="Q1360" s="84"/>
      <c r="R1360" s="84"/>
      <c r="S1360" s="84"/>
    </row>
    <row r="1361" spans="2:19" ht="45" customHeight="1" x14ac:dyDescent="0.25">
      <c r="B1361" s="10" t="s">
        <v>385</v>
      </c>
      <c r="C1361" s="100" t="s">
        <v>1176</v>
      </c>
      <c r="D1361" s="100"/>
      <c r="E1361" s="101">
        <f t="shared" si="22"/>
        <v>1</v>
      </c>
      <c r="F1361" s="101"/>
      <c r="G1361" s="102" t="s">
        <v>35</v>
      </c>
      <c r="H1361" s="102"/>
      <c r="I1361" s="103">
        <v>42545</v>
      </c>
      <c r="J1361" s="103"/>
      <c r="K1361" s="103">
        <v>42545</v>
      </c>
      <c r="L1361" s="103"/>
      <c r="M1361" s="84" t="s">
        <v>656</v>
      </c>
      <c r="N1361" s="84"/>
      <c r="O1361" s="98">
        <v>563</v>
      </c>
      <c r="P1361" s="98"/>
      <c r="Q1361" s="84"/>
      <c r="R1361" s="84"/>
      <c r="S1361" s="84"/>
    </row>
    <row r="1362" spans="2:19" ht="45" customHeight="1" x14ac:dyDescent="0.25">
      <c r="B1362" s="10" t="s">
        <v>385</v>
      </c>
      <c r="C1362" s="100" t="s">
        <v>1183</v>
      </c>
      <c r="D1362" s="100"/>
      <c r="E1362" s="101">
        <f t="shared" si="22"/>
        <v>1</v>
      </c>
      <c r="F1362" s="101"/>
      <c r="G1362" s="102" t="s">
        <v>35</v>
      </c>
      <c r="H1362" s="102"/>
      <c r="I1362" s="103">
        <v>42558</v>
      </c>
      <c r="J1362" s="103"/>
      <c r="K1362" s="103">
        <v>42558</v>
      </c>
      <c r="L1362" s="103"/>
      <c r="M1362" s="84" t="s">
        <v>656</v>
      </c>
      <c r="N1362" s="84"/>
      <c r="O1362" s="98">
        <v>792</v>
      </c>
      <c r="P1362" s="98"/>
      <c r="Q1362" s="84"/>
      <c r="R1362" s="84"/>
      <c r="S1362" s="84"/>
    </row>
    <row r="1363" spans="2:19" ht="45" customHeight="1" x14ac:dyDescent="0.25">
      <c r="B1363" s="10" t="s">
        <v>385</v>
      </c>
      <c r="C1363" s="100" t="s">
        <v>1175</v>
      </c>
      <c r="D1363" s="100"/>
      <c r="E1363" s="101">
        <f t="shared" si="22"/>
        <v>1</v>
      </c>
      <c r="F1363" s="101"/>
      <c r="G1363" s="102" t="s">
        <v>35</v>
      </c>
      <c r="H1363" s="102"/>
      <c r="I1363" s="103">
        <v>42475</v>
      </c>
      <c r="J1363" s="103"/>
      <c r="K1363" s="103">
        <v>42481</v>
      </c>
      <c r="L1363" s="103"/>
      <c r="M1363" s="84" t="s">
        <v>656</v>
      </c>
      <c r="N1363" s="84"/>
      <c r="O1363" s="98">
        <v>451.2</v>
      </c>
      <c r="P1363" s="98"/>
      <c r="Q1363" s="84"/>
      <c r="R1363" s="84"/>
      <c r="S1363" s="84"/>
    </row>
    <row r="1364" spans="2:19" ht="45" customHeight="1" x14ac:dyDescent="0.25">
      <c r="B1364" s="10" t="s">
        <v>385</v>
      </c>
      <c r="C1364" s="100" t="s">
        <v>1175</v>
      </c>
      <c r="D1364" s="100"/>
      <c r="E1364" s="101">
        <f t="shared" si="22"/>
        <v>1</v>
      </c>
      <c r="F1364" s="101"/>
      <c r="G1364" s="102" t="s">
        <v>35</v>
      </c>
      <c r="H1364" s="102"/>
      <c r="I1364" s="103">
        <v>42411</v>
      </c>
      <c r="J1364" s="103"/>
      <c r="K1364" s="103">
        <v>42411</v>
      </c>
      <c r="L1364" s="103"/>
      <c r="M1364" s="84" t="s">
        <v>656</v>
      </c>
      <c r="N1364" s="84"/>
      <c r="O1364" s="98">
        <v>188</v>
      </c>
      <c r="P1364" s="98"/>
      <c r="Q1364" s="84"/>
      <c r="R1364" s="84"/>
      <c r="S1364" s="84"/>
    </row>
    <row r="1365" spans="2:19" ht="45" customHeight="1" x14ac:dyDescent="0.25">
      <c r="B1365" s="10" t="s">
        <v>385</v>
      </c>
      <c r="C1365" s="100" t="s">
        <v>1175</v>
      </c>
      <c r="D1365" s="100"/>
      <c r="E1365" s="101">
        <f t="shared" si="22"/>
        <v>1</v>
      </c>
      <c r="F1365" s="101"/>
      <c r="G1365" s="102" t="s">
        <v>35</v>
      </c>
      <c r="H1365" s="102"/>
      <c r="I1365" s="103">
        <v>42411</v>
      </c>
      <c r="J1365" s="103"/>
      <c r="K1365" s="103">
        <v>42411</v>
      </c>
      <c r="L1365" s="103"/>
      <c r="M1365" s="84" t="s">
        <v>656</v>
      </c>
      <c r="N1365" s="84"/>
      <c r="O1365" s="98">
        <v>188</v>
      </c>
      <c r="P1365" s="98"/>
      <c r="Q1365" s="84"/>
      <c r="R1365" s="84"/>
      <c r="S1365" s="84"/>
    </row>
    <row r="1366" spans="2:19" ht="45" customHeight="1" x14ac:dyDescent="0.25">
      <c r="B1366" s="10" t="s">
        <v>385</v>
      </c>
      <c r="C1366" s="100" t="s">
        <v>1175</v>
      </c>
      <c r="D1366" s="100"/>
      <c r="E1366" s="101">
        <f t="shared" si="22"/>
        <v>1</v>
      </c>
      <c r="F1366" s="101"/>
      <c r="G1366" s="102" t="s">
        <v>35</v>
      </c>
      <c r="H1366" s="102"/>
      <c r="I1366" s="103">
        <v>42475</v>
      </c>
      <c r="J1366" s="103"/>
      <c r="K1366" s="103">
        <v>42481</v>
      </c>
      <c r="L1366" s="103"/>
      <c r="M1366" s="84" t="s">
        <v>656</v>
      </c>
      <c r="N1366" s="84"/>
      <c r="O1366" s="98">
        <v>132</v>
      </c>
      <c r="P1366" s="98"/>
      <c r="Q1366" s="84"/>
      <c r="R1366" s="84"/>
      <c r="S1366" s="84"/>
    </row>
    <row r="1367" spans="2:19" ht="45" customHeight="1" x14ac:dyDescent="0.25">
      <c r="B1367" s="10" t="s">
        <v>385</v>
      </c>
      <c r="C1367" s="100" t="s">
        <v>1175</v>
      </c>
      <c r="D1367" s="100"/>
      <c r="E1367" s="101">
        <f t="shared" si="22"/>
        <v>1</v>
      </c>
      <c r="F1367" s="101"/>
      <c r="G1367" s="102" t="s">
        <v>35</v>
      </c>
      <c r="H1367" s="102"/>
      <c r="I1367" s="103">
        <v>42411</v>
      </c>
      <c r="J1367" s="103"/>
      <c r="K1367" s="103">
        <v>42411</v>
      </c>
      <c r="L1367" s="103"/>
      <c r="M1367" s="84" t="s">
        <v>656</v>
      </c>
      <c r="N1367" s="84"/>
      <c r="O1367" s="98">
        <v>914</v>
      </c>
      <c r="P1367" s="98"/>
      <c r="Q1367" s="84"/>
      <c r="R1367" s="84"/>
      <c r="S1367" s="84"/>
    </row>
    <row r="1368" spans="2:19" ht="45" customHeight="1" x14ac:dyDescent="0.25">
      <c r="B1368" s="10" t="s">
        <v>385</v>
      </c>
      <c r="C1368" s="100" t="s">
        <v>19</v>
      </c>
      <c r="D1368" s="100"/>
      <c r="E1368" s="101">
        <f t="shared" si="22"/>
        <v>1</v>
      </c>
      <c r="F1368" s="101"/>
      <c r="G1368" s="102" t="s">
        <v>20</v>
      </c>
      <c r="H1368" s="102"/>
      <c r="I1368" s="103">
        <v>42411</v>
      </c>
      <c r="J1368" s="103"/>
      <c r="K1368" s="103">
        <v>42411</v>
      </c>
      <c r="L1368" s="103"/>
      <c r="M1368" s="84" t="s">
        <v>656</v>
      </c>
      <c r="N1368" s="84"/>
      <c r="O1368" s="98">
        <v>14</v>
      </c>
      <c r="P1368" s="98"/>
      <c r="Q1368" s="84"/>
      <c r="R1368" s="84"/>
      <c r="S1368" s="84"/>
    </row>
    <row r="1369" spans="2:19" ht="45" customHeight="1" x14ac:dyDescent="0.25">
      <c r="B1369" s="10" t="s">
        <v>385</v>
      </c>
      <c r="C1369" s="100" t="s">
        <v>115</v>
      </c>
      <c r="D1369" s="100"/>
      <c r="E1369" s="101">
        <f t="shared" si="22"/>
        <v>1</v>
      </c>
      <c r="F1369" s="101"/>
      <c r="G1369" s="102" t="s">
        <v>35</v>
      </c>
      <c r="H1369" s="102"/>
      <c r="I1369" s="103">
        <v>42601</v>
      </c>
      <c r="J1369" s="103"/>
      <c r="K1369" s="103">
        <v>42601</v>
      </c>
      <c r="L1369" s="103"/>
      <c r="M1369" s="84" t="s">
        <v>656</v>
      </c>
      <c r="N1369" s="84"/>
      <c r="O1369" s="98">
        <v>688</v>
      </c>
      <c r="P1369" s="98"/>
      <c r="Q1369" s="84"/>
      <c r="R1369" s="84"/>
      <c r="S1369" s="84"/>
    </row>
    <row r="1370" spans="2:19" ht="45" customHeight="1" x14ac:dyDescent="0.25">
      <c r="B1370" s="10" t="s">
        <v>385</v>
      </c>
      <c r="C1370" s="100" t="s">
        <v>1184</v>
      </c>
      <c r="D1370" s="100"/>
      <c r="E1370" s="101">
        <f t="shared" si="22"/>
        <v>1</v>
      </c>
      <c r="F1370" s="101"/>
      <c r="G1370" s="102" t="s">
        <v>35</v>
      </c>
      <c r="H1370" s="102"/>
      <c r="I1370" s="103">
        <v>42607</v>
      </c>
      <c r="J1370" s="103"/>
      <c r="K1370" s="103">
        <v>42607</v>
      </c>
      <c r="L1370" s="103"/>
      <c r="M1370" s="84" t="s">
        <v>656</v>
      </c>
      <c r="N1370" s="84"/>
      <c r="O1370" s="98">
        <v>688</v>
      </c>
      <c r="P1370" s="98"/>
      <c r="Q1370" s="84"/>
      <c r="R1370" s="84"/>
      <c r="S1370" s="84"/>
    </row>
    <row r="1371" spans="2:19" ht="45" customHeight="1" x14ac:dyDescent="0.25">
      <c r="B1371" s="10" t="s">
        <v>385</v>
      </c>
      <c r="C1371" s="100" t="s">
        <v>1185</v>
      </c>
      <c r="D1371" s="100"/>
      <c r="E1371" s="101">
        <f t="shared" si="22"/>
        <v>1</v>
      </c>
      <c r="F1371" s="101"/>
      <c r="G1371" s="102" t="s">
        <v>35</v>
      </c>
      <c r="H1371" s="102"/>
      <c r="I1371" s="103">
        <v>42606</v>
      </c>
      <c r="J1371" s="103"/>
      <c r="K1371" s="103">
        <v>42606</v>
      </c>
      <c r="L1371" s="103"/>
      <c r="M1371" s="84" t="s">
        <v>656</v>
      </c>
      <c r="N1371" s="84"/>
      <c r="O1371" s="98">
        <v>688</v>
      </c>
      <c r="P1371" s="98"/>
      <c r="Q1371" s="84"/>
      <c r="R1371" s="84"/>
      <c r="S1371" s="84"/>
    </row>
    <row r="1372" spans="2:19" ht="45" customHeight="1" x14ac:dyDescent="0.25">
      <c r="B1372" s="10" t="s">
        <v>385</v>
      </c>
      <c r="C1372" s="100" t="s">
        <v>115</v>
      </c>
      <c r="D1372" s="100"/>
      <c r="E1372" s="101">
        <f t="shared" si="22"/>
        <v>1</v>
      </c>
      <c r="F1372" s="101"/>
      <c r="G1372" s="102" t="s">
        <v>35</v>
      </c>
      <c r="H1372" s="102"/>
      <c r="I1372" s="103">
        <v>42601</v>
      </c>
      <c r="J1372" s="103"/>
      <c r="K1372" s="103">
        <v>42601</v>
      </c>
      <c r="L1372" s="103"/>
      <c r="M1372" s="84" t="s">
        <v>656</v>
      </c>
      <c r="N1372" s="84"/>
      <c r="O1372" s="98">
        <v>229.99</v>
      </c>
      <c r="P1372" s="98"/>
      <c r="Q1372" s="84"/>
      <c r="R1372" s="84"/>
      <c r="S1372" s="84"/>
    </row>
    <row r="1373" spans="2:19" ht="45" customHeight="1" x14ac:dyDescent="0.25">
      <c r="B1373" s="10" t="s">
        <v>385</v>
      </c>
      <c r="C1373" s="100" t="s">
        <v>1184</v>
      </c>
      <c r="D1373" s="100"/>
      <c r="E1373" s="101">
        <f t="shared" si="22"/>
        <v>1</v>
      </c>
      <c r="F1373" s="101"/>
      <c r="G1373" s="102" t="s">
        <v>35</v>
      </c>
      <c r="H1373" s="102"/>
      <c r="I1373" s="103">
        <v>42607</v>
      </c>
      <c r="J1373" s="103"/>
      <c r="K1373" s="103">
        <v>42607</v>
      </c>
      <c r="L1373" s="103"/>
      <c r="M1373" s="84" t="s">
        <v>656</v>
      </c>
      <c r="N1373" s="84"/>
      <c r="O1373" s="98">
        <v>850</v>
      </c>
      <c r="P1373" s="98"/>
      <c r="Q1373" s="84"/>
      <c r="R1373" s="84"/>
      <c r="S1373" s="84"/>
    </row>
    <row r="1374" spans="2:19" ht="45" customHeight="1" x14ac:dyDescent="0.25">
      <c r="B1374" s="10" t="s">
        <v>385</v>
      </c>
      <c r="C1374" s="100" t="s">
        <v>1185</v>
      </c>
      <c r="D1374" s="100"/>
      <c r="E1374" s="101">
        <f t="shared" si="22"/>
        <v>1</v>
      </c>
      <c r="F1374" s="101"/>
      <c r="G1374" s="102" t="s">
        <v>35</v>
      </c>
      <c r="H1374" s="102"/>
      <c r="I1374" s="103">
        <v>42606</v>
      </c>
      <c r="J1374" s="103"/>
      <c r="K1374" s="103">
        <v>42606</v>
      </c>
      <c r="L1374" s="103"/>
      <c r="M1374" s="84" t="s">
        <v>656</v>
      </c>
      <c r="N1374" s="84"/>
      <c r="O1374" s="98">
        <v>506</v>
      </c>
      <c r="P1374" s="98"/>
      <c r="Q1374" s="84"/>
      <c r="R1374" s="84"/>
      <c r="S1374" s="84"/>
    </row>
    <row r="1375" spans="2:19" ht="45" customHeight="1" x14ac:dyDescent="0.25">
      <c r="B1375" s="10" t="s">
        <v>385</v>
      </c>
      <c r="C1375" s="100" t="s">
        <v>19</v>
      </c>
      <c r="D1375" s="100"/>
      <c r="E1375" s="101">
        <f t="shared" si="22"/>
        <v>1</v>
      </c>
      <c r="F1375" s="101"/>
      <c r="G1375" s="102" t="s">
        <v>20</v>
      </c>
      <c r="H1375" s="102"/>
      <c r="I1375" s="103">
        <v>42606</v>
      </c>
      <c r="J1375" s="103"/>
      <c r="K1375" s="103">
        <v>42606</v>
      </c>
      <c r="L1375" s="103"/>
      <c r="M1375" s="84" t="s">
        <v>656</v>
      </c>
      <c r="N1375" s="84"/>
      <c r="O1375" s="98">
        <v>10</v>
      </c>
      <c r="P1375" s="98"/>
      <c r="Q1375" s="84"/>
      <c r="R1375" s="84"/>
      <c r="S1375" s="84"/>
    </row>
    <row r="1376" spans="2:19" ht="45" customHeight="1" x14ac:dyDescent="0.25">
      <c r="B1376" s="10" t="s">
        <v>385</v>
      </c>
      <c r="C1376" s="100" t="s">
        <v>1186</v>
      </c>
      <c r="D1376" s="100"/>
      <c r="E1376" s="101">
        <f t="shared" si="22"/>
        <v>1</v>
      </c>
      <c r="F1376" s="101"/>
      <c r="G1376" s="102" t="s">
        <v>35</v>
      </c>
      <c r="H1376" s="102"/>
      <c r="I1376" s="103">
        <v>42578</v>
      </c>
      <c r="J1376" s="103"/>
      <c r="K1376" s="103">
        <v>42578</v>
      </c>
      <c r="L1376" s="103"/>
      <c r="M1376" s="84" t="s">
        <v>656</v>
      </c>
      <c r="N1376" s="84"/>
      <c r="O1376" s="98">
        <v>688</v>
      </c>
      <c r="P1376" s="98"/>
      <c r="Q1376" s="84"/>
      <c r="R1376" s="84"/>
      <c r="S1376" s="84"/>
    </row>
    <row r="1377" spans="2:19" ht="45" customHeight="1" x14ac:dyDescent="0.25">
      <c r="B1377" s="10" t="s">
        <v>385</v>
      </c>
      <c r="C1377" s="100" t="s">
        <v>1186</v>
      </c>
      <c r="D1377" s="100"/>
      <c r="E1377" s="101">
        <f t="shared" si="22"/>
        <v>1</v>
      </c>
      <c r="F1377" s="101"/>
      <c r="G1377" s="102" t="s">
        <v>35</v>
      </c>
      <c r="H1377" s="102"/>
      <c r="I1377" s="103">
        <v>42578</v>
      </c>
      <c r="J1377" s="103"/>
      <c r="K1377" s="103">
        <v>42578</v>
      </c>
      <c r="L1377" s="103"/>
      <c r="M1377" s="84" t="s">
        <v>656</v>
      </c>
      <c r="N1377" s="84"/>
      <c r="O1377" s="98">
        <v>579</v>
      </c>
      <c r="P1377" s="98"/>
      <c r="Q1377" s="84"/>
      <c r="R1377" s="84"/>
      <c r="S1377" s="84"/>
    </row>
    <row r="1378" spans="2:19" ht="45" customHeight="1" x14ac:dyDescent="0.25">
      <c r="B1378" s="10" t="s">
        <v>385</v>
      </c>
      <c r="C1378" s="100" t="s">
        <v>1187</v>
      </c>
      <c r="D1378" s="100"/>
      <c r="E1378" s="101">
        <f t="shared" si="22"/>
        <v>1</v>
      </c>
      <c r="F1378" s="101"/>
      <c r="G1378" s="102" t="s">
        <v>35</v>
      </c>
      <c r="H1378" s="102"/>
      <c r="I1378" s="103">
        <v>42593</v>
      </c>
      <c r="J1378" s="103"/>
      <c r="K1378" s="103">
        <v>42593</v>
      </c>
      <c r="L1378" s="103"/>
      <c r="M1378" s="84" t="s">
        <v>656</v>
      </c>
      <c r="N1378" s="84"/>
      <c r="O1378" s="98">
        <v>597.12</v>
      </c>
      <c r="P1378" s="98"/>
      <c r="Q1378" s="84"/>
      <c r="R1378" s="84"/>
      <c r="S1378" s="84"/>
    </row>
    <row r="1379" spans="2:19" ht="45" customHeight="1" x14ac:dyDescent="0.25">
      <c r="B1379" s="10" t="s">
        <v>385</v>
      </c>
      <c r="C1379" s="100" t="s">
        <v>1187</v>
      </c>
      <c r="D1379" s="100"/>
      <c r="E1379" s="101">
        <f t="shared" si="22"/>
        <v>1</v>
      </c>
      <c r="F1379" s="101"/>
      <c r="G1379" s="102" t="s">
        <v>35</v>
      </c>
      <c r="H1379" s="102"/>
      <c r="I1379" s="103">
        <v>42593</v>
      </c>
      <c r="J1379" s="103"/>
      <c r="K1379" s="103">
        <v>42593</v>
      </c>
      <c r="L1379" s="103"/>
      <c r="M1379" s="84" t="s">
        <v>656</v>
      </c>
      <c r="N1379" s="84"/>
      <c r="O1379" s="98">
        <v>398</v>
      </c>
      <c r="P1379" s="98"/>
      <c r="Q1379" s="84"/>
      <c r="R1379" s="84"/>
      <c r="S1379" s="84"/>
    </row>
    <row r="1380" spans="2:19" ht="45" customHeight="1" x14ac:dyDescent="0.25">
      <c r="B1380" s="10" t="s">
        <v>385</v>
      </c>
      <c r="C1380" s="100" t="s">
        <v>1188</v>
      </c>
      <c r="D1380" s="100"/>
      <c r="E1380" s="101">
        <f t="shared" si="22"/>
        <v>1</v>
      </c>
      <c r="F1380" s="101"/>
      <c r="G1380" s="102" t="s">
        <v>35</v>
      </c>
      <c r="H1380" s="102"/>
      <c r="I1380" s="103">
        <v>42626</v>
      </c>
      <c r="J1380" s="103"/>
      <c r="K1380" s="103">
        <v>42626</v>
      </c>
      <c r="L1380" s="103"/>
      <c r="M1380" s="84" t="s">
        <v>656</v>
      </c>
      <c r="N1380" s="84"/>
      <c r="O1380" s="98">
        <v>688</v>
      </c>
      <c r="P1380" s="98"/>
      <c r="Q1380" s="84"/>
      <c r="R1380" s="84"/>
      <c r="S1380" s="84"/>
    </row>
    <row r="1381" spans="2:19" ht="45" customHeight="1" x14ac:dyDescent="0.25">
      <c r="B1381" s="10" t="s">
        <v>385</v>
      </c>
      <c r="C1381" s="100" t="s">
        <v>1189</v>
      </c>
      <c r="D1381" s="100"/>
      <c r="E1381" s="101">
        <f t="shared" si="22"/>
        <v>1</v>
      </c>
      <c r="F1381" s="101"/>
      <c r="G1381" s="102" t="s">
        <v>35</v>
      </c>
      <c r="H1381" s="102"/>
      <c r="I1381" s="103">
        <v>42639</v>
      </c>
      <c r="J1381" s="103"/>
      <c r="K1381" s="103">
        <v>42639</v>
      </c>
      <c r="L1381" s="103"/>
      <c r="M1381" s="84" t="s">
        <v>656</v>
      </c>
      <c r="N1381" s="84"/>
      <c r="O1381" s="98">
        <v>688</v>
      </c>
      <c r="P1381" s="98"/>
      <c r="Q1381" s="84"/>
      <c r="R1381" s="84"/>
      <c r="S1381" s="84"/>
    </row>
    <row r="1382" spans="2:19" ht="45" customHeight="1" x14ac:dyDescent="0.25">
      <c r="B1382" s="10" t="s">
        <v>385</v>
      </c>
      <c r="C1382" s="100" t="s">
        <v>1190</v>
      </c>
      <c r="D1382" s="100"/>
      <c r="E1382" s="101">
        <f t="shared" si="22"/>
        <v>1</v>
      </c>
      <c r="F1382" s="101"/>
      <c r="G1382" s="102" t="s">
        <v>35</v>
      </c>
      <c r="H1382" s="102"/>
      <c r="I1382" s="103">
        <v>42636</v>
      </c>
      <c r="J1382" s="103"/>
      <c r="K1382" s="103">
        <v>42636</v>
      </c>
      <c r="L1382" s="103"/>
      <c r="M1382" s="84" t="s">
        <v>656</v>
      </c>
      <c r="N1382" s="84"/>
      <c r="O1382" s="98">
        <v>688</v>
      </c>
      <c r="P1382" s="98"/>
      <c r="Q1382" s="84"/>
      <c r="R1382" s="84"/>
      <c r="S1382" s="84"/>
    </row>
    <row r="1383" spans="2:19" ht="45" customHeight="1" x14ac:dyDescent="0.25">
      <c r="B1383" s="10" t="s">
        <v>385</v>
      </c>
      <c r="C1383" s="100" t="s">
        <v>1188</v>
      </c>
      <c r="D1383" s="100"/>
      <c r="E1383" s="101">
        <f t="shared" si="22"/>
        <v>1</v>
      </c>
      <c r="F1383" s="101"/>
      <c r="G1383" s="102" t="s">
        <v>35</v>
      </c>
      <c r="H1383" s="102"/>
      <c r="I1383" s="103">
        <v>42626</v>
      </c>
      <c r="J1383" s="103"/>
      <c r="K1383" s="103">
        <v>42626</v>
      </c>
      <c r="L1383" s="103"/>
      <c r="M1383" s="84" t="s">
        <v>656</v>
      </c>
      <c r="N1383" s="84"/>
      <c r="O1383" s="98">
        <v>479</v>
      </c>
      <c r="P1383" s="98"/>
      <c r="Q1383" s="84"/>
      <c r="R1383" s="84"/>
      <c r="S1383" s="84"/>
    </row>
    <row r="1384" spans="2:19" ht="45" customHeight="1" x14ac:dyDescent="0.25">
      <c r="B1384" s="10" t="s">
        <v>385</v>
      </c>
      <c r="C1384" s="100" t="s">
        <v>1189</v>
      </c>
      <c r="D1384" s="100"/>
      <c r="E1384" s="101">
        <f t="shared" si="22"/>
        <v>1</v>
      </c>
      <c r="F1384" s="101"/>
      <c r="G1384" s="102" t="s">
        <v>35</v>
      </c>
      <c r="H1384" s="102"/>
      <c r="I1384" s="103">
        <v>42639</v>
      </c>
      <c r="J1384" s="103"/>
      <c r="K1384" s="103">
        <v>42639</v>
      </c>
      <c r="L1384" s="103"/>
      <c r="M1384" s="84" t="s">
        <v>656</v>
      </c>
      <c r="N1384" s="84"/>
      <c r="O1384" s="98">
        <v>565</v>
      </c>
      <c r="P1384" s="98"/>
      <c r="Q1384" s="84"/>
      <c r="R1384" s="84"/>
      <c r="S1384" s="84"/>
    </row>
    <row r="1385" spans="2:19" ht="45" customHeight="1" x14ac:dyDescent="0.25">
      <c r="B1385" s="10" t="s">
        <v>385</v>
      </c>
      <c r="C1385" s="100" t="s">
        <v>1190</v>
      </c>
      <c r="D1385" s="100"/>
      <c r="E1385" s="101">
        <f t="shared" si="22"/>
        <v>1</v>
      </c>
      <c r="F1385" s="101"/>
      <c r="G1385" s="102" t="s">
        <v>35</v>
      </c>
      <c r="H1385" s="102"/>
      <c r="I1385" s="103">
        <v>42636</v>
      </c>
      <c r="J1385" s="103"/>
      <c r="K1385" s="103">
        <v>42636</v>
      </c>
      <c r="L1385" s="103"/>
      <c r="M1385" s="84" t="s">
        <v>656</v>
      </c>
      <c r="N1385" s="84"/>
      <c r="O1385" s="98">
        <v>804</v>
      </c>
      <c r="P1385" s="98"/>
      <c r="Q1385" s="84"/>
      <c r="R1385" s="84"/>
      <c r="S1385" s="84"/>
    </row>
    <row r="1386" spans="2:19" ht="45" customHeight="1" x14ac:dyDescent="0.25">
      <c r="B1386" s="10" t="s">
        <v>385</v>
      </c>
      <c r="C1386" s="100" t="s">
        <v>1191</v>
      </c>
      <c r="D1386" s="100"/>
      <c r="E1386" s="101">
        <f t="shared" si="22"/>
        <v>1</v>
      </c>
      <c r="F1386" s="101"/>
      <c r="G1386" s="102" t="s">
        <v>35</v>
      </c>
      <c r="H1386" s="102"/>
      <c r="I1386" s="103">
        <v>42580</v>
      </c>
      <c r="J1386" s="103"/>
      <c r="K1386" s="103">
        <v>42580</v>
      </c>
      <c r="L1386" s="103"/>
      <c r="M1386" s="84" t="s">
        <v>656</v>
      </c>
      <c r="N1386" s="84"/>
      <c r="O1386" s="98">
        <v>647.02</v>
      </c>
      <c r="P1386" s="98"/>
      <c r="Q1386" s="84"/>
      <c r="R1386" s="84"/>
      <c r="S1386" s="84"/>
    </row>
    <row r="1387" spans="2:19" ht="45" customHeight="1" x14ac:dyDescent="0.25">
      <c r="B1387" s="10" t="s">
        <v>385</v>
      </c>
      <c r="C1387" s="100" t="s">
        <v>1192</v>
      </c>
      <c r="D1387" s="100"/>
      <c r="E1387" s="101">
        <f t="shared" si="22"/>
        <v>1</v>
      </c>
      <c r="F1387" s="101"/>
      <c r="G1387" s="102" t="s">
        <v>35</v>
      </c>
      <c r="H1387" s="102"/>
      <c r="I1387" s="103">
        <v>42587</v>
      </c>
      <c r="J1387" s="103"/>
      <c r="K1387" s="103">
        <v>42587</v>
      </c>
      <c r="L1387" s="103"/>
      <c r="M1387" s="84" t="s">
        <v>656</v>
      </c>
      <c r="N1387" s="84"/>
      <c r="O1387" s="98">
        <v>188</v>
      </c>
      <c r="P1387" s="98"/>
      <c r="Q1387" s="84"/>
      <c r="R1387" s="84"/>
      <c r="S1387" s="84"/>
    </row>
    <row r="1388" spans="2:19" ht="45" customHeight="1" x14ac:dyDescent="0.25">
      <c r="B1388" s="10" t="s">
        <v>385</v>
      </c>
      <c r="C1388" s="100" t="s">
        <v>1193</v>
      </c>
      <c r="D1388" s="100"/>
      <c r="E1388" s="101">
        <f t="shared" si="22"/>
        <v>1</v>
      </c>
      <c r="F1388" s="101"/>
      <c r="G1388" s="102" t="s">
        <v>35</v>
      </c>
      <c r="H1388" s="102"/>
      <c r="I1388" s="103">
        <v>42593</v>
      </c>
      <c r="J1388" s="103"/>
      <c r="K1388" s="103">
        <v>42593</v>
      </c>
      <c r="L1388" s="103"/>
      <c r="M1388" s="84" t="s">
        <v>656</v>
      </c>
      <c r="N1388" s="84"/>
      <c r="O1388" s="98">
        <v>188</v>
      </c>
      <c r="P1388" s="98"/>
      <c r="Q1388" s="84"/>
      <c r="R1388" s="84"/>
      <c r="S1388" s="84"/>
    </row>
    <row r="1389" spans="2:19" ht="45" customHeight="1" x14ac:dyDescent="0.25">
      <c r="B1389" s="10" t="s">
        <v>385</v>
      </c>
      <c r="C1389" s="100" t="s">
        <v>1194</v>
      </c>
      <c r="D1389" s="100"/>
      <c r="E1389" s="101">
        <f t="shared" si="22"/>
        <v>1</v>
      </c>
      <c r="F1389" s="101"/>
      <c r="G1389" s="102" t="s">
        <v>35</v>
      </c>
      <c r="H1389" s="102"/>
      <c r="I1389" s="103">
        <v>42619</v>
      </c>
      <c r="J1389" s="103"/>
      <c r="K1389" s="103">
        <v>42619</v>
      </c>
      <c r="L1389" s="103"/>
      <c r="M1389" s="84" t="s">
        <v>656</v>
      </c>
      <c r="N1389" s="84"/>
      <c r="O1389" s="98">
        <v>688</v>
      </c>
      <c r="P1389" s="98"/>
      <c r="Q1389" s="84"/>
      <c r="R1389" s="84"/>
      <c r="S1389" s="84"/>
    </row>
    <row r="1390" spans="2:19" ht="45" customHeight="1" x14ac:dyDescent="0.25">
      <c r="B1390" s="10" t="s">
        <v>385</v>
      </c>
      <c r="C1390" s="100" t="s">
        <v>1191</v>
      </c>
      <c r="D1390" s="100"/>
      <c r="E1390" s="101">
        <f t="shared" si="22"/>
        <v>1</v>
      </c>
      <c r="F1390" s="101"/>
      <c r="G1390" s="102" t="s">
        <v>35</v>
      </c>
      <c r="H1390" s="102"/>
      <c r="I1390" s="103">
        <v>42580</v>
      </c>
      <c r="J1390" s="103"/>
      <c r="K1390" s="103">
        <v>42580</v>
      </c>
      <c r="L1390" s="103"/>
      <c r="M1390" s="84" t="s">
        <v>656</v>
      </c>
      <c r="N1390" s="84"/>
      <c r="O1390" s="98">
        <v>382</v>
      </c>
      <c r="P1390" s="98"/>
      <c r="Q1390" s="84"/>
      <c r="R1390" s="84"/>
      <c r="S1390" s="84"/>
    </row>
    <row r="1391" spans="2:19" ht="45" customHeight="1" x14ac:dyDescent="0.25">
      <c r="B1391" s="10" t="s">
        <v>385</v>
      </c>
      <c r="C1391" s="100" t="s">
        <v>1192</v>
      </c>
      <c r="D1391" s="100"/>
      <c r="E1391" s="101">
        <f t="shared" si="22"/>
        <v>1</v>
      </c>
      <c r="F1391" s="101"/>
      <c r="G1391" s="102" t="s">
        <v>35</v>
      </c>
      <c r="H1391" s="102"/>
      <c r="I1391" s="103">
        <v>42587</v>
      </c>
      <c r="J1391" s="103"/>
      <c r="K1391" s="103">
        <v>42587</v>
      </c>
      <c r="L1391" s="103"/>
      <c r="M1391" s="84" t="s">
        <v>656</v>
      </c>
      <c r="N1391" s="84"/>
      <c r="O1391" s="98">
        <v>521</v>
      </c>
      <c r="P1391" s="98"/>
      <c r="Q1391" s="84"/>
      <c r="R1391" s="84"/>
      <c r="S1391" s="84"/>
    </row>
    <row r="1392" spans="2:19" ht="45" customHeight="1" x14ac:dyDescent="0.25">
      <c r="B1392" s="10" t="s">
        <v>385</v>
      </c>
      <c r="C1392" s="100" t="s">
        <v>1193</v>
      </c>
      <c r="D1392" s="100"/>
      <c r="E1392" s="101">
        <f t="shared" si="22"/>
        <v>1</v>
      </c>
      <c r="F1392" s="101"/>
      <c r="G1392" s="102" t="s">
        <v>35</v>
      </c>
      <c r="H1392" s="102"/>
      <c r="I1392" s="103">
        <v>42593</v>
      </c>
      <c r="J1392" s="103"/>
      <c r="K1392" s="103">
        <v>42593</v>
      </c>
      <c r="L1392" s="103"/>
      <c r="M1392" s="84" t="s">
        <v>656</v>
      </c>
      <c r="N1392" s="84"/>
      <c r="O1392" s="98">
        <v>240</v>
      </c>
      <c r="P1392" s="98"/>
      <c r="Q1392" s="84"/>
      <c r="R1392" s="84"/>
      <c r="S1392" s="84"/>
    </row>
    <row r="1393" spans="2:19" ht="45" customHeight="1" x14ac:dyDescent="0.25">
      <c r="B1393" s="10" t="s">
        <v>385</v>
      </c>
      <c r="C1393" s="100" t="s">
        <v>1194</v>
      </c>
      <c r="D1393" s="100"/>
      <c r="E1393" s="101">
        <f t="shared" si="22"/>
        <v>1</v>
      </c>
      <c r="F1393" s="101"/>
      <c r="G1393" s="102" t="s">
        <v>35</v>
      </c>
      <c r="H1393" s="102"/>
      <c r="I1393" s="103">
        <v>42619</v>
      </c>
      <c r="J1393" s="103"/>
      <c r="K1393" s="103">
        <v>42619</v>
      </c>
      <c r="L1393" s="103"/>
      <c r="M1393" s="84" t="s">
        <v>656</v>
      </c>
      <c r="N1393" s="84"/>
      <c r="O1393" s="98">
        <v>660</v>
      </c>
      <c r="P1393" s="98"/>
      <c r="Q1393" s="84"/>
      <c r="R1393" s="84"/>
      <c r="S1393" s="84"/>
    </row>
    <row r="1394" spans="2:19" ht="45" customHeight="1" x14ac:dyDescent="0.25">
      <c r="B1394" s="10" t="s">
        <v>385</v>
      </c>
      <c r="C1394" s="100" t="s">
        <v>19</v>
      </c>
      <c r="D1394" s="100"/>
      <c r="E1394" s="101">
        <f t="shared" si="22"/>
        <v>1</v>
      </c>
      <c r="F1394" s="101"/>
      <c r="G1394" s="102" t="s">
        <v>20</v>
      </c>
      <c r="H1394" s="102"/>
      <c r="I1394" s="103">
        <v>42619</v>
      </c>
      <c r="J1394" s="103"/>
      <c r="K1394" s="103">
        <v>42619</v>
      </c>
      <c r="L1394" s="103"/>
      <c r="M1394" s="84" t="s">
        <v>656</v>
      </c>
      <c r="N1394" s="84"/>
      <c r="O1394" s="98">
        <v>14</v>
      </c>
      <c r="P1394" s="98"/>
      <c r="Q1394" s="84"/>
      <c r="R1394" s="84"/>
      <c r="S1394" s="84"/>
    </row>
    <row r="1395" spans="2:19" ht="45" customHeight="1" x14ac:dyDescent="0.25">
      <c r="B1395" s="10" t="s">
        <v>385</v>
      </c>
      <c r="C1395" s="100" t="s">
        <v>1195</v>
      </c>
      <c r="D1395" s="100"/>
      <c r="E1395" s="101">
        <f t="shared" si="22"/>
        <v>1</v>
      </c>
      <c r="F1395" s="101"/>
      <c r="G1395" s="102" t="s">
        <v>17</v>
      </c>
      <c r="H1395" s="102"/>
      <c r="I1395" s="103">
        <v>42684</v>
      </c>
      <c r="J1395" s="103"/>
      <c r="K1395" s="103">
        <v>42684</v>
      </c>
      <c r="L1395" s="103"/>
      <c r="M1395" s="84" t="s">
        <v>656</v>
      </c>
      <c r="N1395" s="84"/>
      <c r="O1395" s="98">
        <v>1423</v>
      </c>
      <c r="P1395" s="98"/>
      <c r="Q1395" s="84"/>
      <c r="R1395" s="84"/>
      <c r="S1395" s="84"/>
    </row>
    <row r="1396" spans="2:19" ht="45" customHeight="1" x14ac:dyDescent="0.25">
      <c r="B1396" s="10" t="s">
        <v>385</v>
      </c>
      <c r="C1396" s="100" t="s">
        <v>1195</v>
      </c>
      <c r="D1396" s="100"/>
      <c r="E1396" s="101">
        <f t="shared" si="22"/>
        <v>1</v>
      </c>
      <c r="F1396" s="101"/>
      <c r="G1396" s="102" t="s">
        <v>17</v>
      </c>
      <c r="H1396" s="102"/>
      <c r="I1396" s="103">
        <v>42684</v>
      </c>
      <c r="J1396" s="103"/>
      <c r="K1396" s="103">
        <v>42684</v>
      </c>
      <c r="L1396" s="103"/>
      <c r="M1396" s="84" t="s">
        <v>656</v>
      </c>
      <c r="N1396" s="84"/>
      <c r="O1396" s="98">
        <v>626</v>
      </c>
      <c r="P1396" s="98"/>
      <c r="Q1396" s="84"/>
      <c r="R1396" s="84"/>
      <c r="S1396" s="84"/>
    </row>
    <row r="1397" spans="2:19" ht="45" customHeight="1" x14ac:dyDescent="0.25">
      <c r="B1397" s="10" t="s">
        <v>385</v>
      </c>
      <c r="C1397" s="100" t="s">
        <v>1196</v>
      </c>
      <c r="D1397" s="100"/>
      <c r="E1397" s="101">
        <f t="shared" si="22"/>
        <v>1</v>
      </c>
      <c r="F1397" s="101"/>
      <c r="G1397" s="102" t="s">
        <v>35</v>
      </c>
      <c r="H1397" s="102"/>
      <c r="I1397" s="103">
        <v>42702</v>
      </c>
      <c r="J1397" s="103"/>
      <c r="K1397" s="103">
        <v>42702</v>
      </c>
      <c r="L1397" s="103"/>
      <c r="M1397" s="84" t="s">
        <v>656</v>
      </c>
      <c r="N1397" s="84"/>
      <c r="O1397" s="98">
        <v>688</v>
      </c>
      <c r="P1397" s="98"/>
      <c r="Q1397" s="84"/>
      <c r="R1397" s="84"/>
      <c r="S1397" s="84"/>
    </row>
    <row r="1398" spans="2:19" ht="45" customHeight="1" x14ac:dyDescent="0.25">
      <c r="B1398" s="10" t="s">
        <v>385</v>
      </c>
      <c r="C1398" s="100" t="str">
        <f>+B1398</f>
        <v>Dirección de Obras e Infraestructura</v>
      </c>
      <c r="D1398" s="100"/>
      <c r="E1398" s="101">
        <f t="shared" si="22"/>
        <v>1</v>
      </c>
      <c r="F1398" s="101"/>
      <c r="G1398" s="102" t="s">
        <v>35</v>
      </c>
      <c r="H1398" s="102"/>
      <c r="I1398" s="103">
        <v>42696</v>
      </c>
      <c r="J1398" s="103"/>
      <c r="K1398" s="103">
        <f>+J1398</f>
        <v>0</v>
      </c>
      <c r="L1398" s="103"/>
      <c r="M1398" s="84" t="s">
        <v>656</v>
      </c>
      <c r="N1398" s="84"/>
      <c r="O1398" s="98">
        <v>688</v>
      </c>
      <c r="P1398" s="98"/>
      <c r="Q1398" s="84"/>
      <c r="R1398" s="84"/>
      <c r="S1398" s="84"/>
    </row>
    <row r="1399" spans="2:19" ht="45" customHeight="1" x14ac:dyDescent="0.25">
      <c r="B1399" s="10" t="s">
        <v>385</v>
      </c>
      <c r="C1399" s="100" t="str">
        <f>+B1399</f>
        <v>Dirección de Obras e Infraestructura</v>
      </c>
      <c r="D1399" s="100"/>
      <c r="E1399" s="101">
        <f t="shared" si="22"/>
        <v>1</v>
      </c>
      <c r="F1399" s="101"/>
      <c r="G1399" s="102" t="s">
        <v>35</v>
      </c>
      <c r="H1399" s="102"/>
      <c r="I1399" s="103">
        <v>42677</v>
      </c>
      <c r="J1399" s="103"/>
      <c r="K1399" s="103">
        <v>42677</v>
      </c>
      <c r="L1399" s="103"/>
      <c r="M1399" s="84" t="s">
        <v>656</v>
      </c>
      <c r="N1399" s="84"/>
      <c r="O1399" s="98">
        <v>884</v>
      </c>
      <c r="P1399" s="98"/>
      <c r="Q1399" s="84"/>
      <c r="R1399" s="84"/>
      <c r="S1399" s="84"/>
    </row>
    <row r="1400" spans="2:19" ht="45" customHeight="1" x14ac:dyDescent="0.25">
      <c r="B1400" s="10" t="s">
        <v>385</v>
      </c>
      <c r="C1400" s="100" t="str">
        <f>+B1400</f>
        <v>Dirección de Obras e Infraestructura</v>
      </c>
      <c r="D1400" s="100"/>
      <c r="E1400" s="101">
        <f t="shared" si="22"/>
        <v>1</v>
      </c>
      <c r="F1400" s="101"/>
      <c r="G1400" s="102" t="s">
        <v>35</v>
      </c>
      <c r="H1400" s="102"/>
      <c r="I1400" s="103">
        <v>42713</v>
      </c>
      <c r="J1400" s="103"/>
      <c r="K1400" s="103">
        <v>42713</v>
      </c>
      <c r="L1400" s="103"/>
      <c r="M1400" s="84" t="s">
        <v>656</v>
      </c>
      <c r="N1400" s="84"/>
      <c r="O1400" s="98">
        <v>572</v>
      </c>
      <c r="P1400" s="98"/>
      <c r="Q1400" s="84"/>
      <c r="R1400" s="84"/>
      <c r="S1400" s="84"/>
    </row>
    <row r="1401" spans="2:19" ht="45" customHeight="1" x14ac:dyDescent="0.25">
      <c r="B1401" s="10" t="s">
        <v>385</v>
      </c>
      <c r="C1401" s="100" t="str">
        <f>+B1401</f>
        <v>Dirección de Obras e Infraestructura</v>
      </c>
      <c r="D1401" s="100"/>
      <c r="E1401" s="101">
        <f t="shared" si="22"/>
        <v>1</v>
      </c>
      <c r="F1401" s="101"/>
      <c r="G1401" s="102" t="s">
        <v>35</v>
      </c>
      <c r="H1401" s="102"/>
      <c r="I1401" s="103">
        <v>42696</v>
      </c>
      <c r="J1401" s="103"/>
      <c r="K1401" s="103">
        <f>+J1401</f>
        <v>0</v>
      </c>
      <c r="L1401" s="103"/>
      <c r="M1401" s="84" t="s">
        <v>656</v>
      </c>
      <c r="N1401" s="84"/>
      <c r="O1401" s="98">
        <v>933</v>
      </c>
      <c r="P1401" s="98"/>
      <c r="Q1401" s="84"/>
      <c r="R1401" s="84"/>
      <c r="S1401" s="84"/>
    </row>
    <row r="1402" spans="2:19" ht="45" customHeight="1" x14ac:dyDescent="0.25">
      <c r="B1402" s="10" t="s">
        <v>385</v>
      </c>
      <c r="C1402" s="100" t="str">
        <f>+B1402</f>
        <v>Dirección de Obras e Infraestructura</v>
      </c>
      <c r="D1402" s="100"/>
      <c r="E1402" s="101">
        <f t="shared" si="22"/>
        <v>1</v>
      </c>
      <c r="F1402" s="101"/>
      <c r="G1402" s="102" t="s">
        <v>35</v>
      </c>
      <c r="H1402" s="102"/>
      <c r="I1402" s="103">
        <v>42677</v>
      </c>
      <c r="J1402" s="103"/>
      <c r="K1402" s="103">
        <v>42677</v>
      </c>
      <c r="L1402" s="103"/>
      <c r="M1402" s="84" t="s">
        <v>656</v>
      </c>
      <c r="N1402" s="84"/>
      <c r="O1402" s="98">
        <v>229</v>
      </c>
      <c r="P1402" s="98"/>
      <c r="Q1402" s="84"/>
      <c r="R1402" s="84"/>
      <c r="S1402" s="84"/>
    </row>
    <row r="1403" spans="2:19" ht="45" customHeight="1" x14ac:dyDescent="0.25">
      <c r="B1403" s="10" t="s">
        <v>385</v>
      </c>
      <c r="C1403" s="100" t="s">
        <v>19</v>
      </c>
      <c r="D1403" s="100"/>
      <c r="E1403" s="101">
        <f t="shared" si="22"/>
        <v>1</v>
      </c>
      <c r="F1403" s="101"/>
      <c r="G1403" s="102" t="s">
        <v>20</v>
      </c>
      <c r="H1403" s="102"/>
      <c r="I1403" s="103">
        <v>42677</v>
      </c>
      <c r="J1403" s="103"/>
      <c r="K1403" s="103">
        <v>42677</v>
      </c>
      <c r="L1403" s="103"/>
      <c r="M1403" s="84" t="s">
        <v>656</v>
      </c>
      <c r="N1403" s="84"/>
      <c r="O1403" s="98">
        <v>12</v>
      </c>
      <c r="P1403" s="98"/>
      <c r="Q1403" s="84"/>
      <c r="R1403" s="84"/>
      <c r="S1403" s="84"/>
    </row>
    <row r="1404" spans="2:19" ht="45" customHeight="1" x14ac:dyDescent="0.25">
      <c r="B1404" s="10" t="s">
        <v>385</v>
      </c>
      <c r="C1404" s="100" t="s">
        <v>1197</v>
      </c>
      <c r="D1404" s="100"/>
      <c r="E1404" s="101">
        <f t="shared" si="22"/>
        <v>1</v>
      </c>
      <c r="F1404" s="101"/>
      <c r="G1404" s="102" t="s">
        <v>35</v>
      </c>
      <c r="H1404" s="102"/>
      <c r="I1404" s="103">
        <v>42731</v>
      </c>
      <c r="J1404" s="103"/>
      <c r="K1404" s="103">
        <v>42731</v>
      </c>
      <c r="L1404" s="103"/>
      <c r="M1404" s="84" t="s">
        <v>656</v>
      </c>
      <c r="N1404" s="84"/>
      <c r="O1404" s="98">
        <v>488</v>
      </c>
      <c r="P1404" s="98"/>
      <c r="Q1404" s="84"/>
      <c r="R1404" s="84"/>
      <c r="S1404" s="84"/>
    </row>
    <row r="1405" spans="2:19" ht="45" customHeight="1" x14ac:dyDescent="0.25">
      <c r="B1405" s="10" t="s">
        <v>385</v>
      </c>
      <c r="C1405" s="100" t="s">
        <v>1198</v>
      </c>
      <c r="D1405" s="100"/>
      <c r="E1405" s="101">
        <f t="shared" si="22"/>
        <v>1</v>
      </c>
      <c r="F1405" s="101"/>
      <c r="G1405" s="102" t="s">
        <v>35</v>
      </c>
      <c r="H1405" s="102"/>
      <c r="I1405" s="103">
        <v>42726</v>
      </c>
      <c r="J1405" s="103"/>
      <c r="K1405" s="103">
        <v>42726</v>
      </c>
      <c r="L1405" s="103"/>
      <c r="M1405" s="84" t="s">
        <v>656</v>
      </c>
      <c r="N1405" s="84"/>
      <c r="O1405" s="98">
        <v>688</v>
      </c>
      <c r="P1405" s="98"/>
      <c r="Q1405" s="84"/>
      <c r="R1405" s="84"/>
      <c r="S1405" s="84"/>
    </row>
    <row r="1406" spans="2:19" ht="45" customHeight="1" x14ac:dyDescent="0.25">
      <c r="B1406" s="10" t="s">
        <v>385</v>
      </c>
      <c r="C1406" s="100" t="s">
        <v>1199</v>
      </c>
      <c r="D1406" s="100"/>
      <c r="E1406" s="101">
        <f t="shared" si="22"/>
        <v>1</v>
      </c>
      <c r="F1406" s="101"/>
      <c r="G1406" s="102" t="s">
        <v>35</v>
      </c>
      <c r="H1406" s="102"/>
      <c r="I1406" s="103">
        <v>42717</v>
      </c>
      <c r="J1406" s="103"/>
      <c r="K1406" s="103">
        <v>42717</v>
      </c>
      <c r="L1406" s="103"/>
      <c r="M1406" s="84" t="s">
        <v>656</v>
      </c>
      <c r="N1406" s="84"/>
      <c r="O1406" s="98">
        <v>688</v>
      </c>
      <c r="P1406" s="98"/>
      <c r="Q1406" s="84"/>
      <c r="R1406" s="84"/>
      <c r="S1406" s="84"/>
    </row>
    <row r="1407" spans="2:19" ht="45" customHeight="1" x14ac:dyDescent="0.25">
      <c r="B1407" s="10" t="s">
        <v>385</v>
      </c>
      <c r="C1407" s="100" t="s">
        <v>1197</v>
      </c>
      <c r="D1407" s="100"/>
      <c r="E1407" s="101">
        <f t="shared" si="22"/>
        <v>1</v>
      </c>
      <c r="F1407" s="101"/>
      <c r="G1407" s="102" t="s">
        <v>35</v>
      </c>
      <c r="H1407" s="102"/>
      <c r="I1407" s="103">
        <v>42731</v>
      </c>
      <c r="J1407" s="103"/>
      <c r="K1407" s="103">
        <v>42731</v>
      </c>
      <c r="L1407" s="103"/>
      <c r="M1407" s="84" t="s">
        <v>656</v>
      </c>
      <c r="N1407" s="84"/>
      <c r="O1407" s="98">
        <v>229</v>
      </c>
      <c r="P1407" s="98"/>
      <c r="Q1407" s="84"/>
      <c r="R1407" s="84"/>
      <c r="S1407" s="84"/>
    </row>
    <row r="1408" spans="2:19" ht="45" customHeight="1" x14ac:dyDescent="0.25">
      <c r="B1408" s="10" t="s">
        <v>385</v>
      </c>
      <c r="C1408" s="100" t="s">
        <v>1198</v>
      </c>
      <c r="D1408" s="100"/>
      <c r="E1408" s="101">
        <f t="shared" si="22"/>
        <v>1</v>
      </c>
      <c r="F1408" s="101"/>
      <c r="G1408" s="102" t="s">
        <v>35</v>
      </c>
      <c r="H1408" s="102"/>
      <c r="I1408" s="103">
        <v>42726</v>
      </c>
      <c r="J1408" s="103"/>
      <c r="K1408" s="103">
        <v>42726</v>
      </c>
      <c r="L1408" s="103"/>
      <c r="M1408" s="84" t="s">
        <v>656</v>
      </c>
      <c r="N1408" s="84"/>
      <c r="O1408" s="98">
        <v>600</v>
      </c>
      <c r="P1408" s="98"/>
      <c r="Q1408" s="84"/>
      <c r="R1408" s="84"/>
      <c r="S1408" s="84"/>
    </row>
    <row r="1409" spans="2:20" ht="45" customHeight="1" x14ac:dyDescent="0.25">
      <c r="B1409" s="10" t="s">
        <v>385</v>
      </c>
      <c r="C1409" s="100" t="s">
        <v>1199</v>
      </c>
      <c r="D1409" s="100"/>
      <c r="E1409" s="101">
        <f t="shared" si="22"/>
        <v>1</v>
      </c>
      <c r="F1409" s="101"/>
      <c r="G1409" s="102" t="s">
        <v>35</v>
      </c>
      <c r="H1409" s="102"/>
      <c r="I1409" s="103">
        <v>42717</v>
      </c>
      <c r="J1409" s="103"/>
      <c r="K1409" s="103">
        <v>42717</v>
      </c>
      <c r="L1409" s="103"/>
      <c r="M1409" s="84" t="s">
        <v>656</v>
      </c>
      <c r="N1409" s="84"/>
      <c r="O1409" s="98">
        <v>608</v>
      </c>
      <c r="P1409" s="98"/>
      <c r="Q1409" s="84"/>
      <c r="R1409" s="84"/>
      <c r="S1409" s="84"/>
    </row>
    <row r="1410" spans="2:20" ht="45" customHeight="1" x14ac:dyDescent="0.25">
      <c r="B1410" s="10" t="s">
        <v>385</v>
      </c>
      <c r="C1410" s="100" t="s">
        <v>19</v>
      </c>
      <c r="D1410" s="100"/>
      <c r="E1410" s="101">
        <f t="shared" si="22"/>
        <v>1</v>
      </c>
      <c r="F1410" s="101"/>
      <c r="G1410" s="102" t="s">
        <v>20</v>
      </c>
      <c r="H1410" s="102"/>
      <c r="I1410" s="103">
        <v>42717</v>
      </c>
      <c r="J1410" s="103"/>
      <c r="K1410" s="103">
        <v>42717</v>
      </c>
      <c r="L1410" s="103"/>
      <c r="M1410" s="84" t="s">
        <v>656</v>
      </c>
      <c r="N1410" s="84"/>
      <c r="O1410" s="98">
        <v>12</v>
      </c>
      <c r="P1410" s="98"/>
      <c r="Q1410" s="84"/>
      <c r="R1410" s="84"/>
      <c r="S1410" s="84"/>
    </row>
    <row r="1411" spans="2:20" ht="45" customHeight="1" x14ac:dyDescent="0.25">
      <c r="B1411" s="10" t="s">
        <v>385</v>
      </c>
      <c r="C1411" s="100" t="s">
        <v>1200</v>
      </c>
      <c r="D1411" s="100"/>
      <c r="E1411" s="101">
        <f t="shared" si="22"/>
        <v>1</v>
      </c>
      <c r="F1411" s="101"/>
      <c r="G1411" s="102" t="s">
        <v>35</v>
      </c>
      <c r="H1411" s="102"/>
      <c r="I1411" s="103">
        <v>42668</v>
      </c>
      <c r="J1411" s="103"/>
      <c r="K1411" s="103">
        <v>42668</v>
      </c>
      <c r="L1411" s="103"/>
      <c r="M1411" s="84" t="s">
        <v>656</v>
      </c>
      <c r="N1411" s="84"/>
      <c r="O1411" s="98">
        <v>700</v>
      </c>
      <c r="P1411" s="98"/>
      <c r="Q1411" s="84"/>
      <c r="R1411" s="84"/>
      <c r="S1411" s="84"/>
    </row>
    <row r="1412" spans="2:20" ht="45" customHeight="1" x14ac:dyDescent="0.25">
      <c r="B1412" s="10" t="s">
        <v>385</v>
      </c>
      <c r="C1412" s="100" t="s">
        <v>1201</v>
      </c>
      <c r="D1412" s="100"/>
      <c r="E1412" s="101">
        <f t="shared" si="22"/>
        <v>1</v>
      </c>
      <c r="F1412" s="101"/>
      <c r="G1412" s="102" t="s">
        <v>35</v>
      </c>
      <c r="H1412" s="102"/>
      <c r="I1412" s="103">
        <v>42643</v>
      </c>
      <c r="J1412" s="103"/>
      <c r="K1412" s="103">
        <v>42643</v>
      </c>
      <c r="L1412" s="103"/>
      <c r="M1412" s="84" t="s">
        <v>656</v>
      </c>
      <c r="N1412" s="84"/>
      <c r="O1412" s="98">
        <v>688</v>
      </c>
      <c r="P1412" s="98"/>
      <c r="Q1412" s="84"/>
      <c r="R1412" s="84"/>
      <c r="S1412" s="84"/>
    </row>
    <row r="1413" spans="2:20" ht="45" customHeight="1" x14ac:dyDescent="0.25">
      <c r="B1413" s="10" t="s">
        <v>385</v>
      </c>
      <c r="C1413" s="100" t="s">
        <v>1202</v>
      </c>
      <c r="D1413" s="100"/>
      <c r="E1413" s="101">
        <f t="shared" si="22"/>
        <v>1</v>
      </c>
      <c r="F1413" s="101"/>
      <c r="G1413" s="102" t="s">
        <v>35</v>
      </c>
      <c r="H1413" s="102"/>
      <c r="I1413" s="103">
        <v>42663</v>
      </c>
      <c r="J1413" s="103"/>
      <c r="K1413" s="103">
        <v>42663</v>
      </c>
      <c r="L1413" s="103"/>
      <c r="M1413" s="84" t="s">
        <v>656</v>
      </c>
      <c r="N1413" s="84"/>
      <c r="O1413" s="98">
        <v>700</v>
      </c>
      <c r="P1413" s="98"/>
      <c r="Q1413" s="84"/>
      <c r="R1413" s="84"/>
      <c r="S1413" s="84"/>
    </row>
    <row r="1414" spans="2:20" ht="45" customHeight="1" x14ac:dyDescent="0.25">
      <c r="B1414" s="10" t="s">
        <v>385</v>
      </c>
      <c r="C1414" s="100" t="s">
        <v>1200</v>
      </c>
      <c r="D1414" s="100"/>
      <c r="E1414" s="101">
        <f t="shared" si="22"/>
        <v>1</v>
      </c>
      <c r="F1414" s="101"/>
      <c r="G1414" s="102" t="s">
        <v>35</v>
      </c>
      <c r="H1414" s="102"/>
      <c r="I1414" s="103">
        <v>42668</v>
      </c>
      <c r="J1414" s="103"/>
      <c r="K1414" s="103">
        <v>42668</v>
      </c>
      <c r="L1414" s="103"/>
      <c r="M1414" s="84" t="s">
        <v>656</v>
      </c>
      <c r="N1414" s="84"/>
      <c r="O1414" s="98">
        <v>546</v>
      </c>
      <c r="P1414" s="98"/>
      <c r="Q1414" s="84"/>
      <c r="R1414" s="84"/>
      <c r="S1414" s="84"/>
    </row>
    <row r="1415" spans="2:20" ht="45" customHeight="1" x14ac:dyDescent="0.25">
      <c r="B1415" s="10" t="s">
        <v>385</v>
      </c>
      <c r="C1415" s="100" t="s">
        <v>1201</v>
      </c>
      <c r="D1415" s="100"/>
      <c r="E1415" s="101">
        <f t="shared" si="22"/>
        <v>1</v>
      </c>
      <c r="F1415" s="101"/>
      <c r="G1415" s="102" t="s">
        <v>35</v>
      </c>
      <c r="H1415" s="102"/>
      <c r="I1415" s="103">
        <v>42643</v>
      </c>
      <c r="J1415" s="103"/>
      <c r="K1415" s="103">
        <v>42643</v>
      </c>
      <c r="L1415" s="103"/>
      <c r="M1415" s="84" t="s">
        <v>656</v>
      </c>
      <c r="N1415" s="84"/>
      <c r="O1415" s="98">
        <v>310</v>
      </c>
      <c r="P1415" s="98"/>
      <c r="Q1415" s="84"/>
      <c r="R1415" s="84"/>
      <c r="S1415" s="84"/>
    </row>
    <row r="1416" spans="2:20" ht="45" customHeight="1" x14ac:dyDescent="0.25">
      <c r="B1416" s="10" t="s">
        <v>385</v>
      </c>
      <c r="C1416" s="100" t="s">
        <v>1202</v>
      </c>
      <c r="D1416" s="100"/>
      <c r="E1416" s="101">
        <f t="shared" si="22"/>
        <v>1</v>
      </c>
      <c r="F1416" s="101"/>
      <c r="G1416" s="102" t="s">
        <v>35</v>
      </c>
      <c r="H1416" s="102"/>
      <c r="I1416" s="103">
        <v>42663</v>
      </c>
      <c r="J1416" s="103"/>
      <c r="K1416" s="103">
        <v>42663</v>
      </c>
      <c r="L1416" s="103"/>
      <c r="M1416" s="84" t="s">
        <v>656</v>
      </c>
      <c r="N1416" s="84"/>
      <c r="O1416" s="98">
        <v>461</v>
      </c>
      <c r="P1416" s="98"/>
      <c r="Q1416" s="84"/>
      <c r="R1416" s="84"/>
      <c r="S1416" s="84"/>
      <c r="T1416" s="5">
        <f>SUM(O1268:O1416)</f>
        <v>93364.540000000008</v>
      </c>
    </row>
    <row r="1417" spans="2:20" ht="45" customHeight="1" x14ac:dyDescent="0.25">
      <c r="B1417" s="10" t="s">
        <v>387</v>
      </c>
      <c r="C1417" s="100" t="s">
        <v>19</v>
      </c>
      <c r="D1417" s="100"/>
      <c r="E1417" s="101">
        <f t="shared" si="22"/>
        <v>1</v>
      </c>
      <c r="F1417" s="101"/>
      <c r="G1417" s="102" t="s">
        <v>20</v>
      </c>
      <c r="H1417" s="102"/>
      <c r="I1417" s="103">
        <v>42030</v>
      </c>
      <c r="J1417" s="103"/>
      <c r="K1417" s="103">
        <v>42030</v>
      </c>
      <c r="L1417" s="103"/>
      <c r="M1417" s="84" t="s">
        <v>656</v>
      </c>
      <c r="N1417" s="84"/>
      <c r="O1417" s="98">
        <v>975</v>
      </c>
      <c r="P1417" s="98"/>
      <c r="Q1417" s="84"/>
      <c r="R1417" s="84"/>
      <c r="S1417" s="84"/>
    </row>
    <row r="1418" spans="2:20" ht="45" customHeight="1" x14ac:dyDescent="0.25">
      <c r="B1418" s="10" t="s">
        <v>387</v>
      </c>
      <c r="C1418" s="100" t="s">
        <v>19</v>
      </c>
      <c r="D1418" s="100"/>
      <c r="E1418" s="101">
        <f t="shared" si="22"/>
        <v>1</v>
      </c>
      <c r="F1418" s="101"/>
      <c r="G1418" s="102" t="s">
        <v>20</v>
      </c>
      <c r="H1418" s="102"/>
      <c r="I1418" s="103">
        <v>42382</v>
      </c>
      <c r="J1418" s="103"/>
      <c r="K1418" s="103">
        <v>42382</v>
      </c>
      <c r="L1418" s="103"/>
      <c r="M1418" s="84" t="s">
        <v>656</v>
      </c>
      <c r="N1418" s="84"/>
      <c r="O1418" s="98">
        <v>910</v>
      </c>
      <c r="P1418" s="98"/>
      <c r="Q1418" s="84"/>
      <c r="R1418" s="84"/>
      <c r="S1418" s="84"/>
    </row>
    <row r="1419" spans="2:20" ht="45" customHeight="1" x14ac:dyDescent="0.25">
      <c r="B1419" s="10" t="s">
        <v>387</v>
      </c>
      <c r="C1419" s="100" t="s">
        <v>19</v>
      </c>
      <c r="D1419" s="100"/>
      <c r="E1419" s="101">
        <f t="shared" si="22"/>
        <v>1</v>
      </c>
      <c r="F1419" s="101"/>
      <c r="G1419" s="102" t="s">
        <v>20</v>
      </c>
      <c r="H1419" s="102"/>
      <c r="I1419" s="103">
        <v>42419</v>
      </c>
      <c r="J1419" s="103"/>
      <c r="K1419" s="103">
        <v>42419</v>
      </c>
      <c r="L1419" s="103"/>
      <c r="M1419" s="84" t="s">
        <v>656</v>
      </c>
      <c r="N1419" s="84"/>
      <c r="O1419" s="98">
        <v>3900</v>
      </c>
      <c r="P1419" s="98"/>
      <c r="Q1419" s="84"/>
      <c r="R1419" s="84"/>
      <c r="S1419" s="84"/>
    </row>
    <row r="1420" spans="2:20" ht="45" customHeight="1" x14ac:dyDescent="0.25">
      <c r="B1420" s="10" t="s">
        <v>387</v>
      </c>
      <c r="C1420" s="100" t="s">
        <v>19</v>
      </c>
      <c r="D1420" s="100"/>
      <c r="E1420" s="101">
        <f t="shared" si="22"/>
        <v>1</v>
      </c>
      <c r="F1420" s="101"/>
      <c r="G1420" s="102" t="s">
        <v>20</v>
      </c>
      <c r="H1420" s="102"/>
      <c r="I1420" s="103">
        <v>42468</v>
      </c>
      <c r="J1420" s="103"/>
      <c r="K1420" s="103">
        <v>42468</v>
      </c>
      <c r="L1420" s="103"/>
      <c r="M1420" s="84" t="s">
        <v>656</v>
      </c>
      <c r="N1420" s="84"/>
      <c r="O1420" s="98">
        <v>850</v>
      </c>
      <c r="P1420" s="98"/>
      <c r="Q1420" s="84"/>
      <c r="R1420" s="84"/>
      <c r="S1420" s="84"/>
    </row>
    <row r="1421" spans="2:20" ht="45" customHeight="1" x14ac:dyDescent="0.25">
      <c r="B1421" s="10" t="s">
        <v>387</v>
      </c>
      <c r="C1421" s="100" t="s">
        <v>19</v>
      </c>
      <c r="D1421" s="100"/>
      <c r="E1421" s="101">
        <f t="shared" ref="E1421:E1484" si="23">D1421+1</f>
        <v>1</v>
      </c>
      <c r="F1421" s="101"/>
      <c r="G1421" s="102" t="s">
        <v>20</v>
      </c>
      <c r="H1421" s="102"/>
      <c r="I1421" s="103">
        <v>42383</v>
      </c>
      <c r="J1421" s="103"/>
      <c r="K1421" s="103">
        <v>42383</v>
      </c>
      <c r="L1421" s="103"/>
      <c r="M1421" s="84" t="s">
        <v>656</v>
      </c>
      <c r="N1421" s="84"/>
      <c r="O1421" s="98">
        <v>650</v>
      </c>
      <c r="P1421" s="98"/>
      <c r="Q1421" s="84"/>
      <c r="R1421" s="84"/>
      <c r="S1421" s="84"/>
      <c r="T1421" s="5">
        <f>SUM(O1417:O1421)</f>
        <v>7285</v>
      </c>
    </row>
    <row r="1422" spans="2:20" ht="45" customHeight="1" x14ac:dyDescent="0.25">
      <c r="B1422" s="10" t="s">
        <v>391</v>
      </c>
      <c r="C1422" s="100" t="s">
        <v>1068</v>
      </c>
      <c r="D1422" s="100"/>
      <c r="E1422" s="101">
        <f t="shared" si="23"/>
        <v>1</v>
      </c>
      <c r="F1422" s="101"/>
      <c r="G1422" s="102" t="s">
        <v>17</v>
      </c>
      <c r="H1422" s="102"/>
      <c r="I1422" s="103">
        <v>42423</v>
      </c>
      <c r="J1422" s="103"/>
      <c r="K1422" s="103">
        <v>42425</v>
      </c>
      <c r="L1422" s="103"/>
      <c r="M1422" s="84" t="s">
        <v>656</v>
      </c>
      <c r="N1422" s="84"/>
      <c r="O1422" s="98">
        <v>6720</v>
      </c>
      <c r="P1422" s="98"/>
      <c r="Q1422" s="84"/>
      <c r="R1422" s="84"/>
      <c r="S1422" s="84"/>
    </row>
    <row r="1423" spans="2:20" ht="45" customHeight="1" x14ac:dyDescent="0.25">
      <c r="B1423" s="10" t="s">
        <v>391</v>
      </c>
      <c r="C1423" s="100" t="s">
        <v>1203</v>
      </c>
      <c r="D1423" s="100"/>
      <c r="E1423" s="101">
        <f t="shared" si="23"/>
        <v>1</v>
      </c>
      <c r="F1423" s="101"/>
      <c r="G1423" s="102" t="s">
        <v>17</v>
      </c>
      <c r="H1423" s="102"/>
      <c r="I1423" s="103">
        <v>42514</v>
      </c>
      <c r="J1423" s="103"/>
      <c r="K1423" s="103">
        <v>42517</v>
      </c>
      <c r="L1423" s="103"/>
      <c r="M1423" s="84" t="s">
        <v>656</v>
      </c>
      <c r="N1423" s="84"/>
      <c r="O1423" s="98">
        <v>13306</v>
      </c>
      <c r="P1423" s="98"/>
      <c r="Q1423" s="84"/>
      <c r="R1423" s="84"/>
      <c r="S1423" s="84"/>
      <c r="T1423" s="5">
        <f>SUM(O1422:O1423)</f>
        <v>20026</v>
      </c>
    </row>
    <row r="1424" spans="2:20" ht="45" customHeight="1" x14ac:dyDescent="0.25">
      <c r="B1424" s="10" t="s">
        <v>394</v>
      </c>
      <c r="C1424" s="100" t="s">
        <v>1204</v>
      </c>
      <c r="D1424" s="100"/>
      <c r="E1424" s="101">
        <f t="shared" si="23"/>
        <v>1</v>
      </c>
      <c r="F1424" s="101"/>
      <c r="G1424" s="102" t="s">
        <v>35</v>
      </c>
      <c r="H1424" s="102"/>
      <c r="I1424" s="103">
        <v>42423</v>
      </c>
      <c r="J1424" s="103"/>
      <c r="K1424" s="103">
        <v>42423</v>
      </c>
      <c r="L1424" s="103"/>
      <c r="M1424" s="84" t="s">
        <v>656</v>
      </c>
      <c r="N1424" s="84"/>
      <c r="O1424" s="98">
        <v>256</v>
      </c>
      <c r="P1424" s="98"/>
      <c r="Q1424" s="84"/>
      <c r="R1424" s="84"/>
      <c r="S1424" s="84"/>
    </row>
    <row r="1425" spans="2:20" ht="45" customHeight="1" x14ac:dyDescent="0.25">
      <c r="B1425" s="10" t="s">
        <v>394</v>
      </c>
      <c r="C1425" s="100" t="s">
        <v>19</v>
      </c>
      <c r="D1425" s="100"/>
      <c r="E1425" s="101">
        <f t="shared" si="23"/>
        <v>1</v>
      </c>
      <c r="F1425" s="101"/>
      <c r="G1425" s="102" t="s">
        <v>20</v>
      </c>
      <c r="H1425" s="102"/>
      <c r="I1425" s="103">
        <v>42423</v>
      </c>
      <c r="J1425" s="103"/>
      <c r="K1425" s="103">
        <v>42423</v>
      </c>
      <c r="L1425" s="103"/>
      <c r="M1425" s="84" t="s">
        <v>656</v>
      </c>
      <c r="N1425" s="84"/>
      <c r="O1425" s="98">
        <v>100</v>
      </c>
      <c r="P1425" s="98"/>
      <c r="Q1425" s="84"/>
      <c r="R1425" s="84"/>
      <c r="S1425" s="84"/>
      <c r="T1425" s="5">
        <f>SUM(O1424:O1425)</f>
        <v>356</v>
      </c>
    </row>
    <row r="1426" spans="2:20" ht="45" customHeight="1" x14ac:dyDescent="0.25">
      <c r="B1426" s="10" t="s">
        <v>1205</v>
      </c>
      <c r="C1426" s="100" t="s">
        <v>19</v>
      </c>
      <c r="D1426" s="100"/>
      <c r="E1426" s="101">
        <f t="shared" si="23"/>
        <v>1</v>
      </c>
      <c r="F1426" s="101"/>
      <c r="G1426" s="102" t="s">
        <v>20</v>
      </c>
      <c r="H1426" s="102"/>
      <c r="I1426" s="103">
        <v>42473</v>
      </c>
      <c r="J1426" s="103"/>
      <c r="K1426" s="103">
        <v>42473</v>
      </c>
      <c r="L1426" s="103"/>
      <c r="M1426" s="84" t="s">
        <v>656</v>
      </c>
      <c r="N1426" s="84"/>
      <c r="O1426" s="98">
        <v>665</v>
      </c>
      <c r="P1426" s="98"/>
      <c r="Q1426" s="84"/>
      <c r="R1426" s="84"/>
      <c r="S1426" s="84"/>
    </row>
    <row r="1427" spans="2:20" ht="45" customHeight="1" x14ac:dyDescent="0.25">
      <c r="B1427" s="10" t="s">
        <v>1205</v>
      </c>
      <c r="C1427" s="100" t="s">
        <v>19</v>
      </c>
      <c r="D1427" s="100"/>
      <c r="E1427" s="101">
        <f t="shared" si="23"/>
        <v>1</v>
      </c>
      <c r="F1427" s="101"/>
      <c r="G1427" s="102" t="s">
        <v>20</v>
      </c>
      <c r="H1427" s="102"/>
      <c r="I1427" s="103">
        <v>42606</v>
      </c>
      <c r="J1427" s="103"/>
      <c r="K1427" s="103">
        <v>42606</v>
      </c>
      <c r="L1427" s="103"/>
      <c r="M1427" s="84" t="s">
        <v>656</v>
      </c>
      <c r="N1427" s="84"/>
      <c r="O1427" s="98">
        <v>550</v>
      </c>
      <c r="P1427" s="98"/>
      <c r="Q1427" s="84"/>
      <c r="R1427" s="84"/>
      <c r="S1427" s="84"/>
    </row>
    <row r="1428" spans="2:20" ht="45" customHeight="1" x14ac:dyDescent="0.25">
      <c r="B1428" s="10" t="s">
        <v>1205</v>
      </c>
      <c r="C1428" s="100" t="s">
        <v>19</v>
      </c>
      <c r="D1428" s="100"/>
      <c r="E1428" s="101">
        <f t="shared" si="23"/>
        <v>1</v>
      </c>
      <c r="F1428" s="101"/>
      <c r="G1428" s="102" t="s">
        <v>20</v>
      </c>
      <c r="H1428" s="102"/>
      <c r="I1428" s="103">
        <v>42640</v>
      </c>
      <c r="J1428" s="103"/>
      <c r="K1428" s="103">
        <v>42640</v>
      </c>
      <c r="L1428" s="103"/>
      <c r="M1428" s="84" t="s">
        <v>656</v>
      </c>
      <c r="N1428" s="84"/>
      <c r="O1428" s="98">
        <v>655</v>
      </c>
      <c r="P1428" s="98"/>
      <c r="Q1428" s="84"/>
      <c r="R1428" s="84"/>
      <c r="S1428" s="84"/>
    </row>
    <row r="1429" spans="2:20" ht="45" customHeight="1" x14ac:dyDescent="0.25">
      <c r="B1429" s="10" t="s">
        <v>1205</v>
      </c>
      <c r="C1429" s="100" t="s">
        <v>19</v>
      </c>
      <c r="D1429" s="100"/>
      <c r="E1429" s="101">
        <f t="shared" si="23"/>
        <v>1</v>
      </c>
      <c r="F1429" s="101"/>
      <c r="G1429" s="102" t="s">
        <v>20</v>
      </c>
      <c r="H1429" s="102"/>
      <c r="I1429" s="103">
        <v>42688</v>
      </c>
      <c r="J1429" s="103"/>
      <c r="K1429" s="103">
        <v>42688</v>
      </c>
      <c r="L1429" s="103"/>
      <c r="M1429" s="84" t="s">
        <v>656</v>
      </c>
      <c r="N1429" s="84"/>
      <c r="O1429" s="98">
        <v>1010</v>
      </c>
      <c r="P1429" s="98"/>
      <c r="Q1429" s="84"/>
      <c r="R1429" s="84"/>
      <c r="S1429" s="84"/>
      <c r="T1429" s="5">
        <f>SUM(O1426:O1429)</f>
        <v>2880</v>
      </c>
    </row>
    <row r="1430" spans="2:20" ht="45" customHeight="1" x14ac:dyDescent="0.25">
      <c r="B1430" s="10" t="s">
        <v>397</v>
      </c>
      <c r="C1430" s="100" t="s">
        <v>1068</v>
      </c>
      <c r="D1430" s="100"/>
      <c r="E1430" s="101">
        <f t="shared" si="23"/>
        <v>1</v>
      </c>
      <c r="F1430" s="101"/>
      <c r="G1430" s="102" t="s">
        <v>17</v>
      </c>
      <c r="H1430" s="102"/>
      <c r="I1430" s="103">
        <v>42423</v>
      </c>
      <c r="J1430" s="103"/>
      <c r="K1430" s="103">
        <v>42425</v>
      </c>
      <c r="L1430" s="103"/>
      <c r="M1430" s="84" t="s">
        <v>656</v>
      </c>
      <c r="N1430" s="84"/>
      <c r="O1430" s="98">
        <v>3034</v>
      </c>
      <c r="P1430" s="98"/>
      <c r="Q1430" s="84"/>
      <c r="R1430" s="84"/>
      <c r="S1430" s="84"/>
    </row>
    <row r="1431" spans="2:20" ht="45" customHeight="1" x14ac:dyDescent="0.25">
      <c r="B1431" s="10" t="s">
        <v>397</v>
      </c>
      <c r="C1431" s="100" t="s">
        <v>1206</v>
      </c>
      <c r="D1431" s="100"/>
      <c r="E1431" s="101">
        <f t="shared" si="23"/>
        <v>1</v>
      </c>
      <c r="F1431" s="101"/>
      <c r="G1431" s="102" t="s">
        <v>17</v>
      </c>
      <c r="H1431" s="102"/>
      <c r="I1431" s="103">
        <v>42423</v>
      </c>
      <c r="J1431" s="103"/>
      <c r="K1431" s="103">
        <v>42424</v>
      </c>
      <c r="L1431" s="103"/>
      <c r="M1431" s="84" t="s">
        <v>656</v>
      </c>
      <c r="N1431" s="84"/>
      <c r="O1431" s="98">
        <v>1506.84</v>
      </c>
      <c r="P1431" s="98"/>
      <c r="Q1431" s="84"/>
      <c r="R1431" s="84"/>
      <c r="S1431" s="84"/>
    </row>
    <row r="1432" spans="2:20" ht="45" customHeight="1" x14ac:dyDescent="0.25">
      <c r="B1432" s="10" t="s">
        <v>397</v>
      </c>
      <c r="C1432" s="100" t="s">
        <v>1207</v>
      </c>
      <c r="D1432" s="100"/>
      <c r="E1432" s="101">
        <f t="shared" si="23"/>
        <v>1</v>
      </c>
      <c r="F1432" s="101"/>
      <c r="G1432" s="102" t="s">
        <v>17</v>
      </c>
      <c r="H1432" s="102"/>
      <c r="I1432" s="103">
        <v>42509</v>
      </c>
      <c r="J1432" s="103"/>
      <c r="K1432" s="103">
        <v>42509</v>
      </c>
      <c r="L1432" s="103"/>
      <c r="M1432" s="84" t="s">
        <v>656</v>
      </c>
      <c r="N1432" s="84"/>
      <c r="O1432" s="98">
        <v>1522</v>
      </c>
      <c r="P1432" s="98"/>
      <c r="Q1432" s="84"/>
      <c r="R1432" s="84"/>
      <c r="S1432" s="84"/>
    </row>
    <row r="1433" spans="2:20" ht="45" customHeight="1" x14ac:dyDescent="0.25">
      <c r="B1433" s="10" t="s">
        <v>397</v>
      </c>
      <c r="C1433" s="100" t="s">
        <v>1207</v>
      </c>
      <c r="D1433" s="100"/>
      <c r="E1433" s="101">
        <f t="shared" si="23"/>
        <v>1</v>
      </c>
      <c r="F1433" s="101"/>
      <c r="G1433" s="102" t="s">
        <v>17</v>
      </c>
      <c r="H1433" s="102"/>
      <c r="I1433" s="103">
        <v>42509</v>
      </c>
      <c r="J1433" s="103"/>
      <c r="K1433" s="103">
        <v>42510</v>
      </c>
      <c r="L1433" s="103"/>
      <c r="M1433" s="84" t="s">
        <v>656</v>
      </c>
      <c r="N1433" s="84"/>
      <c r="O1433" s="98">
        <v>120</v>
      </c>
      <c r="P1433" s="98"/>
      <c r="Q1433" s="84"/>
      <c r="R1433" s="84"/>
      <c r="S1433" s="84"/>
    </row>
    <row r="1434" spans="2:20" ht="45" customHeight="1" x14ac:dyDescent="0.25">
      <c r="B1434" s="10" t="s">
        <v>397</v>
      </c>
      <c r="C1434" s="100" t="s">
        <v>1208</v>
      </c>
      <c r="D1434" s="100"/>
      <c r="E1434" s="101">
        <f t="shared" si="23"/>
        <v>1</v>
      </c>
      <c r="F1434" s="101"/>
      <c r="G1434" s="102" t="s">
        <v>17</v>
      </c>
      <c r="H1434" s="102"/>
      <c r="I1434" s="103">
        <v>42645</v>
      </c>
      <c r="J1434" s="103"/>
      <c r="K1434" s="103">
        <v>42647</v>
      </c>
      <c r="L1434" s="103"/>
      <c r="M1434" s="84" t="s">
        <v>656</v>
      </c>
      <c r="N1434" s="84"/>
      <c r="O1434" s="98">
        <v>8354.32</v>
      </c>
      <c r="P1434" s="98"/>
      <c r="Q1434" s="84"/>
      <c r="R1434" s="84"/>
      <c r="S1434" s="84"/>
    </row>
    <row r="1435" spans="2:20" ht="45" customHeight="1" x14ac:dyDescent="0.25">
      <c r="B1435" s="10" t="s">
        <v>397</v>
      </c>
      <c r="C1435" s="100" t="s">
        <v>1209</v>
      </c>
      <c r="D1435" s="100"/>
      <c r="E1435" s="101">
        <f t="shared" si="23"/>
        <v>1</v>
      </c>
      <c r="F1435" s="101"/>
      <c r="G1435" s="102" t="s">
        <v>17</v>
      </c>
      <c r="H1435" s="102"/>
      <c r="I1435" s="103">
        <v>42631</v>
      </c>
      <c r="J1435" s="103"/>
      <c r="K1435" s="103">
        <v>42633</v>
      </c>
      <c r="L1435" s="103"/>
      <c r="M1435" s="84" t="s">
        <v>656</v>
      </c>
      <c r="N1435" s="84"/>
      <c r="O1435" s="98">
        <v>4553.66</v>
      </c>
      <c r="P1435" s="98"/>
      <c r="Q1435" s="84"/>
      <c r="R1435" s="84"/>
      <c r="S1435" s="84"/>
    </row>
    <row r="1436" spans="2:20" ht="45" customHeight="1" x14ac:dyDescent="0.25">
      <c r="B1436" s="10" t="s">
        <v>397</v>
      </c>
      <c r="C1436" s="100" t="s">
        <v>1210</v>
      </c>
      <c r="D1436" s="100"/>
      <c r="E1436" s="101">
        <f t="shared" si="23"/>
        <v>1</v>
      </c>
      <c r="F1436" s="101"/>
      <c r="G1436" s="102" t="s">
        <v>17</v>
      </c>
      <c r="H1436" s="102"/>
      <c r="I1436" s="103">
        <v>42632</v>
      </c>
      <c r="J1436" s="103"/>
      <c r="K1436" s="103">
        <v>42632</v>
      </c>
      <c r="L1436" s="103"/>
      <c r="M1436" s="84" t="s">
        <v>656</v>
      </c>
      <c r="N1436" s="84"/>
      <c r="O1436" s="98">
        <v>933.59</v>
      </c>
      <c r="P1436" s="98"/>
      <c r="Q1436" s="84"/>
      <c r="R1436" s="84"/>
      <c r="S1436" s="84"/>
    </row>
    <row r="1437" spans="2:20" ht="45" customHeight="1" x14ac:dyDescent="0.25">
      <c r="B1437" s="10" t="s">
        <v>397</v>
      </c>
      <c r="C1437" s="100" t="s">
        <v>1211</v>
      </c>
      <c r="D1437" s="100"/>
      <c r="E1437" s="101">
        <f t="shared" si="23"/>
        <v>1</v>
      </c>
      <c r="F1437" s="101"/>
      <c r="G1437" s="102" t="s">
        <v>17</v>
      </c>
      <c r="H1437" s="102"/>
      <c r="I1437" s="103">
        <v>42539</v>
      </c>
      <c r="J1437" s="103"/>
      <c r="K1437" s="103">
        <v>42633</v>
      </c>
      <c r="L1437" s="103"/>
      <c r="M1437" s="84" t="s">
        <v>656</v>
      </c>
      <c r="N1437" s="84"/>
      <c r="O1437" s="98">
        <v>1080</v>
      </c>
      <c r="P1437" s="98"/>
      <c r="Q1437" s="84"/>
      <c r="R1437" s="84"/>
      <c r="S1437" s="84"/>
    </row>
    <row r="1438" spans="2:20" ht="45" customHeight="1" x14ac:dyDescent="0.25">
      <c r="B1438" s="10" t="s">
        <v>397</v>
      </c>
      <c r="C1438" s="100" t="s">
        <v>1211</v>
      </c>
      <c r="D1438" s="100"/>
      <c r="E1438" s="101">
        <f t="shared" si="23"/>
        <v>1</v>
      </c>
      <c r="F1438" s="101"/>
      <c r="G1438" s="102" t="s">
        <v>17</v>
      </c>
      <c r="H1438" s="102"/>
      <c r="I1438" s="103">
        <v>42539</v>
      </c>
      <c r="J1438" s="103"/>
      <c r="K1438" s="103">
        <v>42633</v>
      </c>
      <c r="L1438" s="103"/>
      <c r="M1438" s="84" t="s">
        <v>656</v>
      </c>
      <c r="N1438" s="84"/>
      <c r="O1438" s="98">
        <v>970</v>
      </c>
      <c r="P1438" s="98"/>
      <c r="Q1438" s="84"/>
      <c r="R1438" s="84"/>
      <c r="S1438" s="84"/>
    </row>
    <row r="1439" spans="2:20" ht="45" customHeight="1" x14ac:dyDescent="0.25">
      <c r="B1439" s="10" t="s">
        <v>397</v>
      </c>
      <c r="C1439" s="100" t="s">
        <v>1210</v>
      </c>
      <c r="D1439" s="100"/>
      <c r="E1439" s="101">
        <f t="shared" si="23"/>
        <v>1</v>
      </c>
      <c r="F1439" s="101"/>
      <c r="G1439" s="102" t="s">
        <v>17</v>
      </c>
      <c r="H1439" s="102"/>
      <c r="I1439" s="103">
        <v>42632</v>
      </c>
      <c r="J1439" s="103"/>
      <c r="K1439" s="103">
        <v>42632</v>
      </c>
      <c r="L1439" s="103"/>
      <c r="M1439" s="84" t="s">
        <v>656</v>
      </c>
      <c r="N1439" s="84"/>
      <c r="O1439" s="98">
        <v>727.43</v>
      </c>
      <c r="P1439" s="98"/>
      <c r="Q1439" s="84"/>
      <c r="R1439" s="84"/>
      <c r="S1439" s="84"/>
    </row>
    <row r="1440" spans="2:20" ht="45" customHeight="1" x14ac:dyDescent="0.25">
      <c r="B1440" s="10" t="s">
        <v>397</v>
      </c>
      <c r="C1440" s="100" t="s">
        <v>1211</v>
      </c>
      <c r="D1440" s="100"/>
      <c r="E1440" s="101">
        <f t="shared" si="23"/>
        <v>1</v>
      </c>
      <c r="F1440" s="101"/>
      <c r="G1440" s="102" t="s">
        <v>17</v>
      </c>
      <c r="H1440" s="102"/>
      <c r="I1440" s="103">
        <v>42539</v>
      </c>
      <c r="J1440" s="103"/>
      <c r="K1440" s="103">
        <v>42633</v>
      </c>
      <c r="L1440" s="103"/>
      <c r="M1440" s="84" t="s">
        <v>656</v>
      </c>
      <c r="N1440" s="84"/>
      <c r="O1440" s="98">
        <v>681.73</v>
      </c>
      <c r="P1440" s="98"/>
      <c r="Q1440" s="84"/>
      <c r="R1440" s="84"/>
      <c r="S1440" s="84"/>
    </row>
    <row r="1441" spans="2:20" ht="45" customHeight="1" x14ac:dyDescent="0.25">
      <c r="B1441" s="10" t="s">
        <v>397</v>
      </c>
      <c r="C1441" s="100" t="s">
        <v>1212</v>
      </c>
      <c r="D1441" s="100"/>
      <c r="E1441" s="101">
        <f t="shared" si="23"/>
        <v>1</v>
      </c>
      <c r="F1441" s="101"/>
      <c r="G1441" s="102" t="s">
        <v>35</v>
      </c>
      <c r="H1441" s="102"/>
      <c r="I1441" s="103">
        <v>42641</v>
      </c>
      <c r="J1441" s="103"/>
      <c r="K1441" s="103">
        <v>42641</v>
      </c>
      <c r="L1441" s="103"/>
      <c r="M1441" s="84" t="s">
        <v>656</v>
      </c>
      <c r="N1441" s="84"/>
      <c r="O1441" s="98">
        <v>584</v>
      </c>
      <c r="P1441" s="98"/>
      <c r="Q1441" s="84"/>
      <c r="R1441" s="84"/>
      <c r="S1441" s="84"/>
    </row>
    <row r="1442" spans="2:20" ht="45" customHeight="1" x14ac:dyDescent="0.25">
      <c r="B1442" s="10" t="s">
        <v>397</v>
      </c>
      <c r="C1442" s="100" t="s">
        <v>1213</v>
      </c>
      <c r="D1442" s="100"/>
      <c r="E1442" s="101">
        <f t="shared" si="23"/>
        <v>1</v>
      </c>
      <c r="F1442" s="101"/>
      <c r="G1442" s="102" t="s">
        <v>35</v>
      </c>
      <c r="H1442" s="102"/>
      <c r="I1442" s="103">
        <v>42670</v>
      </c>
      <c r="J1442" s="103"/>
      <c r="K1442" s="103">
        <v>42670</v>
      </c>
      <c r="L1442" s="103"/>
      <c r="M1442" s="84" t="s">
        <v>656</v>
      </c>
      <c r="N1442" s="84"/>
      <c r="O1442" s="98">
        <v>467.6</v>
      </c>
      <c r="P1442" s="98"/>
      <c r="Q1442" s="84"/>
      <c r="R1442" s="84"/>
      <c r="S1442" s="84"/>
    </row>
    <row r="1443" spans="2:20" ht="45" customHeight="1" x14ac:dyDescent="0.25">
      <c r="B1443" s="10" t="s">
        <v>397</v>
      </c>
      <c r="C1443" s="100" t="s">
        <v>1214</v>
      </c>
      <c r="D1443" s="100"/>
      <c r="E1443" s="101">
        <f t="shared" si="23"/>
        <v>1</v>
      </c>
      <c r="F1443" s="101"/>
      <c r="G1443" s="102" t="s">
        <v>17</v>
      </c>
      <c r="H1443" s="102"/>
      <c r="I1443" s="103">
        <v>42645</v>
      </c>
      <c r="J1443" s="103"/>
      <c r="K1443" s="103">
        <v>42648</v>
      </c>
      <c r="L1443" s="103"/>
      <c r="M1443" s="84" t="s">
        <v>656</v>
      </c>
      <c r="N1443" s="84"/>
      <c r="O1443" s="98">
        <v>2080</v>
      </c>
      <c r="P1443" s="98"/>
      <c r="Q1443" s="84"/>
      <c r="R1443" s="84"/>
      <c r="S1443" s="84"/>
    </row>
    <row r="1444" spans="2:20" ht="45" customHeight="1" x14ac:dyDescent="0.25">
      <c r="B1444" s="10" t="s">
        <v>397</v>
      </c>
      <c r="C1444" s="100" t="s">
        <v>1214</v>
      </c>
      <c r="D1444" s="100"/>
      <c r="E1444" s="101">
        <f t="shared" si="23"/>
        <v>1</v>
      </c>
      <c r="F1444" s="101"/>
      <c r="G1444" s="102" t="s">
        <v>17</v>
      </c>
      <c r="H1444" s="102"/>
      <c r="I1444" s="103">
        <v>42645</v>
      </c>
      <c r="J1444" s="103"/>
      <c r="K1444" s="103">
        <v>42647</v>
      </c>
      <c r="L1444" s="103"/>
      <c r="M1444" s="84" t="s">
        <v>656</v>
      </c>
      <c r="N1444" s="84"/>
      <c r="O1444" s="98">
        <v>1800.87</v>
      </c>
      <c r="P1444" s="98"/>
      <c r="Q1444" s="84"/>
      <c r="R1444" s="84"/>
      <c r="S1444" s="84"/>
    </row>
    <row r="1445" spans="2:20" ht="45" customHeight="1" x14ac:dyDescent="0.25">
      <c r="B1445" s="10" t="s">
        <v>397</v>
      </c>
      <c r="C1445" s="100" t="s">
        <v>1214</v>
      </c>
      <c r="D1445" s="100"/>
      <c r="E1445" s="101">
        <f t="shared" si="23"/>
        <v>1</v>
      </c>
      <c r="F1445" s="101"/>
      <c r="G1445" s="102" t="s">
        <v>17</v>
      </c>
      <c r="H1445" s="102"/>
      <c r="I1445" s="103">
        <v>42645</v>
      </c>
      <c r="J1445" s="103"/>
      <c r="K1445" s="103">
        <v>42648</v>
      </c>
      <c r="L1445" s="103"/>
      <c r="M1445" s="84" t="s">
        <v>656</v>
      </c>
      <c r="N1445" s="84"/>
      <c r="O1445" s="98">
        <v>750.49</v>
      </c>
      <c r="P1445" s="98"/>
      <c r="Q1445" s="84"/>
      <c r="R1445" s="84"/>
      <c r="S1445" s="84"/>
    </row>
    <row r="1446" spans="2:20" ht="45" customHeight="1" x14ac:dyDescent="0.25">
      <c r="B1446" s="10" t="s">
        <v>397</v>
      </c>
      <c r="C1446" s="100" t="s">
        <v>1215</v>
      </c>
      <c r="D1446" s="100"/>
      <c r="E1446" s="101">
        <f t="shared" si="23"/>
        <v>1</v>
      </c>
      <c r="F1446" s="101"/>
      <c r="G1446" s="102" t="s">
        <v>35</v>
      </c>
      <c r="H1446" s="102"/>
      <c r="I1446" s="103">
        <v>42670</v>
      </c>
      <c r="J1446" s="103"/>
      <c r="K1446" s="103">
        <v>42670</v>
      </c>
      <c r="L1446" s="103"/>
      <c r="M1446" s="84" t="s">
        <v>656</v>
      </c>
      <c r="N1446" s="84"/>
      <c r="O1446" s="98">
        <v>1040</v>
      </c>
      <c r="P1446" s="98"/>
      <c r="Q1446" s="84"/>
      <c r="R1446" s="84"/>
      <c r="S1446" s="84"/>
    </row>
    <row r="1447" spans="2:20" ht="45" customHeight="1" x14ac:dyDescent="0.25">
      <c r="B1447" s="10" t="s">
        <v>397</v>
      </c>
      <c r="C1447" s="100" t="s">
        <v>1216</v>
      </c>
      <c r="D1447" s="100"/>
      <c r="E1447" s="101">
        <f t="shared" si="23"/>
        <v>1</v>
      </c>
      <c r="F1447" s="101"/>
      <c r="G1447" s="102" t="s">
        <v>17</v>
      </c>
      <c r="H1447" s="102"/>
      <c r="I1447" s="103">
        <v>42631</v>
      </c>
      <c r="J1447" s="103"/>
      <c r="K1447" s="103">
        <v>42633</v>
      </c>
      <c r="L1447" s="103"/>
      <c r="M1447" s="84" t="s">
        <v>656</v>
      </c>
      <c r="N1447" s="84"/>
      <c r="O1447" s="98">
        <v>5798.5</v>
      </c>
      <c r="P1447" s="98"/>
      <c r="Q1447" s="84"/>
      <c r="R1447" s="84"/>
      <c r="S1447" s="84"/>
    </row>
    <row r="1448" spans="2:20" ht="45" customHeight="1" x14ac:dyDescent="0.25">
      <c r="B1448" s="10" t="s">
        <v>397</v>
      </c>
      <c r="C1448" s="100" t="s">
        <v>1217</v>
      </c>
      <c r="D1448" s="100"/>
      <c r="E1448" s="101">
        <f t="shared" si="23"/>
        <v>1</v>
      </c>
      <c r="F1448" s="101"/>
      <c r="G1448" s="102" t="s">
        <v>17</v>
      </c>
      <c r="H1448" s="102"/>
      <c r="I1448" s="103">
        <v>42645</v>
      </c>
      <c r="J1448" s="103"/>
      <c r="K1448" s="103">
        <v>42648</v>
      </c>
      <c r="L1448" s="103"/>
      <c r="M1448" s="84" t="s">
        <v>656</v>
      </c>
      <c r="N1448" s="84"/>
      <c r="O1448" s="98">
        <v>5798.5</v>
      </c>
      <c r="P1448" s="98"/>
      <c r="Q1448" s="84"/>
      <c r="R1448" s="84"/>
      <c r="S1448" s="84"/>
    </row>
    <row r="1449" spans="2:20" ht="45" customHeight="1" x14ac:dyDescent="0.25">
      <c r="B1449" s="10" t="s">
        <v>397</v>
      </c>
      <c r="C1449" s="100" t="s">
        <v>1218</v>
      </c>
      <c r="D1449" s="100"/>
      <c r="E1449" s="101">
        <f t="shared" si="23"/>
        <v>1</v>
      </c>
      <c r="F1449" s="101"/>
      <c r="G1449" s="102" t="s">
        <v>17</v>
      </c>
      <c r="H1449" s="102"/>
      <c r="I1449" s="103">
        <v>42712</v>
      </c>
      <c r="J1449" s="103"/>
      <c r="K1449" s="103">
        <v>42712</v>
      </c>
      <c r="L1449" s="103"/>
      <c r="M1449" s="84" t="s">
        <v>656</v>
      </c>
      <c r="N1449" s="84"/>
      <c r="O1449" s="98">
        <v>1476.62</v>
      </c>
      <c r="P1449" s="98"/>
      <c r="Q1449" s="84"/>
      <c r="R1449" s="84"/>
      <c r="S1449" s="84"/>
    </row>
    <row r="1450" spans="2:20" ht="45" customHeight="1" x14ac:dyDescent="0.25">
      <c r="B1450" s="10" t="s">
        <v>397</v>
      </c>
      <c r="C1450" s="100" t="s">
        <v>1219</v>
      </c>
      <c r="D1450" s="100"/>
      <c r="E1450" s="101">
        <f t="shared" si="23"/>
        <v>1</v>
      </c>
      <c r="F1450" s="101"/>
      <c r="G1450" s="102" t="s">
        <v>17</v>
      </c>
      <c r="H1450" s="102"/>
      <c r="I1450" s="103">
        <v>42681</v>
      </c>
      <c r="J1450" s="103"/>
      <c r="K1450" s="103">
        <v>42681</v>
      </c>
      <c r="L1450" s="103"/>
      <c r="M1450" s="84" t="s">
        <v>656</v>
      </c>
      <c r="N1450" s="84"/>
      <c r="O1450" s="98">
        <v>218.17</v>
      </c>
      <c r="P1450" s="98"/>
      <c r="Q1450" s="84"/>
      <c r="R1450" s="84"/>
      <c r="S1450" s="84"/>
      <c r="T1450" s="5">
        <f>SUM(O1430:O1450)</f>
        <v>43498.32</v>
      </c>
    </row>
    <row r="1451" spans="2:20" ht="45" customHeight="1" x14ac:dyDescent="0.25">
      <c r="B1451" s="10" t="s">
        <v>474</v>
      </c>
      <c r="C1451" s="100" t="s">
        <v>19</v>
      </c>
      <c r="D1451" s="100"/>
      <c r="E1451" s="101">
        <f t="shared" si="23"/>
        <v>1</v>
      </c>
      <c r="F1451" s="101"/>
      <c r="G1451" s="102" t="s">
        <v>20</v>
      </c>
      <c r="H1451" s="102"/>
      <c r="I1451" s="103">
        <v>42384</v>
      </c>
      <c r="J1451" s="103"/>
      <c r="K1451" s="103">
        <v>42384</v>
      </c>
      <c r="L1451" s="103"/>
      <c r="M1451" s="84" t="s">
        <v>656</v>
      </c>
      <c r="N1451" s="84"/>
      <c r="O1451" s="98">
        <v>900</v>
      </c>
      <c r="P1451" s="98"/>
      <c r="Q1451" s="84"/>
      <c r="R1451" s="84"/>
      <c r="S1451" s="84"/>
    </row>
    <row r="1452" spans="2:20" ht="45" customHeight="1" x14ac:dyDescent="0.25">
      <c r="B1452" s="10" t="s">
        <v>474</v>
      </c>
      <c r="C1452" s="100" t="s">
        <v>19</v>
      </c>
      <c r="D1452" s="100"/>
      <c r="E1452" s="101">
        <f t="shared" si="23"/>
        <v>1</v>
      </c>
      <c r="F1452" s="101"/>
      <c r="G1452" s="102" t="s">
        <v>20</v>
      </c>
      <c r="H1452" s="102"/>
      <c r="I1452" s="103">
        <v>42415</v>
      </c>
      <c r="J1452" s="103"/>
      <c r="K1452" s="103">
        <v>42415</v>
      </c>
      <c r="L1452" s="103"/>
      <c r="M1452" s="84" t="s">
        <v>656</v>
      </c>
      <c r="N1452" s="84"/>
      <c r="O1452" s="98">
        <v>1080</v>
      </c>
      <c r="P1452" s="98"/>
      <c r="Q1452" s="84"/>
      <c r="R1452" s="84"/>
      <c r="S1452" s="84"/>
    </row>
    <row r="1453" spans="2:20" ht="45" customHeight="1" x14ac:dyDescent="0.25">
      <c r="B1453" s="10" t="s">
        <v>474</v>
      </c>
      <c r="C1453" s="100" t="s">
        <v>19</v>
      </c>
      <c r="D1453" s="100"/>
      <c r="E1453" s="101">
        <f t="shared" si="23"/>
        <v>1</v>
      </c>
      <c r="F1453" s="101"/>
      <c r="G1453" s="102" t="s">
        <v>20</v>
      </c>
      <c r="H1453" s="102"/>
      <c r="I1453" s="103">
        <v>42468</v>
      </c>
      <c r="J1453" s="103"/>
      <c r="K1453" s="103">
        <v>42468</v>
      </c>
      <c r="L1453" s="103"/>
      <c r="M1453" s="84" t="s">
        <v>656</v>
      </c>
      <c r="N1453" s="84"/>
      <c r="O1453" s="98">
        <v>630</v>
      </c>
      <c r="P1453" s="98"/>
      <c r="Q1453" s="84"/>
      <c r="R1453" s="84"/>
      <c r="S1453" s="84"/>
    </row>
    <row r="1454" spans="2:20" ht="45" customHeight="1" x14ac:dyDescent="0.25">
      <c r="B1454" s="10" t="s">
        <v>474</v>
      </c>
      <c r="C1454" s="100" t="s">
        <v>1220</v>
      </c>
      <c r="D1454" s="100"/>
      <c r="E1454" s="101">
        <f t="shared" si="23"/>
        <v>1</v>
      </c>
      <c r="F1454" s="101"/>
      <c r="G1454" s="102" t="s">
        <v>17</v>
      </c>
      <c r="H1454" s="102"/>
      <c r="I1454" s="103">
        <v>42550</v>
      </c>
      <c r="J1454" s="103"/>
      <c r="K1454" s="103">
        <v>42551</v>
      </c>
      <c r="L1454" s="103"/>
      <c r="M1454" s="84" t="s">
        <v>656</v>
      </c>
      <c r="N1454" s="84"/>
      <c r="O1454" s="98">
        <v>4108</v>
      </c>
      <c r="P1454" s="98"/>
      <c r="Q1454" s="84"/>
      <c r="R1454" s="84"/>
      <c r="S1454" s="84"/>
    </row>
    <row r="1455" spans="2:20" ht="45" customHeight="1" x14ac:dyDescent="0.25">
      <c r="B1455" s="10" t="s">
        <v>474</v>
      </c>
      <c r="C1455" s="100" t="s">
        <v>19</v>
      </c>
      <c r="D1455" s="100"/>
      <c r="E1455" s="101">
        <f t="shared" si="23"/>
        <v>1</v>
      </c>
      <c r="F1455" s="101"/>
      <c r="G1455" s="102" t="s">
        <v>20</v>
      </c>
      <c r="H1455" s="102"/>
      <c r="I1455" s="103">
        <v>42485</v>
      </c>
      <c r="J1455" s="103"/>
      <c r="K1455" s="103">
        <v>42485</v>
      </c>
      <c r="L1455" s="103"/>
      <c r="M1455" s="84" t="s">
        <v>656</v>
      </c>
      <c r="N1455" s="84"/>
      <c r="O1455" s="98">
        <v>174</v>
      </c>
      <c r="P1455" s="98"/>
      <c r="Q1455" s="84"/>
      <c r="R1455" s="84"/>
      <c r="S1455" s="84"/>
    </row>
    <row r="1456" spans="2:20" ht="45" customHeight="1" x14ac:dyDescent="0.25">
      <c r="B1456" s="10" t="s">
        <v>474</v>
      </c>
      <c r="C1456" s="100" t="s">
        <v>1221</v>
      </c>
      <c r="D1456" s="100"/>
      <c r="E1456" s="101">
        <f t="shared" si="23"/>
        <v>1</v>
      </c>
      <c r="F1456" s="101"/>
      <c r="G1456" s="102" t="s">
        <v>17</v>
      </c>
      <c r="H1456" s="102"/>
      <c r="I1456" s="103">
        <v>42466</v>
      </c>
      <c r="J1456" s="103"/>
      <c r="K1456" s="103">
        <v>42467</v>
      </c>
      <c r="L1456" s="103"/>
      <c r="M1456" s="84" t="s">
        <v>656</v>
      </c>
      <c r="N1456" s="84"/>
      <c r="O1456" s="98">
        <v>4055</v>
      </c>
      <c r="P1456" s="98"/>
      <c r="Q1456" s="84"/>
      <c r="R1456" s="84"/>
      <c r="S1456" s="84"/>
    </row>
    <row r="1457" spans="2:19" ht="45" customHeight="1" x14ac:dyDescent="0.25">
      <c r="B1457" s="10" t="s">
        <v>474</v>
      </c>
      <c r="C1457" s="100" t="s">
        <v>1222</v>
      </c>
      <c r="D1457" s="100"/>
      <c r="E1457" s="101">
        <f t="shared" si="23"/>
        <v>1</v>
      </c>
      <c r="F1457" s="101"/>
      <c r="G1457" s="102" t="s">
        <v>396</v>
      </c>
      <c r="H1457" s="102"/>
      <c r="I1457" s="103">
        <v>42485</v>
      </c>
      <c r="J1457" s="103"/>
      <c r="K1457" s="103">
        <v>42488</v>
      </c>
      <c r="L1457" s="103"/>
      <c r="M1457" s="84" t="s">
        <v>656</v>
      </c>
      <c r="N1457" s="84"/>
      <c r="O1457" s="98">
        <v>3636.84</v>
      </c>
      <c r="P1457" s="98"/>
      <c r="Q1457" s="84"/>
      <c r="R1457" s="84"/>
      <c r="S1457" s="84"/>
    </row>
    <row r="1458" spans="2:19" ht="45" customHeight="1" x14ac:dyDescent="0.25">
      <c r="B1458" s="10" t="s">
        <v>474</v>
      </c>
      <c r="C1458" s="100" t="s">
        <v>1223</v>
      </c>
      <c r="D1458" s="100"/>
      <c r="E1458" s="101">
        <f t="shared" si="23"/>
        <v>1</v>
      </c>
      <c r="F1458" s="101"/>
      <c r="G1458" s="102" t="s">
        <v>17</v>
      </c>
      <c r="H1458" s="102"/>
      <c r="I1458" s="103">
        <v>42550</v>
      </c>
      <c r="J1458" s="103"/>
      <c r="K1458" s="103">
        <v>42551</v>
      </c>
      <c r="L1458" s="103"/>
      <c r="M1458" s="84" t="s">
        <v>656</v>
      </c>
      <c r="N1458" s="84"/>
      <c r="O1458" s="98">
        <v>793</v>
      </c>
      <c r="P1458" s="98"/>
      <c r="Q1458" s="84"/>
      <c r="R1458" s="84"/>
      <c r="S1458" s="84"/>
    </row>
    <row r="1459" spans="2:19" ht="45" customHeight="1" x14ac:dyDescent="0.25">
      <c r="B1459" s="10" t="s">
        <v>474</v>
      </c>
      <c r="C1459" s="100" t="s">
        <v>1224</v>
      </c>
      <c r="D1459" s="100"/>
      <c r="E1459" s="101">
        <f t="shared" si="23"/>
        <v>1</v>
      </c>
      <c r="F1459" s="101"/>
      <c r="G1459" s="102" t="s">
        <v>1225</v>
      </c>
      <c r="H1459" s="102"/>
      <c r="I1459" s="103">
        <v>42485</v>
      </c>
      <c r="J1459" s="103"/>
      <c r="K1459" s="103">
        <v>42485</v>
      </c>
      <c r="L1459" s="103"/>
      <c r="M1459" s="84" t="s">
        <v>656</v>
      </c>
      <c r="N1459" s="84"/>
      <c r="O1459" s="98">
        <v>450</v>
      </c>
      <c r="P1459" s="98"/>
      <c r="Q1459" s="84"/>
      <c r="R1459" s="84"/>
      <c r="S1459" s="84"/>
    </row>
    <row r="1460" spans="2:19" ht="45" customHeight="1" x14ac:dyDescent="0.25">
      <c r="B1460" s="10" t="s">
        <v>474</v>
      </c>
      <c r="C1460" s="100" t="s">
        <v>1226</v>
      </c>
      <c r="D1460" s="100"/>
      <c r="E1460" s="101">
        <f t="shared" si="23"/>
        <v>1</v>
      </c>
      <c r="F1460" s="101"/>
      <c r="G1460" s="102" t="s">
        <v>17</v>
      </c>
      <c r="H1460" s="102"/>
      <c r="I1460" s="103">
        <v>42522</v>
      </c>
      <c r="J1460" s="103"/>
      <c r="K1460" s="103">
        <v>42523</v>
      </c>
      <c r="L1460" s="103"/>
      <c r="M1460" s="84" t="s">
        <v>656</v>
      </c>
      <c r="N1460" s="84"/>
      <c r="O1460" s="98">
        <v>715</v>
      </c>
      <c r="P1460" s="98"/>
      <c r="Q1460" s="84"/>
      <c r="R1460" s="84"/>
      <c r="S1460" s="84"/>
    </row>
    <row r="1461" spans="2:19" ht="45" customHeight="1" x14ac:dyDescent="0.25">
      <c r="B1461" s="10" t="s">
        <v>474</v>
      </c>
      <c r="C1461" s="100" t="s">
        <v>1227</v>
      </c>
      <c r="D1461" s="100"/>
      <c r="E1461" s="101">
        <f t="shared" si="23"/>
        <v>1</v>
      </c>
      <c r="F1461" s="101"/>
      <c r="G1461" s="102" t="s">
        <v>17</v>
      </c>
      <c r="H1461" s="102"/>
      <c r="I1461" s="103">
        <v>42529</v>
      </c>
      <c r="J1461" s="103"/>
      <c r="K1461" s="103">
        <v>42530</v>
      </c>
      <c r="L1461" s="103"/>
      <c r="M1461" s="84" t="s">
        <v>656</v>
      </c>
      <c r="N1461" s="84"/>
      <c r="O1461" s="98">
        <v>942.5</v>
      </c>
      <c r="P1461" s="98"/>
      <c r="Q1461" s="84"/>
      <c r="R1461" s="84"/>
      <c r="S1461" s="84"/>
    </row>
    <row r="1462" spans="2:19" ht="45" customHeight="1" x14ac:dyDescent="0.25">
      <c r="B1462" s="10" t="s">
        <v>474</v>
      </c>
      <c r="C1462" s="100" t="s">
        <v>19</v>
      </c>
      <c r="D1462" s="100"/>
      <c r="E1462" s="101">
        <f t="shared" si="23"/>
        <v>1</v>
      </c>
      <c r="F1462" s="101"/>
      <c r="G1462" s="102" t="s">
        <v>20</v>
      </c>
      <c r="H1462" s="102"/>
      <c r="I1462" s="103">
        <v>42529</v>
      </c>
      <c r="J1462" s="103"/>
      <c r="K1462" s="103">
        <v>42529</v>
      </c>
      <c r="L1462" s="103"/>
      <c r="M1462" s="84" t="s">
        <v>656</v>
      </c>
      <c r="N1462" s="84"/>
      <c r="O1462" s="98">
        <v>1026</v>
      </c>
      <c r="P1462" s="98"/>
      <c r="Q1462" s="84"/>
      <c r="R1462" s="84"/>
      <c r="S1462" s="84"/>
    </row>
    <row r="1463" spans="2:19" ht="45" customHeight="1" x14ac:dyDescent="0.25">
      <c r="B1463" s="10" t="s">
        <v>474</v>
      </c>
      <c r="C1463" s="100" t="s">
        <v>19</v>
      </c>
      <c r="D1463" s="100"/>
      <c r="E1463" s="101">
        <f t="shared" si="23"/>
        <v>1</v>
      </c>
      <c r="F1463" s="101"/>
      <c r="G1463" s="102" t="s">
        <v>20</v>
      </c>
      <c r="H1463" s="102"/>
      <c r="I1463" s="103">
        <v>42638</v>
      </c>
      <c r="J1463" s="103"/>
      <c r="K1463" s="103">
        <v>42638</v>
      </c>
      <c r="L1463" s="103"/>
      <c r="M1463" s="84" t="s">
        <v>656</v>
      </c>
      <c r="N1463" s="84"/>
      <c r="O1463" s="98">
        <v>1026</v>
      </c>
      <c r="P1463" s="98"/>
      <c r="Q1463" s="84"/>
      <c r="R1463" s="84"/>
      <c r="S1463" s="84"/>
    </row>
    <row r="1464" spans="2:19" ht="45" customHeight="1" x14ac:dyDescent="0.25">
      <c r="B1464" s="10" t="s">
        <v>474</v>
      </c>
      <c r="C1464" s="100" t="s">
        <v>19</v>
      </c>
      <c r="D1464" s="100"/>
      <c r="E1464" s="101">
        <f t="shared" si="23"/>
        <v>1</v>
      </c>
      <c r="F1464" s="101"/>
      <c r="G1464" s="102" t="s">
        <v>20</v>
      </c>
      <c r="H1464" s="102"/>
      <c r="I1464" s="103">
        <v>42641</v>
      </c>
      <c r="J1464" s="103"/>
      <c r="K1464" s="103">
        <v>42641</v>
      </c>
      <c r="L1464" s="103"/>
      <c r="M1464" s="84" t="s">
        <v>656</v>
      </c>
      <c r="N1464" s="84"/>
      <c r="O1464" s="98">
        <v>1026</v>
      </c>
      <c r="P1464" s="98"/>
      <c r="Q1464" s="84"/>
      <c r="R1464" s="84"/>
      <c r="S1464" s="84"/>
    </row>
    <row r="1465" spans="2:19" ht="45" customHeight="1" x14ac:dyDescent="0.25">
      <c r="B1465" s="10" t="s">
        <v>474</v>
      </c>
      <c r="C1465" s="100" t="s">
        <v>1228</v>
      </c>
      <c r="D1465" s="100"/>
      <c r="E1465" s="101">
        <f t="shared" si="23"/>
        <v>1</v>
      </c>
      <c r="F1465" s="101"/>
      <c r="G1465" s="102" t="s">
        <v>17</v>
      </c>
      <c r="H1465" s="102"/>
      <c r="I1465" s="103">
        <v>42614</v>
      </c>
      <c r="J1465" s="103"/>
      <c r="K1465" s="103">
        <v>42615</v>
      </c>
      <c r="L1465" s="103"/>
      <c r="M1465" s="84" t="s">
        <v>656</v>
      </c>
      <c r="N1465" s="84"/>
      <c r="O1465" s="98">
        <v>4722</v>
      </c>
      <c r="P1465" s="98"/>
      <c r="Q1465" s="84"/>
      <c r="R1465" s="84"/>
      <c r="S1465" s="84"/>
    </row>
    <row r="1466" spans="2:19" ht="45" customHeight="1" x14ac:dyDescent="0.25">
      <c r="B1466" s="10" t="s">
        <v>474</v>
      </c>
      <c r="C1466" s="100" t="s">
        <v>1229</v>
      </c>
      <c r="D1466" s="100"/>
      <c r="E1466" s="101">
        <f t="shared" si="23"/>
        <v>1</v>
      </c>
      <c r="F1466" s="101"/>
      <c r="G1466" s="102" t="s">
        <v>17</v>
      </c>
      <c r="H1466" s="102"/>
      <c r="I1466" s="103">
        <v>42614</v>
      </c>
      <c r="J1466" s="103"/>
      <c r="K1466" s="103">
        <v>42615</v>
      </c>
      <c r="L1466" s="103"/>
      <c r="M1466" s="84" t="s">
        <v>656</v>
      </c>
      <c r="N1466" s="84"/>
      <c r="O1466" s="98">
        <v>2710</v>
      </c>
      <c r="P1466" s="98"/>
      <c r="Q1466" s="84"/>
      <c r="R1466" s="84"/>
      <c r="S1466" s="84"/>
    </row>
    <row r="1467" spans="2:19" ht="45" customHeight="1" x14ac:dyDescent="0.25">
      <c r="B1467" s="10" t="s">
        <v>474</v>
      </c>
      <c r="C1467" s="100" t="s">
        <v>19</v>
      </c>
      <c r="D1467" s="100"/>
      <c r="E1467" s="101">
        <f t="shared" si="23"/>
        <v>1</v>
      </c>
      <c r="F1467" s="101"/>
      <c r="G1467" s="102" t="s">
        <v>20</v>
      </c>
      <c r="H1467" s="102"/>
      <c r="I1467" s="103">
        <v>42670</v>
      </c>
      <c r="J1467" s="103"/>
      <c r="K1467" s="103">
        <v>42670</v>
      </c>
      <c r="L1467" s="103"/>
      <c r="M1467" s="84" t="s">
        <v>656</v>
      </c>
      <c r="N1467" s="84"/>
      <c r="O1467" s="98">
        <v>1368</v>
      </c>
      <c r="P1467" s="98"/>
      <c r="Q1467" s="84"/>
      <c r="R1467" s="84"/>
      <c r="S1467" s="84"/>
    </row>
    <row r="1468" spans="2:19" ht="45" customHeight="1" x14ac:dyDescent="0.25">
      <c r="B1468" s="10" t="s">
        <v>474</v>
      </c>
      <c r="C1468" s="100" t="s">
        <v>19</v>
      </c>
      <c r="D1468" s="100"/>
      <c r="E1468" s="101">
        <f t="shared" si="23"/>
        <v>1</v>
      </c>
      <c r="F1468" s="101"/>
      <c r="G1468" s="102" t="s">
        <v>20</v>
      </c>
      <c r="H1468" s="102"/>
      <c r="I1468" s="103">
        <v>42619</v>
      </c>
      <c r="J1468" s="103"/>
      <c r="K1468" s="103">
        <v>42619</v>
      </c>
      <c r="L1468" s="103"/>
      <c r="M1468" s="84" t="s">
        <v>656</v>
      </c>
      <c r="N1468" s="84"/>
      <c r="O1468" s="98">
        <v>1155</v>
      </c>
      <c r="P1468" s="98"/>
      <c r="Q1468" s="84"/>
      <c r="R1468" s="84"/>
      <c r="S1468" s="84"/>
    </row>
    <row r="1469" spans="2:19" ht="45" customHeight="1" x14ac:dyDescent="0.25">
      <c r="B1469" s="10" t="s">
        <v>474</v>
      </c>
      <c r="C1469" s="100" t="e">
        <f>+#REF!</f>
        <v>#REF!</v>
      </c>
      <c r="D1469" s="100"/>
      <c r="E1469" s="101">
        <f t="shared" si="23"/>
        <v>1</v>
      </c>
      <c r="F1469" s="101"/>
      <c r="G1469" s="102" t="s">
        <v>17</v>
      </c>
      <c r="H1469" s="102"/>
      <c r="I1469" s="103">
        <v>42466</v>
      </c>
      <c r="J1469" s="103"/>
      <c r="K1469" s="103">
        <v>42467</v>
      </c>
      <c r="L1469" s="103"/>
      <c r="M1469" s="84" t="s">
        <v>656</v>
      </c>
      <c r="N1469" s="84"/>
      <c r="O1469" s="98">
        <v>1481</v>
      </c>
      <c r="P1469" s="98"/>
      <c r="Q1469" s="84"/>
      <c r="R1469" s="84"/>
      <c r="S1469" s="84"/>
    </row>
    <row r="1470" spans="2:19" ht="45" customHeight="1" x14ac:dyDescent="0.25">
      <c r="B1470" s="10" t="s">
        <v>479</v>
      </c>
      <c r="C1470" s="100" t="s">
        <v>1230</v>
      </c>
      <c r="D1470" s="100"/>
      <c r="E1470" s="101">
        <f t="shared" si="23"/>
        <v>1</v>
      </c>
      <c r="F1470" s="101"/>
      <c r="G1470" s="102" t="s">
        <v>35</v>
      </c>
      <c r="H1470" s="102"/>
      <c r="I1470" s="103">
        <v>42376</v>
      </c>
      <c r="J1470" s="103"/>
      <c r="K1470" s="103">
        <v>42376</v>
      </c>
      <c r="L1470" s="103"/>
      <c r="M1470" s="84" t="s">
        <v>656</v>
      </c>
      <c r="N1470" s="84"/>
      <c r="O1470" s="98">
        <v>134</v>
      </c>
      <c r="P1470" s="98"/>
      <c r="Q1470" s="84"/>
      <c r="R1470" s="84"/>
      <c r="S1470" s="84"/>
    </row>
    <row r="1471" spans="2:19" ht="45" customHeight="1" x14ac:dyDescent="0.25">
      <c r="B1471" s="10" t="s">
        <v>479</v>
      </c>
      <c r="C1471" s="100" t="s">
        <v>1231</v>
      </c>
      <c r="D1471" s="100"/>
      <c r="E1471" s="101">
        <f t="shared" si="23"/>
        <v>1</v>
      </c>
      <c r="F1471" s="101"/>
      <c r="G1471" s="102" t="s">
        <v>1143</v>
      </c>
      <c r="H1471" s="102"/>
      <c r="I1471" s="103">
        <v>42416</v>
      </c>
      <c r="J1471" s="103"/>
      <c r="K1471" s="103">
        <v>42418</v>
      </c>
      <c r="L1471" s="103"/>
      <c r="M1471" s="84" t="s">
        <v>656</v>
      </c>
      <c r="N1471" s="84"/>
      <c r="O1471" s="98">
        <v>2398.7399999999998</v>
      </c>
      <c r="P1471" s="98"/>
      <c r="Q1471" s="84"/>
      <c r="R1471" s="84"/>
      <c r="S1471" s="84"/>
    </row>
    <row r="1472" spans="2:19" ht="45" customHeight="1" x14ac:dyDescent="0.25">
      <c r="B1472" s="10" t="s">
        <v>479</v>
      </c>
      <c r="C1472" s="100" t="s">
        <v>1231</v>
      </c>
      <c r="D1472" s="100"/>
      <c r="E1472" s="101">
        <f t="shared" si="23"/>
        <v>1</v>
      </c>
      <c r="F1472" s="101"/>
      <c r="G1472" s="102" t="s">
        <v>1143</v>
      </c>
      <c r="H1472" s="102"/>
      <c r="I1472" s="103">
        <v>42418</v>
      </c>
      <c r="J1472" s="103"/>
      <c r="K1472" s="103">
        <v>42419</v>
      </c>
      <c r="L1472" s="103"/>
      <c r="M1472" s="84" t="s">
        <v>656</v>
      </c>
      <c r="N1472" s="84"/>
      <c r="O1472" s="98">
        <v>1880</v>
      </c>
      <c r="P1472" s="98"/>
      <c r="Q1472" s="84"/>
      <c r="R1472" s="84"/>
      <c r="S1472" s="84"/>
    </row>
    <row r="1473" spans="2:20" ht="45" customHeight="1" x14ac:dyDescent="0.25">
      <c r="B1473" s="10" t="s">
        <v>479</v>
      </c>
      <c r="C1473" s="100" t="s">
        <v>493</v>
      </c>
      <c r="D1473" s="100"/>
      <c r="E1473" s="101">
        <f t="shared" si="23"/>
        <v>1</v>
      </c>
      <c r="F1473" s="101"/>
      <c r="G1473" s="102" t="s">
        <v>35</v>
      </c>
      <c r="H1473" s="102"/>
      <c r="I1473" s="103">
        <v>42431</v>
      </c>
      <c r="J1473" s="103"/>
      <c r="K1473" s="103">
        <v>42432</v>
      </c>
      <c r="L1473" s="103"/>
      <c r="M1473" s="84" t="s">
        <v>656</v>
      </c>
      <c r="N1473" s="84"/>
      <c r="O1473" s="98">
        <v>256</v>
      </c>
      <c r="P1473" s="98"/>
      <c r="Q1473" s="84"/>
      <c r="R1473" s="84"/>
      <c r="S1473" s="84"/>
    </row>
    <row r="1474" spans="2:20" ht="45" customHeight="1" x14ac:dyDescent="0.25">
      <c r="B1474" s="10" t="s">
        <v>479</v>
      </c>
      <c r="C1474" s="100" t="s">
        <v>1068</v>
      </c>
      <c r="D1474" s="100"/>
      <c r="E1474" s="101">
        <f t="shared" si="23"/>
        <v>1</v>
      </c>
      <c r="F1474" s="101"/>
      <c r="G1474" s="102" t="s">
        <v>17</v>
      </c>
      <c r="H1474" s="102"/>
      <c r="I1474" s="103">
        <v>42423</v>
      </c>
      <c r="J1474" s="103"/>
      <c r="K1474" s="103">
        <v>42425</v>
      </c>
      <c r="L1474" s="103"/>
      <c r="M1474" s="84" t="s">
        <v>656</v>
      </c>
      <c r="N1474" s="84"/>
      <c r="O1474" s="98">
        <v>6720</v>
      </c>
      <c r="P1474" s="98"/>
      <c r="Q1474" s="84"/>
      <c r="R1474" s="84"/>
      <c r="S1474" s="84"/>
    </row>
    <row r="1475" spans="2:20" ht="45" customHeight="1" x14ac:dyDescent="0.25">
      <c r="B1475" s="10" t="s">
        <v>479</v>
      </c>
      <c r="C1475" s="100" t="s">
        <v>1232</v>
      </c>
      <c r="D1475" s="100"/>
      <c r="E1475" s="101">
        <f t="shared" si="23"/>
        <v>1</v>
      </c>
      <c r="F1475" s="101"/>
      <c r="G1475" s="102" t="s">
        <v>17</v>
      </c>
      <c r="H1475" s="102"/>
      <c r="I1475" s="103">
        <v>42424</v>
      </c>
      <c r="J1475" s="103"/>
      <c r="K1475" s="103">
        <v>42424</v>
      </c>
      <c r="L1475" s="103"/>
      <c r="M1475" s="84" t="s">
        <v>656</v>
      </c>
      <c r="N1475" s="84"/>
      <c r="O1475" s="98">
        <v>300</v>
      </c>
      <c r="P1475" s="98"/>
      <c r="Q1475" s="84"/>
      <c r="R1475" s="84"/>
      <c r="S1475" s="84"/>
    </row>
    <row r="1476" spans="2:20" ht="45" customHeight="1" x14ac:dyDescent="0.25">
      <c r="B1476" s="10" t="s">
        <v>479</v>
      </c>
      <c r="C1476" s="100" t="s">
        <v>1232</v>
      </c>
      <c r="D1476" s="100"/>
      <c r="E1476" s="101">
        <f t="shared" si="23"/>
        <v>1</v>
      </c>
      <c r="F1476" s="101"/>
      <c r="G1476" s="102" t="s">
        <v>17</v>
      </c>
      <c r="H1476" s="102"/>
      <c r="I1476" s="103">
        <v>42424</v>
      </c>
      <c r="J1476" s="103"/>
      <c r="K1476" s="103">
        <v>42424</v>
      </c>
      <c r="L1476" s="103"/>
      <c r="M1476" s="84" t="s">
        <v>656</v>
      </c>
      <c r="N1476" s="84"/>
      <c r="O1476" s="98">
        <v>237.29</v>
      </c>
      <c r="P1476" s="98"/>
      <c r="Q1476" s="84"/>
      <c r="R1476" s="84"/>
      <c r="S1476" s="84"/>
    </row>
    <row r="1477" spans="2:20" ht="45" customHeight="1" x14ac:dyDescent="0.25">
      <c r="B1477" s="10" t="s">
        <v>479</v>
      </c>
      <c r="C1477" s="100" t="s">
        <v>1233</v>
      </c>
      <c r="D1477" s="100"/>
      <c r="E1477" s="101">
        <f t="shared" si="23"/>
        <v>1</v>
      </c>
      <c r="F1477" s="101"/>
      <c r="G1477" s="102" t="s">
        <v>35</v>
      </c>
      <c r="H1477" s="102"/>
      <c r="I1477" s="103">
        <v>42485</v>
      </c>
      <c r="J1477" s="103"/>
      <c r="K1477" s="103">
        <v>42485</v>
      </c>
      <c r="L1477" s="103"/>
      <c r="M1477" s="84" t="s">
        <v>656</v>
      </c>
      <c r="N1477" s="84"/>
      <c r="O1477" s="98">
        <v>188</v>
      </c>
      <c r="P1477" s="98"/>
      <c r="Q1477" s="84"/>
      <c r="R1477" s="84"/>
      <c r="S1477" s="84"/>
    </row>
    <row r="1478" spans="2:20" ht="45" customHeight="1" x14ac:dyDescent="0.25">
      <c r="B1478" s="10" t="s">
        <v>479</v>
      </c>
      <c r="C1478" s="100" t="s">
        <v>1234</v>
      </c>
      <c r="D1478" s="100"/>
      <c r="E1478" s="101">
        <f t="shared" si="23"/>
        <v>1</v>
      </c>
      <c r="F1478" s="101"/>
      <c r="G1478" s="102" t="s">
        <v>17</v>
      </c>
      <c r="H1478" s="102"/>
      <c r="I1478" s="103">
        <v>42527</v>
      </c>
      <c r="J1478" s="103"/>
      <c r="K1478" s="103">
        <v>42531</v>
      </c>
      <c r="L1478" s="103"/>
      <c r="M1478" s="84" t="s">
        <v>656</v>
      </c>
      <c r="N1478" s="84"/>
      <c r="O1478" s="98">
        <v>1040</v>
      </c>
      <c r="P1478" s="98"/>
      <c r="Q1478" s="84"/>
      <c r="R1478" s="84"/>
      <c r="S1478" s="84"/>
    </row>
    <row r="1479" spans="2:20" ht="45" customHeight="1" x14ac:dyDescent="0.25">
      <c r="B1479" s="10" t="s">
        <v>479</v>
      </c>
      <c r="C1479" s="100" t="s">
        <v>1234</v>
      </c>
      <c r="D1479" s="100"/>
      <c r="E1479" s="101">
        <f t="shared" si="23"/>
        <v>1</v>
      </c>
      <c r="F1479" s="101"/>
      <c r="G1479" s="102" t="s">
        <v>17</v>
      </c>
      <c r="H1479" s="102"/>
      <c r="I1479" s="103">
        <v>42527</v>
      </c>
      <c r="J1479" s="103"/>
      <c r="K1479" s="103">
        <v>42531</v>
      </c>
      <c r="L1479" s="103"/>
      <c r="M1479" s="84" t="s">
        <v>656</v>
      </c>
      <c r="N1479" s="84"/>
      <c r="O1479" s="98">
        <v>751.89</v>
      </c>
      <c r="P1479" s="98"/>
      <c r="Q1479" s="84"/>
      <c r="R1479" s="84"/>
      <c r="S1479" s="84"/>
    </row>
    <row r="1480" spans="2:20" ht="45" customHeight="1" x14ac:dyDescent="0.25">
      <c r="B1480" s="10" t="s">
        <v>479</v>
      </c>
      <c r="C1480" s="100" t="s">
        <v>1234</v>
      </c>
      <c r="D1480" s="100"/>
      <c r="E1480" s="101">
        <f t="shared" si="23"/>
        <v>1</v>
      </c>
      <c r="F1480" s="101"/>
      <c r="G1480" s="102" t="s">
        <v>17</v>
      </c>
      <c r="H1480" s="102"/>
      <c r="I1480" s="103">
        <v>42527</v>
      </c>
      <c r="J1480" s="103"/>
      <c r="K1480" s="103">
        <v>42531</v>
      </c>
      <c r="L1480" s="103"/>
      <c r="M1480" s="84" t="s">
        <v>656</v>
      </c>
      <c r="N1480" s="84"/>
      <c r="O1480" s="98">
        <v>1232</v>
      </c>
      <c r="P1480" s="98"/>
      <c r="Q1480" s="84"/>
      <c r="R1480" s="84"/>
      <c r="S1480" s="84"/>
    </row>
    <row r="1481" spans="2:20" ht="45" customHeight="1" x14ac:dyDescent="0.25">
      <c r="B1481" s="10" t="s">
        <v>479</v>
      </c>
      <c r="C1481" s="100" t="s">
        <v>1235</v>
      </c>
      <c r="D1481" s="100"/>
      <c r="E1481" s="101">
        <f t="shared" si="23"/>
        <v>1</v>
      </c>
      <c r="F1481" s="101"/>
      <c r="G1481" s="102" t="s">
        <v>35</v>
      </c>
      <c r="H1481" s="102"/>
      <c r="I1481" s="103">
        <v>42593</v>
      </c>
      <c r="J1481" s="103"/>
      <c r="K1481" s="103">
        <v>42593</v>
      </c>
      <c r="L1481" s="103"/>
      <c r="M1481" s="84" t="s">
        <v>656</v>
      </c>
      <c r="N1481" s="84"/>
      <c r="O1481" s="98">
        <v>304</v>
      </c>
      <c r="P1481" s="98"/>
      <c r="Q1481" s="84"/>
      <c r="R1481" s="84"/>
      <c r="S1481" s="84"/>
    </row>
    <row r="1482" spans="2:20" ht="45" customHeight="1" x14ac:dyDescent="0.25">
      <c r="B1482" s="10" t="s">
        <v>479</v>
      </c>
      <c r="C1482" s="100" t="s">
        <v>1235</v>
      </c>
      <c r="D1482" s="100"/>
      <c r="E1482" s="101">
        <f t="shared" si="23"/>
        <v>1</v>
      </c>
      <c r="F1482" s="101"/>
      <c r="G1482" s="102" t="s">
        <v>35</v>
      </c>
      <c r="H1482" s="102"/>
      <c r="I1482" s="103">
        <v>42593</v>
      </c>
      <c r="J1482" s="103"/>
      <c r="K1482" s="103">
        <v>42593</v>
      </c>
      <c r="L1482" s="103"/>
      <c r="M1482" s="84" t="s">
        <v>656</v>
      </c>
      <c r="N1482" s="84"/>
      <c r="O1482" s="98">
        <v>56</v>
      </c>
      <c r="P1482" s="98"/>
      <c r="Q1482" s="84"/>
      <c r="R1482" s="84"/>
      <c r="S1482" s="84"/>
    </row>
    <row r="1483" spans="2:20" ht="45" customHeight="1" x14ac:dyDescent="0.25">
      <c r="B1483" s="10" t="s">
        <v>479</v>
      </c>
      <c r="C1483" s="100" t="s">
        <v>1236</v>
      </c>
      <c r="D1483" s="100"/>
      <c r="E1483" s="101">
        <f t="shared" si="23"/>
        <v>1</v>
      </c>
      <c r="F1483" s="101"/>
      <c r="G1483" s="102" t="s">
        <v>35</v>
      </c>
      <c r="H1483" s="102"/>
      <c r="I1483" s="103">
        <v>42606</v>
      </c>
      <c r="J1483" s="103"/>
      <c r="K1483" s="103">
        <v>42608</v>
      </c>
      <c r="L1483" s="103"/>
      <c r="M1483" s="84" t="s">
        <v>656</v>
      </c>
      <c r="N1483" s="84"/>
      <c r="O1483" s="98">
        <v>943.16</v>
      </c>
      <c r="P1483" s="98"/>
      <c r="Q1483" s="84"/>
      <c r="R1483" s="84"/>
      <c r="S1483" s="84"/>
    </row>
    <row r="1484" spans="2:20" ht="45" customHeight="1" x14ac:dyDescent="0.25">
      <c r="B1484" s="10" t="s">
        <v>479</v>
      </c>
      <c r="C1484" s="100" t="s">
        <v>1236</v>
      </c>
      <c r="D1484" s="100"/>
      <c r="E1484" s="101">
        <f t="shared" si="23"/>
        <v>1</v>
      </c>
      <c r="F1484" s="101"/>
      <c r="G1484" s="102" t="s">
        <v>35</v>
      </c>
      <c r="H1484" s="102"/>
      <c r="I1484" s="103">
        <v>42606</v>
      </c>
      <c r="J1484" s="103"/>
      <c r="K1484" s="103">
        <v>42608</v>
      </c>
      <c r="L1484" s="103"/>
      <c r="M1484" s="84" t="s">
        <v>656</v>
      </c>
      <c r="N1484" s="84"/>
      <c r="O1484" s="98">
        <v>1156</v>
      </c>
      <c r="P1484" s="98"/>
      <c r="Q1484" s="84"/>
      <c r="R1484" s="84"/>
      <c r="S1484" s="84"/>
    </row>
    <row r="1485" spans="2:20" ht="45" customHeight="1" x14ac:dyDescent="0.25">
      <c r="B1485" s="10" t="s">
        <v>479</v>
      </c>
      <c r="C1485" s="100" t="s">
        <v>19</v>
      </c>
      <c r="D1485" s="100"/>
      <c r="E1485" s="101">
        <f t="shared" ref="E1485:E1548" si="24">D1485+1</f>
        <v>1</v>
      </c>
      <c r="F1485" s="101"/>
      <c r="G1485" s="102" t="s">
        <v>20</v>
      </c>
      <c r="H1485" s="102"/>
      <c r="I1485" s="103">
        <v>42606</v>
      </c>
      <c r="J1485" s="103"/>
      <c r="K1485" s="103">
        <v>42606</v>
      </c>
      <c r="L1485" s="103"/>
      <c r="M1485" s="84" t="s">
        <v>656</v>
      </c>
      <c r="N1485" s="84"/>
      <c r="O1485" s="98">
        <v>51</v>
      </c>
      <c r="P1485" s="98"/>
      <c r="Q1485" s="84"/>
      <c r="R1485" s="84"/>
      <c r="S1485" s="84"/>
    </row>
    <row r="1486" spans="2:20" ht="45" customHeight="1" x14ac:dyDescent="0.25">
      <c r="B1486" s="10" t="s">
        <v>479</v>
      </c>
      <c r="C1486" s="100" t="s">
        <v>1237</v>
      </c>
      <c r="D1486" s="100"/>
      <c r="E1486" s="101">
        <f t="shared" si="24"/>
        <v>1</v>
      </c>
      <c r="F1486" s="101"/>
      <c r="G1486" s="102" t="s">
        <v>17</v>
      </c>
      <c r="H1486" s="102"/>
      <c r="I1486" s="103">
        <v>42625</v>
      </c>
      <c r="J1486" s="103"/>
      <c r="K1486" s="103">
        <v>42627</v>
      </c>
      <c r="L1486" s="103"/>
      <c r="M1486" s="84" t="s">
        <v>656</v>
      </c>
      <c r="N1486" s="84"/>
      <c r="O1486" s="98">
        <v>642.29999999999995</v>
      </c>
      <c r="P1486" s="98"/>
      <c r="Q1486" s="84"/>
      <c r="R1486" s="84"/>
      <c r="S1486" s="84"/>
    </row>
    <row r="1487" spans="2:20" ht="45" customHeight="1" x14ac:dyDescent="0.25">
      <c r="B1487" s="10" t="s">
        <v>479</v>
      </c>
      <c r="C1487" s="100" t="s">
        <v>1237</v>
      </c>
      <c r="D1487" s="100"/>
      <c r="E1487" s="101">
        <f t="shared" si="24"/>
        <v>1</v>
      </c>
      <c r="F1487" s="101"/>
      <c r="G1487" s="102" t="s">
        <v>17</v>
      </c>
      <c r="H1487" s="102"/>
      <c r="I1487" s="103">
        <v>42625</v>
      </c>
      <c r="J1487" s="103"/>
      <c r="K1487" s="103">
        <v>42627</v>
      </c>
      <c r="L1487" s="103"/>
      <c r="M1487" s="84" t="s">
        <v>656</v>
      </c>
      <c r="N1487" s="84"/>
      <c r="O1487" s="98">
        <v>940.43</v>
      </c>
      <c r="P1487" s="98"/>
      <c r="Q1487" s="84"/>
      <c r="R1487" s="84"/>
      <c r="S1487" s="84"/>
      <c r="T1487" s="5">
        <f>SUM(O1451:O1487)</f>
        <v>51229.150000000009</v>
      </c>
    </row>
    <row r="1488" spans="2:20" ht="45" customHeight="1" x14ac:dyDescent="0.25">
      <c r="B1488" s="10" t="s">
        <v>497</v>
      </c>
      <c r="C1488" s="100" t="s">
        <v>1238</v>
      </c>
      <c r="D1488" s="100"/>
      <c r="E1488" s="101">
        <f t="shared" si="24"/>
        <v>1</v>
      </c>
      <c r="F1488" s="101"/>
      <c r="G1488" s="102" t="s">
        <v>17</v>
      </c>
      <c r="H1488" s="102"/>
      <c r="I1488" s="103">
        <v>42418</v>
      </c>
      <c r="J1488" s="103"/>
      <c r="K1488" s="103">
        <v>42419</v>
      </c>
      <c r="L1488" s="103"/>
      <c r="M1488" s="84" t="s">
        <v>656</v>
      </c>
      <c r="N1488" s="84"/>
      <c r="O1488" s="98">
        <v>4309</v>
      </c>
      <c r="P1488" s="98"/>
      <c r="Q1488" s="84"/>
      <c r="R1488" s="84"/>
      <c r="S1488" s="84"/>
    </row>
    <row r="1489" spans="2:20" ht="45" customHeight="1" x14ac:dyDescent="0.25">
      <c r="B1489" s="10" t="s">
        <v>497</v>
      </c>
      <c r="C1489" s="100" t="s">
        <v>1238</v>
      </c>
      <c r="D1489" s="100"/>
      <c r="E1489" s="101">
        <f t="shared" si="24"/>
        <v>1</v>
      </c>
      <c r="F1489" s="101"/>
      <c r="G1489" s="102" t="s">
        <v>17</v>
      </c>
      <c r="H1489" s="102"/>
      <c r="I1489" s="103">
        <v>42418</v>
      </c>
      <c r="J1489" s="103"/>
      <c r="K1489" s="103">
        <v>42419</v>
      </c>
      <c r="L1489" s="103"/>
      <c r="M1489" s="84" t="s">
        <v>656</v>
      </c>
      <c r="N1489" s="84"/>
      <c r="O1489" s="98">
        <v>2011</v>
      </c>
      <c r="P1489" s="98"/>
      <c r="Q1489" s="84"/>
      <c r="R1489" s="84"/>
      <c r="S1489" s="84"/>
    </row>
    <row r="1490" spans="2:20" ht="45" customHeight="1" x14ac:dyDescent="0.25">
      <c r="B1490" s="10" t="s">
        <v>497</v>
      </c>
      <c r="C1490" s="100" t="s">
        <v>1239</v>
      </c>
      <c r="D1490" s="100"/>
      <c r="E1490" s="101">
        <f t="shared" si="24"/>
        <v>1</v>
      </c>
      <c r="F1490" s="101"/>
      <c r="G1490" s="102" t="s">
        <v>35</v>
      </c>
      <c r="H1490" s="102"/>
      <c r="I1490" s="103">
        <v>42440</v>
      </c>
      <c r="J1490" s="103"/>
      <c r="K1490" s="103">
        <v>42440</v>
      </c>
      <c r="L1490" s="103"/>
      <c r="M1490" s="84" t="s">
        <v>656</v>
      </c>
      <c r="N1490" s="84"/>
      <c r="O1490" s="98">
        <v>512</v>
      </c>
      <c r="P1490" s="98"/>
      <c r="Q1490" s="84"/>
      <c r="R1490" s="84"/>
      <c r="S1490" s="84"/>
    </row>
    <row r="1491" spans="2:20" ht="45" customHeight="1" x14ac:dyDescent="0.25">
      <c r="B1491" s="10" t="s">
        <v>497</v>
      </c>
      <c r="C1491" s="100" t="s">
        <v>1239</v>
      </c>
      <c r="D1491" s="100"/>
      <c r="E1491" s="101">
        <f t="shared" si="24"/>
        <v>1</v>
      </c>
      <c r="F1491" s="101"/>
      <c r="G1491" s="102" t="s">
        <v>35</v>
      </c>
      <c r="H1491" s="102"/>
      <c r="I1491" s="103">
        <v>42440</v>
      </c>
      <c r="J1491" s="103"/>
      <c r="K1491" s="103">
        <v>42440</v>
      </c>
      <c r="L1491" s="103"/>
      <c r="M1491" s="84" t="s">
        <v>656</v>
      </c>
      <c r="N1491" s="84"/>
      <c r="O1491" s="98">
        <v>213</v>
      </c>
      <c r="P1491" s="98"/>
      <c r="Q1491" s="84"/>
      <c r="R1491" s="84"/>
      <c r="S1491" s="84"/>
    </row>
    <row r="1492" spans="2:20" ht="45" customHeight="1" x14ac:dyDescent="0.25">
      <c r="B1492" s="10" t="s">
        <v>497</v>
      </c>
      <c r="C1492" s="100" t="s">
        <v>19</v>
      </c>
      <c r="D1492" s="100"/>
      <c r="E1492" s="101">
        <f t="shared" si="24"/>
        <v>1</v>
      </c>
      <c r="F1492" s="101"/>
      <c r="G1492" s="102" t="s">
        <v>20</v>
      </c>
      <c r="H1492" s="102"/>
      <c r="I1492" s="103">
        <v>42440</v>
      </c>
      <c r="J1492" s="103"/>
      <c r="K1492" s="103">
        <v>42440</v>
      </c>
      <c r="L1492" s="103"/>
      <c r="M1492" s="84" t="s">
        <v>656</v>
      </c>
      <c r="N1492" s="84"/>
      <c r="O1492" s="98">
        <v>140</v>
      </c>
      <c r="P1492" s="98"/>
      <c r="Q1492" s="84"/>
      <c r="R1492" s="84"/>
      <c r="S1492" s="84"/>
    </row>
    <row r="1493" spans="2:20" ht="45" customHeight="1" x14ac:dyDescent="0.25">
      <c r="B1493" s="10" t="s">
        <v>497</v>
      </c>
      <c r="C1493" s="100" t="s">
        <v>1240</v>
      </c>
      <c r="D1493" s="100"/>
      <c r="E1493" s="101">
        <f t="shared" si="24"/>
        <v>1</v>
      </c>
      <c r="F1493" s="101"/>
      <c r="G1493" s="102" t="s">
        <v>35</v>
      </c>
      <c r="H1493" s="102"/>
      <c r="I1493" s="103">
        <v>42451</v>
      </c>
      <c r="J1493" s="103"/>
      <c r="K1493" s="103">
        <v>42451</v>
      </c>
      <c r="L1493" s="103"/>
      <c r="M1493" s="84" t="s">
        <v>656</v>
      </c>
      <c r="N1493" s="84"/>
      <c r="O1493" s="98">
        <v>568.46</v>
      </c>
      <c r="P1493" s="98"/>
      <c r="Q1493" s="84"/>
      <c r="R1493" s="84"/>
      <c r="S1493" s="84"/>
    </row>
    <row r="1494" spans="2:20" ht="45" customHeight="1" x14ac:dyDescent="0.25">
      <c r="B1494" s="10" t="s">
        <v>497</v>
      </c>
      <c r="C1494" s="100" t="s">
        <v>1241</v>
      </c>
      <c r="D1494" s="100"/>
      <c r="E1494" s="101">
        <f t="shared" si="24"/>
        <v>1</v>
      </c>
      <c r="F1494" s="101"/>
      <c r="G1494" s="102" t="s">
        <v>35</v>
      </c>
      <c r="H1494" s="102"/>
      <c r="I1494" s="103">
        <v>42446</v>
      </c>
      <c r="J1494" s="103"/>
      <c r="K1494" s="103">
        <v>42446</v>
      </c>
      <c r="L1494" s="103"/>
      <c r="M1494" s="84" t="s">
        <v>656</v>
      </c>
      <c r="N1494" s="84"/>
      <c r="O1494" s="98">
        <v>983</v>
      </c>
      <c r="P1494" s="98"/>
      <c r="Q1494" s="84"/>
      <c r="R1494" s="84"/>
      <c r="S1494" s="84"/>
    </row>
    <row r="1495" spans="2:20" ht="45" customHeight="1" x14ac:dyDescent="0.25">
      <c r="B1495" s="10" t="s">
        <v>497</v>
      </c>
      <c r="C1495" s="100" t="s">
        <v>1241</v>
      </c>
      <c r="D1495" s="100"/>
      <c r="E1495" s="101">
        <f t="shared" si="24"/>
        <v>1</v>
      </c>
      <c r="F1495" s="101"/>
      <c r="G1495" s="102" t="s">
        <v>35</v>
      </c>
      <c r="H1495" s="102"/>
      <c r="I1495" s="103">
        <v>42446</v>
      </c>
      <c r="J1495" s="103"/>
      <c r="K1495" s="103">
        <v>42446</v>
      </c>
      <c r="L1495" s="103"/>
      <c r="M1495" s="84" t="s">
        <v>656</v>
      </c>
      <c r="N1495" s="84"/>
      <c r="O1495" s="98">
        <v>784.6</v>
      </c>
      <c r="P1495" s="98"/>
      <c r="Q1495" s="84"/>
      <c r="R1495" s="84"/>
      <c r="S1495" s="84"/>
    </row>
    <row r="1496" spans="2:20" ht="45" customHeight="1" x14ac:dyDescent="0.25">
      <c r="B1496" s="10" t="s">
        <v>497</v>
      </c>
      <c r="C1496" s="100" t="s">
        <v>1242</v>
      </c>
      <c r="D1496" s="100"/>
      <c r="E1496" s="101">
        <f t="shared" si="24"/>
        <v>1</v>
      </c>
      <c r="F1496" s="101"/>
      <c r="G1496" s="102" t="s">
        <v>35</v>
      </c>
      <c r="H1496" s="102"/>
      <c r="I1496" s="103">
        <v>42380</v>
      </c>
      <c r="J1496" s="103"/>
      <c r="K1496" s="103">
        <v>42380</v>
      </c>
      <c r="L1496" s="103"/>
      <c r="M1496" s="84" t="s">
        <v>656</v>
      </c>
      <c r="N1496" s="84"/>
      <c r="O1496" s="98">
        <v>1138</v>
      </c>
      <c r="P1496" s="98"/>
      <c r="Q1496" s="84"/>
      <c r="R1496" s="84"/>
      <c r="S1496" s="84"/>
    </row>
    <row r="1497" spans="2:20" ht="45" customHeight="1" x14ac:dyDescent="0.25">
      <c r="B1497" s="10" t="s">
        <v>497</v>
      </c>
      <c r="C1497" s="100" t="s">
        <v>1242</v>
      </c>
      <c r="D1497" s="100"/>
      <c r="E1497" s="101">
        <f t="shared" si="24"/>
        <v>1</v>
      </c>
      <c r="F1497" s="101"/>
      <c r="G1497" s="102" t="s">
        <v>35</v>
      </c>
      <c r="H1497" s="102"/>
      <c r="I1497" s="103">
        <v>42380</v>
      </c>
      <c r="J1497" s="103"/>
      <c r="K1497" s="103">
        <v>42380</v>
      </c>
      <c r="L1497" s="103"/>
      <c r="M1497" s="84" t="s">
        <v>656</v>
      </c>
      <c r="N1497" s="84"/>
      <c r="O1497" s="98">
        <v>355</v>
      </c>
      <c r="P1497" s="98"/>
      <c r="Q1497" s="84"/>
      <c r="R1497" s="84"/>
      <c r="S1497" s="84"/>
    </row>
    <row r="1498" spans="2:20" ht="45" customHeight="1" x14ac:dyDescent="0.25">
      <c r="B1498" s="10" t="s">
        <v>497</v>
      </c>
      <c r="C1498" s="100" t="s">
        <v>339</v>
      </c>
      <c r="D1498" s="100"/>
      <c r="E1498" s="101">
        <f t="shared" si="24"/>
        <v>1</v>
      </c>
      <c r="F1498" s="101"/>
      <c r="G1498" s="102" t="s">
        <v>17</v>
      </c>
      <c r="H1498" s="102"/>
      <c r="I1498" s="103">
        <v>42489</v>
      </c>
      <c r="J1498" s="103"/>
      <c r="K1498" s="103">
        <v>42489</v>
      </c>
      <c r="L1498" s="103"/>
      <c r="M1498" s="84" t="s">
        <v>656</v>
      </c>
      <c r="N1498" s="84"/>
      <c r="O1498" s="98">
        <v>4949.1400000000003</v>
      </c>
      <c r="P1498" s="98"/>
      <c r="Q1498" s="84"/>
      <c r="R1498" s="84"/>
      <c r="S1498" s="84"/>
    </row>
    <row r="1499" spans="2:20" ht="45" customHeight="1" x14ac:dyDescent="0.25">
      <c r="B1499" s="10" t="s">
        <v>497</v>
      </c>
      <c r="C1499" s="100" t="s">
        <v>1243</v>
      </c>
      <c r="D1499" s="100"/>
      <c r="E1499" s="101">
        <f t="shared" si="24"/>
        <v>1</v>
      </c>
      <c r="F1499" s="101"/>
      <c r="G1499" s="102" t="s">
        <v>17</v>
      </c>
      <c r="H1499" s="102"/>
      <c r="I1499" s="103">
        <v>42545</v>
      </c>
      <c r="J1499" s="103"/>
      <c r="K1499" s="103">
        <v>42545</v>
      </c>
      <c r="L1499" s="103"/>
      <c r="M1499" s="84" t="s">
        <v>656</v>
      </c>
      <c r="N1499" s="84"/>
      <c r="O1499" s="98">
        <v>1440</v>
      </c>
      <c r="P1499" s="98"/>
      <c r="Q1499" s="84"/>
      <c r="R1499" s="84"/>
      <c r="S1499" s="84"/>
    </row>
    <row r="1500" spans="2:20" ht="45" customHeight="1" x14ac:dyDescent="0.25">
      <c r="B1500" s="10" t="s">
        <v>497</v>
      </c>
      <c r="C1500" s="100" t="s">
        <v>1243</v>
      </c>
      <c r="D1500" s="100"/>
      <c r="E1500" s="101">
        <f t="shared" si="24"/>
        <v>1</v>
      </c>
      <c r="F1500" s="101"/>
      <c r="G1500" s="102" t="s">
        <v>17</v>
      </c>
      <c r="H1500" s="102"/>
      <c r="I1500" s="103">
        <v>42545</v>
      </c>
      <c r="J1500" s="103"/>
      <c r="K1500" s="103">
        <v>42545</v>
      </c>
      <c r="L1500" s="103"/>
      <c r="M1500" s="84" t="s">
        <v>656</v>
      </c>
      <c r="N1500" s="84"/>
      <c r="O1500" s="98">
        <v>128</v>
      </c>
      <c r="P1500" s="98"/>
      <c r="Q1500" s="84"/>
      <c r="R1500" s="84"/>
      <c r="S1500" s="84"/>
    </row>
    <row r="1501" spans="2:20" ht="45" customHeight="1" x14ac:dyDescent="0.25">
      <c r="B1501" s="10" t="s">
        <v>497</v>
      </c>
      <c r="C1501" s="100" t="s">
        <v>19</v>
      </c>
      <c r="D1501" s="100"/>
      <c r="E1501" s="101">
        <f t="shared" si="24"/>
        <v>1</v>
      </c>
      <c r="F1501" s="101"/>
      <c r="G1501" s="102" t="s">
        <v>20</v>
      </c>
      <c r="H1501" s="102"/>
      <c r="I1501" s="103">
        <v>42545</v>
      </c>
      <c r="J1501" s="103"/>
      <c r="K1501" s="103">
        <v>42545</v>
      </c>
      <c r="L1501" s="103"/>
      <c r="M1501" s="84" t="s">
        <v>656</v>
      </c>
      <c r="N1501" s="84"/>
      <c r="O1501" s="98">
        <v>120</v>
      </c>
      <c r="P1501" s="98"/>
      <c r="Q1501" s="84"/>
      <c r="R1501" s="84"/>
      <c r="S1501" s="84"/>
      <c r="T1501" s="5">
        <f>SUM(O1488:O1501)</f>
        <v>17651.2</v>
      </c>
    </row>
    <row r="1502" spans="2:20" ht="45" customHeight="1" x14ac:dyDescent="0.25">
      <c r="B1502" s="10" t="s">
        <v>501</v>
      </c>
      <c r="C1502" s="100" t="s">
        <v>341</v>
      </c>
      <c r="D1502" s="100"/>
      <c r="E1502" s="101">
        <f t="shared" si="24"/>
        <v>1</v>
      </c>
      <c r="F1502" s="101"/>
      <c r="G1502" s="102" t="s">
        <v>17</v>
      </c>
      <c r="H1502" s="102"/>
      <c r="I1502" s="103">
        <v>42418</v>
      </c>
      <c r="J1502" s="103"/>
      <c r="K1502" s="103">
        <v>42418</v>
      </c>
      <c r="L1502" s="103"/>
      <c r="M1502" s="84" t="s">
        <v>656</v>
      </c>
      <c r="N1502" s="84"/>
      <c r="O1502" s="98">
        <v>20834.009999999998</v>
      </c>
      <c r="P1502" s="98"/>
      <c r="Q1502" s="84"/>
      <c r="R1502" s="84"/>
      <c r="S1502" s="84"/>
    </row>
    <row r="1503" spans="2:20" ht="45" customHeight="1" x14ac:dyDescent="0.25">
      <c r="B1503" s="10" t="s">
        <v>501</v>
      </c>
      <c r="C1503" s="100" t="s">
        <v>341</v>
      </c>
      <c r="D1503" s="100"/>
      <c r="E1503" s="101">
        <f t="shared" si="24"/>
        <v>1</v>
      </c>
      <c r="F1503" s="101"/>
      <c r="G1503" s="102" t="s">
        <v>17</v>
      </c>
      <c r="H1503" s="102"/>
      <c r="I1503" s="103">
        <v>42389</v>
      </c>
      <c r="J1503" s="103"/>
      <c r="K1503" s="103">
        <v>42391</v>
      </c>
      <c r="L1503" s="103"/>
      <c r="M1503" s="84" t="s">
        <v>656</v>
      </c>
      <c r="N1503" s="84"/>
      <c r="O1503" s="98">
        <v>5362.33</v>
      </c>
      <c r="P1503" s="98"/>
      <c r="Q1503" s="84"/>
      <c r="R1503" s="84"/>
      <c r="S1503" s="84"/>
    </row>
    <row r="1504" spans="2:20" ht="45" customHeight="1" x14ac:dyDescent="0.25">
      <c r="B1504" s="10" t="s">
        <v>501</v>
      </c>
      <c r="C1504" s="100" t="s">
        <v>1244</v>
      </c>
      <c r="D1504" s="100"/>
      <c r="E1504" s="101">
        <f t="shared" si="24"/>
        <v>1</v>
      </c>
      <c r="F1504" s="101"/>
      <c r="G1504" s="102" t="s">
        <v>69</v>
      </c>
      <c r="H1504" s="102"/>
      <c r="I1504" s="103">
        <v>42416</v>
      </c>
      <c r="J1504" s="103"/>
      <c r="K1504" s="103">
        <v>42418</v>
      </c>
      <c r="L1504" s="103"/>
      <c r="M1504" s="84" t="s">
        <v>656</v>
      </c>
      <c r="N1504" s="84"/>
      <c r="O1504" s="98">
        <v>5362.33</v>
      </c>
      <c r="P1504" s="98"/>
      <c r="Q1504" s="84"/>
      <c r="R1504" s="84"/>
      <c r="S1504" s="84"/>
    </row>
    <row r="1505" spans="2:19" ht="45" customHeight="1" x14ac:dyDescent="0.25">
      <c r="B1505" s="10" t="s">
        <v>501</v>
      </c>
      <c r="C1505" s="100" t="s">
        <v>1244</v>
      </c>
      <c r="D1505" s="100"/>
      <c r="E1505" s="101">
        <f t="shared" si="24"/>
        <v>1</v>
      </c>
      <c r="F1505" s="101"/>
      <c r="G1505" s="102" t="s">
        <v>69</v>
      </c>
      <c r="H1505" s="102"/>
      <c r="I1505" s="103">
        <v>42417</v>
      </c>
      <c r="J1505" s="103"/>
      <c r="K1505" s="103">
        <v>42418</v>
      </c>
      <c r="L1505" s="103"/>
      <c r="M1505" s="84" t="s">
        <v>656</v>
      </c>
      <c r="N1505" s="84"/>
      <c r="O1505" s="98">
        <v>5362.33</v>
      </c>
      <c r="P1505" s="98"/>
      <c r="Q1505" s="84"/>
      <c r="R1505" s="84"/>
      <c r="S1505" s="84"/>
    </row>
    <row r="1506" spans="2:19" ht="45" customHeight="1" x14ac:dyDescent="0.25">
      <c r="B1506" s="10" t="s">
        <v>501</v>
      </c>
      <c r="C1506" s="100" t="s">
        <v>341</v>
      </c>
      <c r="D1506" s="100"/>
      <c r="E1506" s="101">
        <f t="shared" si="24"/>
        <v>1</v>
      </c>
      <c r="F1506" s="101"/>
      <c r="G1506" s="102" t="s">
        <v>17</v>
      </c>
      <c r="H1506" s="102"/>
      <c r="I1506" s="103">
        <v>42389</v>
      </c>
      <c r="J1506" s="103"/>
      <c r="K1506" s="103">
        <v>42391</v>
      </c>
      <c r="L1506" s="103"/>
      <c r="M1506" s="84" t="s">
        <v>656</v>
      </c>
      <c r="N1506" s="84"/>
      <c r="O1506" s="98">
        <v>13512</v>
      </c>
      <c r="P1506" s="98"/>
      <c r="Q1506" s="84"/>
      <c r="R1506" s="84"/>
      <c r="S1506" s="84"/>
    </row>
    <row r="1507" spans="2:19" ht="45" customHeight="1" x14ac:dyDescent="0.25">
      <c r="B1507" s="10" t="s">
        <v>501</v>
      </c>
      <c r="C1507" s="100" t="s">
        <v>1068</v>
      </c>
      <c r="D1507" s="100"/>
      <c r="E1507" s="101">
        <f t="shared" si="24"/>
        <v>1</v>
      </c>
      <c r="F1507" s="101"/>
      <c r="G1507" s="102" t="s">
        <v>17</v>
      </c>
      <c r="H1507" s="102"/>
      <c r="I1507" s="103">
        <v>42423</v>
      </c>
      <c r="J1507" s="103"/>
      <c r="K1507" s="103">
        <v>42425</v>
      </c>
      <c r="L1507" s="103"/>
      <c r="M1507" s="84" t="s">
        <v>656</v>
      </c>
      <c r="N1507" s="84"/>
      <c r="O1507" s="98">
        <v>5154</v>
      </c>
      <c r="P1507" s="98"/>
      <c r="Q1507" s="84"/>
      <c r="R1507" s="84"/>
      <c r="S1507" s="84"/>
    </row>
    <row r="1508" spans="2:19" ht="45" customHeight="1" x14ac:dyDescent="0.25">
      <c r="B1508" s="10" t="s">
        <v>501</v>
      </c>
      <c r="C1508" s="100" t="s">
        <v>1068</v>
      </c>
      <c r="D1508" s="100"/>
      <c r="E1508" s="101">
        <f t="shared" si="24"/>
        <v>1</v>
      </c>
      <c r="F1508" s="101"/>
      <c r="G1508" s="102" t="s">
        <v>17</v>
      </c>
      <c r="H1508" s="102"/>
      <c r="I1508" s="103">
        <v>42423</v>
      </c>
      <c r="J1508" s="103"/>
      <c r="K1508" s="103">
        <v>42425</v>
      </c>
      <c r="L1508" s="103"/>
      <c r="M1508" s="84" t="s">
        <v>656</v>
      </c>
      <c r="N1508" s="84"/>
      <c r="O1508" s="98">
        <v>3360</v>
      </c>
      <c r="P1508" s="98"/>
      <c r="Q1508" s="84"/>
      <c r="R1508" s="84"/>
      <c r="S1508" s="84"/>
    </row>
    <row r="1509" spans="2:19" ht="45" customHeight="1" x14ac:dyDescent="0.25">
      <c r="B1509" s="10" t="s">
        <v>501</v>
      </c>
      <c r="C1509" s="100" t="s">
        <v>339</v>
      </c>
      <c r="D1509" s="100"/>
      <c r="E1509" s="101">
        <f t="shared" si="24"/>
        <v>1</v>
      </c>
      <c r="F1509" s="101"/>
      <c r="G1509" s="102" t="s">
        <v>17</v>
      </c>
      <c r="H1509" s="102"/>
      <c r="I1509" s="103">
        <v>42473</v>
      </c>
      <c r="J1509" s="103"/>
      <c r="K1509" s="103">
        <v>42518</v>
      </c>
      <c r="L1509" s="103"/>
      <c r="M1509" s="84" t="s">
        <v>656</v>
      </c>
      <c r="N1509" s="84"/>
      <c r="O1509" s="98">
        <v>39149.269999999997</v>
      </c>
      <c r="P1509" s="98"/>
      <c r="Q1509" s="84"/>
      <c r="R1509" s="84"/>
      <c r="S1509" s="84"/>
    </row>
    <row r="1510" spans="2:19" ht="45" customHeight="1" x14ac:dyDescent="0.25">
      <c r="B1510" s="10" t="s">
        <v>501</v>
      </c>
      <c r="C1510" s="100" t="s">
        <v>47</v>
      </c>
      <c r="D1510" s="100"/>
      <c r="E1510" s="101">
        <f t="shared" si="24"/>
        <v>1</v>
      </c>
      <c r="F1510" s="101"/>
      <c r="G1510" s="102" t="s">
        <v>17</v>
      </c>
      <c r="H1510" s="102"/>
      <c r="I1510" s="103">
        <v>42592</v>
      </c>
      <c r="J1510" s="103"/>
      <c r="K1510" s="103">
        <v>42609</v>
      </c>
      <c r="L1510" s="103"/>
      <c r="M1510" s="84" t="s">
        <v>656</v>
      </c>
      <c r="N1510" s="84"/>
      <c r="O1510" s="98">
        <v>13743.8</v>
      </c>
      <c r="P1510" s="98"/>
      <c r="Q1510" s="84"/>
      <c r="R1510" s="84"/>
      <c r="S1510" s="84"/>
    </row>
    <row r="1511" spans="2:19" ht="45" customHeight="1" x14ac:dyDescent="0.25">
      <c r="B1511" s="10" t="s">
        <v>501</v>
      </c>
      <c r="C1511" s="100" t="s">
        <v>47</v>
      </c>
      <c r="D1511" s="100"/>
      <c r="E1511" s="101">
        <f t="shared" si="24"/>
        <v>1</v>
      </c>
      <c r="F1511" s="101"/>
      <c r="G1511" s="102" t="s">
        <v>17</v>
      </c>
      <c r="H1511" s="102"/>
      <c r="I1511" s="103">
        <v>42605</v>
      </c>
      <c r="J1511" s="103"/>
      <c r="K1511" s="103">
        <v>42609</v>
      </c>
      <c r="L1511" s="103"/>
      <c r="M1511" s="84" t="s">
        <v>656</v>
      </c>
      <c r="N1511" s="84"/>
      <c r="O1511" s="98">
        <v>30876.01</v>
      </c>
      <c r="P1511" s="98"/>
      <c r="Q1511" s="84"/>
      <c r="R1511" s="84"/>
      <c r="S1511" s="84"/>
    </row>
    <row r="1512" spans="2:19" ht="45" customHeight="1" x14ac:dyDescent="0.25">
      <c r="B1512" s="10" t="s">
        <v>501</v>
      </c>
      <c r="C1512" s="100" t="s">
        <v>1245</v>
      </c>
      <c r="D1512" s="100"/>
      <c r="E1512" s="101">
        <f t="shared" si="24"/>
        <v>1</v>
      </c>
      <c r="F1512" s="101"/>
      <c r="G1512" s="102" t="s">
        <v>17</v>
      </c>
      <c r="H1512" s="102"/>
      <c r="I1512" s="103">
        <v>42625</v>
      </c>
      <c r="J1512" s="103"/>
      <c r="K1512" s="103">
        <v>42625</v>
      </c>
      <c r="L1512" s="103"/>
      <c r="M1512" s="84" t="s">
        <v>656</v>
      </c>
      <c r="N1512" s="84"/>
      <c r="O1512" s="98">
        <v>14048.25</v>
      </c>
      <c r="P1512" s="98"/>
      <c r="Q1512" s="84"/>
      <c r="R1512" s="84"/>
      <c r="S1512" s="84"/>
    </row>
    <row r="1513" spans="2:19" ht="45" customHeight="1" x14ac:dyDescent="0.25">
      <c r="B1513" s="10" t="s">
        <v>501</v>
      </c>
      <c r="C1513" s="100" t="s">
        <v>1246</v>
      </c>
      <c r="D1513" s="100"/>
      <c r="E1513" s="101">
        <f t="shared" si="24"/>
        <v>1</v>
      </c>
      <c r="F1513" s="101"/>
      <c r="G1513" s="102" t="s">
        <v>17</v>
      </c>
      <c r="H1513" s="102"/>
      <c r="I1513" s="103">
        <v>42625</v>
      </c>
      <c r="J1513" s="103"/>
      <c r="K1513" s="103">
        <v>42628</v>
      </c>
      <c r="L1513" s="103"/>
      <c r="M1513" s="84" t="s">
        <v>656</v>
      </c>
      <c r="N1513" s="84"/>
      <c r="O1513" s="98">
        <v>14048.25</v>
      </c>
      <c r="P1513" s="98"/>
      <c r="Q1513" s="84"/>
      <c r="R1513" s="84"/>
      <c r="S1513" s="84"/>
    </row>
    <row r="1514" spans="2:19" ht="45" customHeight="1" x14ac:dyDescent="0.25">
      <c r="B1514" s="10" t="s">
        <v>501</v>
      </c>
      <c r="C1514" s="100" t="s">
        <v>1247</v>
      </c>
      <c r="D1514" s="100"/>
      <c r="E1514" s="101">
        <f t="shared" si="24"/>
        <v>1</v>
      </c>
      <c r="F1514" s="101"/>
      <c r="G1514" s="102" t="s">
        <v>17</v>
      </c>
      <c r="H1514" s="102"/>
      <c r="I1514" s="103">
        <v>42626</v>
      </c>
      <c r="J1514" s="103"/>
      <c r="K1514" s="103">
        <v>42627</v>
      </c>
      <c r="L1514" s="103"/>
      <c r="M1514" s="84" t="s">
        <v>656</v>
      </c>
      <c r="N1514" s="84"/>
      <c r="O1514" s="98">
        <v>14048.25</v>
      </c>
      <c r="P1514" s="98"/>
      <c r="Q1514" s="84"/>
      <c r="R1514" s="84"/>
      <c r="S1514" s="84"/>
    </row>
    <row r="1515" spans="2:19" ht="45" customHeight="1" x14ac:dyDescent="0.25">
      <c r="B1515" s="10" t="s">
        <v>501</v>
      </c>
      <c r="C1515" s="100" t="s">
        <v>47</v>
      </c>
      <c r="D1515" s="100"/>
      <c r="E1515" s="101">
        <f t="shared" si="24"/>
        <v>1</v>
      </c>
      <c r="F1515" s="101"/>
      <c r="G1515" s="102" t="s">
        <v>17</v>
      </c>
      <c r="H1515" s="102"/>
      <c r="I1515" s="103">
        <v>42646</v>
      </c>
      <c r="J1515" s="103"/>
      <c r="K1515" s="103">
        <v>42648</v>
      </c>
      <c r="L1515" s="103"/>
      <c r="M1515" s="84" t="s">
        <v>656</v>
      </c>
      <c r="N1515" s="84"/>
      <c r="O1515" s="98">
        <v>14048.25</v>
      </c>
      <c r="P1515" s="98"/>
      <c r="Q1515" s="84"/>
      <c r="R1515" s="84"/>
      <c r="S1515" s="84"/>
    </row>
    <row r="1516" spans="2:19" ht="45" customHeight="1" x14ac:dyDescent="0.25">
      <c r="B1516" s="10" t="s">
        <v>501</v>
      </c>
      <c r="C1516" s="100" t="str">
        <f t="shared" ref="C1516:C1528" si="25">+B1516</f>
        <v>Presidencia Municipal</v>
      </c>
      <c r="D1516" s="100"/>
      <c r="E1516" s="101">
        <f t="shared" si="24"/>
        <v>1</v>
      </c>
      <c r="F1516" s="101"/>
      <c r="G1516" s="102" t="s">
        <v>17</v>
      </c>
      <c r="H1516" s="102"/>
      <c r="I1516" s="103">
        <v>42649</v>
      </c>
      <c r="J1516" s="103"/>
      <c r="K1516" s="103">
        <v>42648</v>
      </c>
      <c r="L1516" s="103"/>
      <c r="M1516" s="84" t="s">
        <v>656</v>
      </c>
      <c r="N1516" s="84"/>
      <c r="O1516" s="98">
        <v>8901.33</v>
      </c>
      <c r="P1516" s="98"/>
      <c r="Q1516" s="84"/>
      <c r="R1516" s="84"/>
      <c r="S1516" s="84"/>
    </row>
    <row r="1517" spans="2:19" ht="45" customHeight="1" x14ac:dyDescent="0.25">
      <c r="B1517" s="10" t="s">
        <v>501</v>
      </c>
      <c r="C1517" s="100" t="str">
        <f t="shared" si="25"/>
        <v>Presidencia Municipal</v>
      </c>
      <c r="D1517" s="100"/>
      <c r="E1517" s="101">
        <f t="shared" si="24"/>
        <v>1</v>
      </c>
      <c r="F1517" s="101"/>
      <c r="G1517" s="102" t="s">
        <v>17</v>
      </c>
      <c r="H1517" s="102"/>
      <c r="I1517" s="103">
        <v>42661</v>
      </c>
      <c r="J1517" s="103"/>
      <c r="K1517" s="103">
        <v>42662</v>
      </c>
      <c r="L1517" s="103"/>
      <c r="M1517" s="84" t="s">
        <v>656</v>
      </c>
      <c r="N1517" s="84"/>
      <c r="O1517" s="98">
        <v>8901.33</v>
      </c>
      <c r="P1517" s="98"/>
      <c r="Q1517" s="84"/>
      <c r="R1517" s="84"/>
      <c r="S1517" s="84"/>
    </row>
    <row r="1518" spans="2:19" ht="45" customHeight="1" x14ac:dyDescent="0.25">
      <c r="B1518" s="10" t="s">
        <v>501</v>
      </c>
      <c r="C1518" s="100" t="str">
        <f t="shared" si="25"/>
        <v>Presidencia Municipal</v>
      </c>
      <c r="D1518" s="100"/>
      <c r="E1518" s="101">
        <f t="shared" si="24"/>
        <v>1</v>
      </c>
      <c r="F1518" s="101"/>
      <c r="G1518" s="102" t="s">
        <v>17</v>
      </c>
      <c r="H1518" s="102"/>
      <c r="I1518" s="103">
        <v>43033</v>
      </c>
      <c r="J1518" s="103"/>
      <c r="K1518" s="103">
        <v>43036</v>
      </c>
      <c r="L1518" s="103"/>
      <c r="M1518" s="84" t="s">
        <v>656</v>
      </c>
      <c r="N1518" s="84"/>
      <c r="O1518" s="98">
        <v>8901.33</v>
      </c>
      <c r="P1518" s="98"/>
      <c r="Q1518" s="84"/>
      <c r="R1518" s="84"/>
      <c r="S1518" s="84"/>
    </row>
    <row r="1519" spans="2:19" ht="45" customHeight="1" x14ac:dyDescent="0.25">
      <c r="B1519" s="10" t="s">
        <v>501</v>
      </c>
      <c r="C1519" s="100" t="str">
        <f t="shared" si="25"/>
        <v>Presidencia Municipal</v>
      </c>
      <c r="D1519" s="100"/>
      <c r="E1519" s="101">
        <f t="shared" si="24"/>
        <v>1</v>
      </c>
      <c r="F1519" s="101"/>
      <c r="G1519" s="102" t="s">
        <v>17</v>
      </c>
      <c r="H1519" s="102"/>
      <c r="I1519" s="103">
        <v>42684</v>
      </c>
      <c r="J1519" s="103"/>
      <c r="K1519" s="103">
        <v>42685</v>
      </c>
      <c r="L1519" s="103"/>
      <c r="M1519" s="84" t="s">
        <v>656</v>
      </c>
      <c r="N1519" s="84"/>
      <c r="O1519" s="98">
        <v>9866.33</v>
      </c>
      <c r="P1519" s="98"/>
      <c r="Q1519" s="84"/>
      <c r="R1519" s="84"/>
      <c r="S1519" s="84"/>
    </row>
    <row r="1520" spans="2:19" ht="45" customHeight="1" x14ac:dyDescent="0.25">
      <c r="B1520" s="10" t="s">
        <v>501</v>
      </c>
      <c r="C1520" s="100" t="str">
        <f t="shared" si="25"/>
        <v>Presidencia Municipal</v>
      </c>
      <c r="D1520" s="100"/>
      <c r="E1520" s="101">
        <f t="shared" si="24"/>
        <v>1</v>
      </c>
      <c r="F1520" s="101"/>
      <c r="G1520" s="102" t="s">
        <v>17</v>
      </c>
      <c r="H1520" s="102"/>
      <c r="I1520" s="103">
        <v>42684</v>
      </c>
      <c r="J1520" s="103"/>
      <c r="K1520" s="103">
        <v>42685</v>
      </c>
      <c r="L1520" s="103"/>
      <c r="M1520" s="84" t="s">
        <v>656</v>
      </c>
      <c r="N1520" s="84"/>
      <c r="O1520" s="98">
        <v>9866.33</v>
      </c>
      <c r="P1520" s="98"/>
      <c r="Q1520" s="84"/>
      <c r="R1520" s="84"/>
      <c r="S1520" s="84"/>
    </row>
    <row r="1521" spans="2:20" ht="45" customHeight="1" x14ac:dyDescent="0.25">
      <c r="B1521" s="10" t="s">
        <v>501</v>
      </c>
      <c r="C1521" s="100" t="str">
        <f t="shared" si="25"/>
        <v>Presidencia Municipal</v>
      </c>
      <c r="D1521" s="100"/>
      <c r="E1521" s="101">
        <f t="shared" si="24"/>
        <v>1</v>
      </c>
      <c r="F1521" s="101"/>
      <c r="G1521" s="102" t="s">
        <v>17</v>
      </c>
      <c r="H1521" s="102"/>
      <c r="I1521" s="103">
        <v>42688</v>
      </c>
      <c r="J1521" s="103"/>
      <c r="K1521" s="103">
        <v>42688</v>
      </c>
      <c r="L1521" s="103"/>
      <c r="M1521" s="84" t="s">
        <v>656</v>
      </c>
      <c r="N1521" s="84"/>
      <c r="O1521" s="98">
        <v>9866.33</v>
      </c>
      <c r="P1521" s="98"/>
      <c r="Q1521" s="84"/>
      <c r="R1521" s="84"/>
      <c r="S1521" s="84"/>
    </row>
    <row r="1522" spans="2:20" ht="45" customHeight="1" x14ac:dyDescent="0.25">
      <c r="B1522" s="10" t="s">
        <v>501</v>
      </c>
      <c r="C1522" s="100" t="str">
        <f t="shared" si="25"/>
        <v>Presidencia Municipal</v>
      </c>
      <c r="D1522" s="100"/>
      <c r="E1522" s="101">
        <f t="shared" si="24"/>
        <v>1</v>
      </c>
      <c r="F1522" s="101"/>
      <c r="G1522" s="102" t="s">
        <v>17</v>
      </c>
      <c r="H1522" s="102"/>
      <c r="I1522" s="103">
        <v>42696</v>
      </c>
      <c r="J1522" s="103"/>
      <c r="K1522" s="103">
        <v>42696</v>
      </c>
      <c r="L1522" s="103"/>
      <c r="M1522" s="84" t="s">
        <v>656</v>
      </c>
      <c r="N1522" s="84"/>
      <c r="O1522" s="98">
        <v>9866.33</v>
      </c>
      <c r="P1522" s="98"/>
      <c r="Q1522" s="84"/>
      <c r="R1522" s="84"/>
      <c r="S1522" s="84"/>
    </row>
    <row r="1523" spans="2:20" ht="45" customHeight="1" x14ac:dyDescent="0.25">
      <c r="B1523" s="10" t="s">
        <v>501</v>
      </c>
      <c r="C1523" s="100" t="str">
        <f t="shared" si="25"/>
        <v>Presidencia Municipal</v>
      </c>
      <c r="D1523" s="100"/>
      <c r="E1523" s="101">
        <f t="shared" si="24"/>
        <v>1</v>
      </c>
      <c r="F1523" s="101"/>
      <c r="G1523" s="102" t="s">
        <v>17</v>
      </c>
      <c r="H1523" s="102"/>
      <c r="I1523" s="103">
        <v>42691</v>
      </c>
      <c r="J1523" s="103"/>
      <c r="K1523" s="103">
        <v>42691</v>
      </c>
      <c r="L1523" s="103"/>
      <c r="M1523" s="84" t="s">
        <v>656</v>
      </c>
      <c r="N1523" s="84"/>
      <c r="O1523" s="98">
        <v>9866.33</v>
      </c>
      <c r="P1523" s="98"/>
      <c r="Q1523" s="84"/>
      <c r="R1523" s="84"/>
      <c r="S1523" s="84"/>
    </row>
    <row r="1524" spans="2:20" ht="45" customHeight="1" x14ac:dyDescent="0.25">
      <c r="B1524" s="10" t="s">
        <v>501</v>
      </c>
      <c r="C1524" s="100" t="str">
        <f t="shared" si="25"/>
        <v>Presidencia Municipal</v>
      </c>
      <c r="D1524" s="100"/>
      <c r="E1524" s="101">
        <f t="shared" si="24"/>
        <v>1</v>
      </c>
      <c r="F1524" s="101"/>
      <c r="G1524" s="102" t="s">
        <v>17</v>
      </c>
      <c r="H1524" s="102"/>
      <c r="I1524" s="103">
        <v>42701</v>
      </c>
      <c r="J1524" s="103"/>
      <c r="K1524" s="103">
        <v>42701</v>
      </c>
      <c r="L1524" s="103"/>
      <c r="M1524" s="84" t="s">
        <v>656</v>
      </c>
      <c r="N1524" s="84"/>
      <c r="O1524" s="98">
        <v>9866.33</v>
      </c>
      <c r="P1524" s="98"/>
      <c r="Q1524" s="84"/>
      <c r="R1524" s="84"/>
      <c r="S1524" s="84"/>
    </row>
    <row r="1525" spans="2:20" ht="45" customHeight="1" x14ac:dyDescent="0.25">
      <c r="B1525" s="10" t="s">
        <v>501</v>
      </c>
      <c r="C1525" s="100" t="str">
        <f t="shared" si="25"/>
        <v>Presidencia Municipal</v>
      </c>
      <c r="D1525" s="100"/>
      <c r="E1525" s="101">
        <f t="shared" si="24"/>
        <v>1</v>
      </c>
      <c r="F1525" s="101"/>
      <c r="G1525" s="102" t="s">
        <v>17</v>
      </c>
      <c r="H1525" s="102"/>
      <c r="I1525" s="103">
        <v>42684</v>
      </c>
      <c r="J1525" s="103"/>
      <c r="K1525" s="103">
        <v>42685</v>
      </c>
      <c r="L1525" s="103"/>
      <c r="M1525" s="84" t="s">
        <v>656</v>
      </c>
      <c r="N1525" s="84"/>
      <c r="O1525" s="98">
        <v>8926.5</v>
      </c>
      <c r="P1525" s="98"/>
      <c r="Q1525" s="84"/>
      <c r="R1525" s="84"/>
      <c r="S1525" s="84"/>
    </row>
    <row r="1526" spans="2:20" ht="45" customHeight="1" x14ac:dyDescent="0.25">
      <c r="B1526" s="10" t="s">
        <v>501</v>
      </c>
      <c r="C1526" s="100" t="str">
        <f t="shared" si="25"/>
        <v>Presidencia Municipal</v>
      </c>
      <c r="D1526" s="100"/>
      <c r="E1526" s="101">
        <f t="shared" si="24"/>
        <v>1</v>
      </c>
      <c r="F1526" s="101"/>
      <c r="G1526" s="102" t="s">
        <v>17</v>
      </c>
      <c r="H1526" s="102"/>
      <c r="I1526" s="103">
        <v>42485</v>
      </c>
      <c r="J1526" s="103"/>
      <c r="K1526" s="103">
        <v>42486</v>
      </c>
      <c r="L1526" s="103"/>
      <c r="M1526" s="84" t="s">
        <v>656</v>
      </c>
      <c r="N1526" s="84"/>
      <c r="O1526" s="98">
        <v>8926.5</v>
      </c>
      <c r="P1526" s="98"/>
      <c r="Q1526" s="84"/>
      <c r="R1526" s="84"/>
      <c r="S1526" s="84"/>
    </row>
    <row r="1527" spans="2:20" ht="45" customHeight="1" x14ac:dyDescent="0.25">
      <c r="B1527" s="10" t="s">
        <v>501</v>
      </c>
      <c r="C1527" s="100" t="str">
        <f t="shared" si="25"/>
        <v>Presidencia Municipal</v>
      </c>
      <c r="D1527" s="100"/>
      <c r="E1527" s="101">
        <f t="shared" si="24"/>
        <v>1</v>
      </c>
      <c r="F1527" s="101"/>
      <c r="G1527" s="102" t="s">
        <v>17</v>
      </c>
      <c r="H1527" s="102"/>
      <c r="I1527" s="103">
        <v>42480</v>
      </c>
      <c r="J1527" s="103"/>
      <c r="K1527" s="103">
        <v>42480</v>
      </c>
      <c r="L1527" s="103"/>
      <c r="M1527" s="84" t="s">
        <v>656</v>
      </c>
      <c r="N1527" s="84"/>
      <c r="O1527" s="98">
        <v>8926.5</v>
      </c>
      <c r="P1527" s="98"/>
      <c r="Q1527" s="84"/>
      <c r="R1527" s="84"/>
      <c r="S1527" s="84"/>
    </row>
    <row r="1528" spans="2:20" ht="45" customHeight="1" x14ac:dyDescent="0.25">
      <c r="B1528" s="10" t="s">
        <v>501</v>
      </c>
      <c r="C1528" s="100" t="str">
        <f t="shared" si="25"/>
        <v>Presidencia Municipal</v>
      </c>
      <c r="D1528" s="100"/>
      <c r="E1528" s="101">
        <f t="shared" si="24"/>
        <v>1</v>
      </c>
      <c r="F1528" s="101"/>
      <c r="G1528" s="102" t="s">
        <v>17</v>
      </c>
      <c r="H1528" s="102"/>
      <c r="I1528" s="103">
        <v>42482</v>
      </c>
      <c r="J1528" s="103"/>
      <c r="K1528" s="103">
        <v>42482</v>
      </c>
      <c r="L1528" s="103"/>
      <c r="M1528" s="84" t="s">
        <v>656</v>
      </c>
      <c r="N1528" s="84"/>
      <c r="O1528" s="98">
        <v>8926.5</v>
      </c>
      <c r="P1528" s="98"/>
      <c r="Q1528" s="84"/>
      <c r="R1528" s="84"/>
      <c r="S1528" s="84"/>
      <c r="T1528" s="5">
        <f>SUM(O1502:O1528)</f>
        <v>320517.04999999993</v>
      </c>
    </row>
    <row r="1529" spans="2:20" ht="45" customHeight="1" x14ac:dyDescent="0.25">
      <c r="B1529" s="10" t="s">
        <v>523</v>
      </c>
      <c r="C1529" s="100" t="s">
        <v>1248</v>
      </c>
      <c r="D1529" s="100"/>
      <c r="E1529" s="101">
        <f t="shared" si="24"/>
        <v>1</v>
      </c>
      <c r="F1529" s="101"/>
      <c r="G1529" s="102" t="s">
        <v>17</v>
      </c>
      <c r="H1529" s="102"/>
      <c r="I1529" s="103">
        <v>42404</v>
      </c>
      <c r="J1529" s="103"/>
      <c r="K1529" s="103">
        <v>42404</v>
      </c>
      <c r="L1529" s="103"/>
      <c r="M1529" s="84" t="s">
        <v>656</v>
      </c>
      <c r="N1529" s="84"/>
      <c r="O1529" s="98">
        <v>6787.84</v>
      </c>
      <c r="P1529" s="98"/>
      <c r="Q1529" s="84"/>
      <c r="R1529" s="84"/>
      <c r="S1529" s="84"/>
    </row>
    <row r="1530" spans="2:20" ht="45" customHeight="1" x14ac:dyDescent="0.25">
      <c r="B1530" s="10" t="s">
        <v>523</v>
      </c>
      <c r="C1530" s="100" t="s">
        <v>1248</v>
      </c>
      <c r="D1530" s="100"/>
      <c r="E1530" s="101">
        <f t="shared" si="24"/>
        <v>1</v>
      </c>
      <c r="F1530" s="101"/>
      <c r="G1530" s="102" t="s">
        <v>17</v>
      </c>
      <c r="H1530" s="102"/>
      <c r="I1530" s="103">
        <v>42403</v>
      </c>
      <c r="J1530" s="103"/>
      <c r="K1530" s="103">
        <v>42403</v>
      </c>
      <c r="L1530" s="103"/>
      <c r="M1530" s="84" t="s">
        <v>656</v>
      </c>
      <c r="N1530" s="84"/>
      <c r="O1530" s="98">
        <v>1808.79</v>
      </c>
      <c r="P1530" s="98"/>
      <c r="Q1530" s="84"/>
      <c r="R1530" s="84"/>
      <c r="S1530" s="84"/>
    </row>
    <row r="1531" spans="2:20" ht="45" customHeight="1" x14ac:dyDescent="0.25">
      <c r="B1531" s="10" t="s">
        <v>523</v>
      </c>
      <c r="C1531" s="100" t="s">
        <v>1249</v>
      </c>
      <c r="D1531" s="100"/>
      <c r="E1531" s="101">
        <f t="shared" si="24"/>
        <v>1</v>
      </c>
      <c r="F1531" s="101"/>
      <c r="G1531" s="102" t="s">
        <v>17</v>
      </c>
      <c r="H1531" s="102"/>
      <c r="I1531" s="103">
        <v>42425</v>
      </c>
      <c r="J1531" s="103"/>
      <c r="K1531" s="103">
        <v>42425</v>
      </c>
      <c r="L1531" s="103"/>
      <c r="M1531" s="84" t="s">
        <v>656</v>
      </c>
      <c r="N1531" s="84"/>
      <c r="O1531" s="98">
        <v>5154</v>
      </c>
      <c r="P1531" s="98"/>
      <c r="Q1531" s="84"/>
      <c r="R1531" s="84"/>
      <c r="S1531" s="84"/>
    </row>
    <row r="1532" spans="2:20" ht="45" customHeight="1" x14ac:dyDescent="0.25">
      <c r="B1532" s="10" t="s">
        <v>523</v>
      </c>
      <c r="C1532" s="100" t="s">
        <v>1250</v>
      </c>
      <c r="D1532" s="100"/>
      <c r="E1532" s="101">
        <f t="shared" si="24"/>
        <v>1</v>
      </c>
      <c r="F1532" s="101"/>
      <c r="G1532" s="102" t="s">
        <v>17</v>
      </c>
      <c r="H1532" s="102"/>
      <c r="I1532" s="103">
        <v>42504</v>
      </c>
      <c r="J1532" s="103"/>
      <c r="K1532" s="103">
        <v>42504</v>
      </c>
      <c r="L1532" s="103"/>
      <c r="M1532" s="84" t="s">
        <v>656</v>
      </c>
      <c r="N1532" s="84"/>
      <c r="O1532" s="98">
        <v>4717</v>
      </c>
      <c r="P1532" s="98"/>
      <c r="Q1532" s="84"/>
      <c r="R1532" s="84"/>
      <c r="S1532" s="84"/>
    </row>
    <row r="1533" spans="2:20" ht="45" customHeight="1" x14ac:dyDescent="0.25">
      <c r="B1533" s="10" t="s">
        <v>523</v>
      </c>
      <c r="C1533" s="100" t="s">
        <v>1250</v>
      </c>
      <c r="D1533" s="100"/>
      <c r="E1533" s="101">
        <f t="shared" si="24"/>
        <v>1</v>
      </c>
      <c r="F1533" s="101"/>
      <c r="G1533" s="102" t="s">
        <v>17</v>
      </c>
      <c r="H1533" s="102"/>
      <c r="I1533" s="103">
        <v>42504</v>
      </c>
      <c r="J1533" s="103"/>
      <c r="K1533" s="103">
        <v>42504</v>
      </c>
      <c r="L1533" s="103"/>
      <c r="M1533" s="84" t="s">
        <v>656</v>
      </c>
      <c r="N1533" s="84"/>
      <c r="O1533" s="98">
        <v>2920.94</v>
      </c>
      <c r="P1533" s="98"/>
      <c r="Q1533" s="84"/>
      <c r="R1533" s="84"/>
      <c r="S1533" s="84"/>
    </row>
    <row r="1534" spans="2:20" ht="45" customHeight="1" x14ac:dyDescent="0.25">
      <c r="B1534" s="10" t="s">
        <v>523</v>
      </c>
      <c r="C1534" s="100" t="s">
        <v>1251</v>
      </c>
      <c r="D1534" s="100"/>
      <c r="E1534" s="101">
        <f t="shared" si="24"/>
        <v>1</v>
      </c>
      <c r="F1534" s="101"/>
      <c r="G1534" s="102" t="s">
        <v>35</v>
      </c>
      <c r="H1534" s="102"/>
      <c r="I1534" s="103">
        <v>42552</v>
      </c>
      <c r="J1534" s="103"/>
      <c r="K1534" s="103">
        <v>42552</v>
      </c>
      <c r="L1534" s="103"/>
      <c r="M1534" s="84" t="s">
        <v>656</v>
      </c>
      <c r="N1534" s="84"/>
      <c r="O1534" s="98">
        <v>264</v>
      </c>
      <c r="P1534" s="98"/>
      <c r="Q1534" s="84"/>
      <c r="R1534" s="84"/>
      <c r="S1534" s="84"/>
    </row>
    <row r="1535" spans="2:20" ht="45" customHeight="1" x14ac:dyDescent="0.25">
      <c r="B1535" s="10" t="s">
        <v>523</v>
      </c>
      <c r="C1535" s="100" t="s">
        <v>1252</v>
      </c>
      <c r="D1535" s="100"/>
      <c r="E1535" s="101">
        <f t="shared" si="24"/>
        <v>1</v>
      </c>
      <c r="F1535" s="101"/>
      <c r="G1535" s="102" t="s">
        <v>17</v>
      </c>
      <c r="H1535" s="102"/>
      <c r="I1535" s="103">
        <v>42598</v>
      </c>
      <c r="J1535" s="103"/>
      <c r="K1535" s="103">
        <v>42598</v>
      </c>
      <c r="L1535" s="103"/>
      <c r="M1535" s="84" t="s">
        <v>656</v>
      </c>
      <c r="N1535" s="84"/>
      <c r="O1535" s="98">
        <v>1907.9</v>
      </c>
      <c r="P1535" s="98"/>
      <c r="Q1535" s="84"/>
      <c r="R1535" s="84"/>
      <c r="S1535" s="84"/>
    </row>
    <row r="1536" spans="2:20" ht="45" customHeight="1" x14ac:dyDescent="0.25">
      <c r="B1536" s="10" t="s">
        <v>523</v>
      </c>
      <c r="C1536" s="100" t="s">
        <v>1252</v>
      </c>
      <c r="D1536" s="100"/>
      <c r="E1536" s="101">
        <f t="shared" si="24"/>
        <v>1</v>
      </c>
      <c r="F1536" s="101"/>
      <c r="G1536" s="102" t="s">
        <v>17</v>
      </c>
      <c r="H1536" s="102"/>
      <c r="I1536" s="103">
        <v>42598</v>
      </c>
      <c r="J1536" s="103"/>
      <c r="K1536" s="103">
        <v>42598</v>
      </c>
      <c r="L1536" s="103"/>
      <c r="M1536" s="84" t="s">
        <v>656</v>
      </c>
      <c r="N1536" s="84"/>
      <c r="O1536" s="98">
        <v>1844.5</v>
      </c>
      <c r="P1536" s="98"/>
      <c r="Q1536" s="84"/>
      <c r="R1536" s="84"/>
      <c r="S1536" s="84"/>
    </row>
    <row r="1537" spans="2:20" ht="45" customHeight="1" x14ac:dyDescent="0.25">
      <c r="B1537" s="10" t="s">
        <v>523</v>
      </c>
      <c r="C1537" s="100" t="s">
        <v>1253</v>
      </c>
      <c r="D1537" s="100"/>
      <c r="E1537" s="101">
        <f t="shared" si="24"/>
        <v>1</v>
      </c>
      <c r="F1537" s="101"/>
      <c r="G1537" s="102" t="s">
        <v>1254</v>
      </c>
      <c r="H1537" s="102"/>
      <c r="I1537" s="103">
        <v>42506</v>
      </c>
      <c r="J1537" s="103"/>
      <c r="K1537" s="103">
        <v>42516</v>
      </c>
      <c r="L1537" s="103"/>
      <c r="M1537" s="84" t="s">
        <v>656</v>
      </c>
      <c r="N1537" s="84"/>
      <c r="O1537" s="98">
        <v>2299</v>
      </c>
      <c r="P1537" s="98"/>
      <c r="Q1537" s="84"/>
      <c r="R1537" s="84"/>
      <c r="S1537" s="84"/>
    </row>
    <row r="1538" spans="2:20" ht="45" customHeight="1" x14ac:dyDescent="0.25">
      <c r="B1538" s="10" t="s">
        <v>523</v>
      </c>
      <c r="C1538" s="100" t="s">
        <v>1253</v>
      </c>
      <c r="D1538" s="100"/>
      <c r="E1538" s="101">
        <f t="shared" si="24"/>
        <v>1</v>
      </c>
      <c r="F1538" s="101"/>
      <c r="G1538" s="102" t="s">
        <v>1254</v>
      </c>
      <c r="H1538" s="102"/>
      <c r="I1538" s="103">
        <v>42506</v>
      </c>
      <c r="J1538" s="103"/>
      <c r="K1538" s="103">
        <v>42516</v>
      </c>
      <c r="L1538" s="103"/>
      <c r="M1538" s="84" t="s">
        <v>656</v>
      </c>
      <c r="N1538" s="84"/>
      <c r="O1538" s="98">
        <v>5442.91</v>
      </c>
      <c r="P1538" s="98"/>
      <c r="Q1538" s="84"/>
      <c r="R1538" s="84"/>
      <c r="S1538" s="84"/>
    </row>
    <row r="1539" spans="2:20" ht="45" customHeight="1" x14ac:dyDescent="0.25">
      <c r="B1539" s="10" t="s">
        <v>523</v>
      </c>
      <c r="C1539" s="100" t="s">
        <v>19</v>
      </c>
      <c r="D1539" s="100"/>
      <c r="E1539" s="101">
        <f t="shared" si="24"/>
        <v>1</v>
      </c>
      <c r="F1539" s="101"/>
      <c r="G1539" s="102" t="s">
        <v>20</v>
      </c>
      <c r="H1539" s="102"/>
      <c r="I1539" s="103">
        <v>42506</v>
      </c>
      <c r="J1539" s="103"/>
      <c r="K1539" s="103">
        <v>42506</v>
      </c>
      <c r="L1539" s="103"/>
      <c r="M1539" s="84" t="s">
        <v>656</v>
      </c>
      <c r="N1539" s="84"/>
      <c r="O1539" s="98">
        <v>2699.01</v>
      </c>
      <c r="P1539" s="98"/>
      <c r="Q1539" s="84"/>
      <c r="R1539" s="84"/>
      <c r="S1539" s="84"/>
    </row>
    <row r="1540" spans="2:20" ht="45" customHeight="1" x14ac:dyDescent="0.25">
      <c r="B1540" s="10" t="s">
        <v>523</v>
      </c>
      <c r="C1540" s="100" t="s">
        <v>1255</v>
      </c>
      <c r="D1540" s="100"/>
      <c r="E1540" s="101">
        <f t="shared" si="24"/>
        <v>1</v>
      </c>
      <c r="F1540" s="101"/>
      <c r="G1540" s="102" t="s">
        <v>17</v>
      </c>
      <c r="H1540" s="102"/>
      <c r="I1540" s="103">
        <v>42598</v>
      </c>
      <c r="J1540" s="103"/>
      <c r="K1540" s="103">
        <v>42539</v>
      </c>
      <c r="L1540" s="103"/>
      <c r="M1540" s="84" t="s">
        <v>656</v>
      </c>
      <c r="N1540" s="84"/>
      <c r="O1540" s="98">
        <v>4484</v>
      </c>
      <c r="P1540" s="98"/>
      <c r="Q1540" s="84"/>
      <c r="R1540" s="84"/>
      <c r="S1540" s="84"/>
    </row>
    <row r="1541" spans="2:20" ht="45" customHeight="1" x14ac:dyDescent="0.25">
      <c r="B1541" s="10" t="s">
        <v>523</v>
      </c>
      <c r="C1541" s="100" t="s">
        <v>1255</v>
      </c>
      <c r="D1541" s="100"/>
      <c r="E1541" s="101">
        <f t="shared" si="24"/>
        <v>1</v>
      </c>
      <c r="F1541" s="101"/>
      <c r="G1541" s="102" t="s">
        <v>17</v>
      </c>
      <c r="H1541" s="102"/>
      <c r="I1541" s="103">
        <v>42598</v>
      </c>
      <c r="J1541" s="103"/>
      <c r="K1541" s="103">
        <v>42539</v>
      </c>
      <c r="L1541" s="103"/>
      <c r="M1541" s="84" t="s">
        <v>656</v>
      </c>
      <c r="N1541" s="84"/>
      <c r="O1541" s="98">
        <v>5062</v>
      </c>
      <c r="P1541" s="98"/>
      <c r="Q1541" s="84"/>
      <c r="R1541" s="84"/>
      <c r="S1541" s="84"/>
    </row>
    <row r="1542" spans="2:20" ht="45" customHeight="1" x14ac:dyDescent="0.25">
      <c r="B1542" s="10" t="s">
        <v>523</v>
      </c>
      <c r="C1542" s="100" t="e">
        <f>+#REF!</f>
        <v>#REF!</v>
      </c>
      <c r="D1542" s="100"/>
      <c r="E1542" s="101">
        <f t="shared" si="24"/>
        <v>1</v>
      </c>
      <c r="F1542" s="101"/>
      <c r="G1542" s="102" t="s">
        <v>1256</v>
      </c>
      <c r="H1542" s="102"/>
      <c r="I1542" s="103">
        <v>42708</v>
      </c>
      <c r="J1542" s="103"/>
      <c r="K1542" s="103">
        <v>42709</v>
      </c>
      <c r="L1542" s="103"/>
      <c r="M1542" s="84" t="s">
        <v>656</v>
      </c>
      <c r="N1542" s="84"/>
      <c r="O1542" s="98">
        <v>3604</v>
      </c>
      <c r="P1542" s="98"/>
      <c r="Q1542" s="84"/>
      <c r="R1542" s="84"/>
      <c r="S1542" s="84"/>
    </row>
    <row r="1543" spans="2:20" ht="45" customHeight="1" x14ac:dyDescent="0.25">
      <c r="B1543" s="10" t="s">
        <v>523</v>
      </c>
      <c r="C1543" s="100" t="s">
        <v>1257</v>
      </c>
      <c r="D1543" s="100"/>
      <c r="E1543" s="101">
        <f t="shared" si="24"/>
        <v>1</v>
      </c>
      <c r="F1543" s="101"/>
      <c r="G1543" s="102" t="s">
        <v>17</v>
      </c>
      <c r="H1543" s="102"/>
      <c r="I1543" s="103">
        <v>42683</v>
      </c>
      <c r="J1543" s="103"/>
      <c r="K1543" s="103">
        <v>42683</v>
      </c>
      <c r="L1543" s="103"/>
      <c r="M1543" s="84" t="s">
        <v>656</v>
      </c>
      <c r="N1543" s="84"/>
      <c r="O1543" s="98">
        <v>1330</v>
      </c>
      <c r="P1543" s="98"/>
      <c r="Q1543" s="84"/>
      <c r="R1543" s="84"/>
      <c r="S1543" s="84"/>
    </row>
    <row r="1544" spans="2:20" ht="45" customHeight="1" x14ac:dyDescent="0.25">
      <c r="B1544" s="10" t="s">
        <v>523</v>
      </c>
      <c r="C1544" s="100" t="s">
        <v>1257</v>
      </c>
      <c r="D1544" s="100"/>
      <c r="E1544" s="101">
        <f t="shared" si="24"/>
        <v>1</v>
      </c>
      <c r="F1544" s="101"/>
      <c r="G1544" s="102" t="s">
        <v>17</v>
      </c>
      <c r="H1544" s="102"/>
      <c r="I1544" s="103">
        <v>42683</v>
      </c>
      <c r="J1544" s="103"/>
      <c r="K1544" s="103">
        <v>42683</v>
      </c>
      <c r="L1544" s="103"/>
      <c r="M1544" s="84" t="s">
        <v>656</v>
      </c>
      <c r="N1544" s="84"/>
      <c r="O1544" s="98">
        <v>119</v>
      </c>
      <c r="P1544" s="98"/>
      <c r="Q1544" s="84"/>
      <c r="R1544" s="84"/>
      <c r="S1544" s="84"/>
      <c r="T1544" s="5">
        <f>SUM(O1529:O1544)</f>
        <v>50444.890000000007</v>
      </c>
    </row>
    <row r="1545" spans="2:20" ht="45" customHeight="1" x14ac:dyDescent="0.25">
      <c r="B1545" s="10" t="s">
        <v>535</v>
      </c>
      <c r="C1545" s="100" t="s">
        <v>1258</v>
      </c>
      <c r="D1545" s="100"/>
      <c r="E1545" s="101">
        <f t="shared" si="24"/>
        <v>1</v>
      </c>
      <c r="F1545" s="101"/>
      <c r="G1545" s="102" t="s">
        <v>35</v>
      </c>
      <c r="H1545" s="102"/>
      <c r="I1545" s="103">
        <v>42383</v>
      </c>
      <c r="J1545" s="103"/>
      <c r="K1545" s="103">
        <v>42390</v>
      </c>
      <c r="L1545" s="103"/>
      <c r="M1545" s="84" t="s">
        <v>656</v>
      </c>
      <c r="N1545" s="84"/>
      <c r="O1545" s="98">
        <v>184</v>
      </c>
      <c r="P1545" s="98"/>
      <c r="Q1545" s="84"/>
      <c r="R1545" s="84"/>
      <c r="S1545" s="84"/>
    </row>
    <row r="1546" spans="2:20" ht="45" customHeight="1" x14ac:dyDescent="0.25">
      <c r="B1546" s="10" t="s">
        <v>535</v>
      </c>
      <c r="C1546" s="100" t="s">
        <v>1258</v>
      </c>
      <c r="D1546" s="100"/>
      <c r="E1546" s="101">
        <f t="shared" si="24"/>
        <v>1</v>
      </c>
      <c r="F1546" s="101"/>
      <c r="G1546" s="102" t="s">
        <v>35</v>
      </c>
      <c r="H1546" s="102"/>
      <c r="I1546" s="103">
        <v>42383</v>
      </c>
      <c r="J1546" s="103"/>
      <c r="K1546" s="103">
        <v>42390</v>
      </c>
      <c r="L1546" s="103"/>
      <c r="M1546" s="84" t="s">
        <v>656</v>
      </c>
      <c r="N1546" s="84"/>
      <c r="O1546" s="98">
        <v>580</v>
      </c>
      <c r="P1546" s="98"/>
      <c r="Q1546" s="84"/>
      <c r="R1546" s="84"/>
      <c r="S1546" s="84"/>
    </row>
    <row r="1547" spans="2:20" ht="45" customHeight="1" x14ac:dyDescent="0.25">
      <c r="B1547" s="10" t="s">
        <v>535</v>
      </c>
      <c r="C1547" s="100" t="s">
        <v>1259</v>
      </c>
      <c r="D1547" s="100"/>
      <c r="E1547" s="101">
        <f t="shared" si="24"/>
        <v>1</v>
      </c>
      <c r="F1547" s="101"/>
      <c r="G1547" s="102" t="s">
        <v>35</v>
      </c>
      <c r="H1547" s="102"/>
      <c r="I1547" s="103">
        <v>42411</v>
      </c>
      <c r="J1547" s="103"/>
      <c r="K1547" s="103">
        <v>42411</v>
      </c>
      <c r="L1547" s="103"/>
      <c r="M1547" s="84" t="s">
        <v>656</v>
      </c>
      <c r="N1547" s="84"/>
      <c r="O1547" s="98">
        <v>188</v>
      </c>
      <c r="P1547" s="98"/>
      <c r="Q1547" s="84"/>
      <c r="R1547" s="84"/>
      <c r="S1547" s="84"/>
    </row>
    <row r="1548" spans="2:20" ht="45" customHeight="1" x14ac:dyDescent="0.25">
      <c r="B1548" s="10" t="s">
        <v>535</v>
      </c>
      <c r="C1548" s="100" t="s">
        <v>1259</v>
      </c>
      <c r="D1548" s="100"/>
      <c r="E1548" s="101">
        <f t="shared" si="24"/>
        <v>1</v>
      </c>
      <c r="F1548" s="101"/>
      <c r="G1548" s="102" t="s">
        <v>35</v>
      </c>
      <c r="H1548" s="102"/>
      <c r="I1548" s="103">
        <v>42411</v>
      </c>
      <c r="J1548" s="103"/>
      <c r="K1548" s="103">
        <v>42411</v>
      </c>
      <c r="L1548" s="103"/>
      <c r="M1548" s="84" t="s">
        <v>656</v>
      </c>
      <c r="N1548" s="84"/>
      <c r="O1548" s="98">
        <v>325.99</v>
      </c>
      <c r="P1548" s="98"/>
      <c r="Q1548" s="84"/>
      <c r="R1548" s="84"/>
      <c r="S1548" s="84"/>
    </row>
    <row r="1549" spans="2:20" ht="45" customHeight="1" x14ac:dyDescent="0.25">
      <c r="B1549" s="10" t="s">
        <v>535</v>
      </c>
      <c r="C1549" s="100" t="s">
        <v>1260</v>
      </c>
      <c r="D1549" s="100"/>
      <c r="E1549" s="101">
        <f t="shared" ref="E1549:E1612" si="26">D1549+1</f>
        <v>1</v>
      </c>
      <c r="F1549" s="101"/>
      <c r="G1549" s="102" t="s">
        <v>35</v>
      </c>
      <c r="H1549" s="102"/>
      <c r="I1549" s="103">
        <v>42438</v>
      </c>
      <c r="J1549" s="103"/>
      <c r="K1549" s="103">
        <v>42438</v>
      </c>
      <c r="L1549" s="103"/>
      <c r="M1549" s="84" t="s">
        <v>656</v>
      </c>
      <c r="N1549" s="84"/>
      <c r="O1549" s="98">
        <v>188</v>
      </c>
      <c r="P1549" s="98"/>
      <c r="Q1549" s="84"/>
      <c r="R1549" s="84"/>
      <c r="S1549" s="84"/>
    </row>
    <row r="1550" spans="2:20" ht="45" customHeight="1" x14ac:dyDescent="0.25">
      <c r="B1550" s="10" t="s">
        <v>535</v>
      </c>
      <c r="C1550" s="100" t="s">
        <v>1260</v>
      </c>
      <c r="D1550" s="100"/>
      <c r="E1550" s="101">
        <f t="shared" si="26"/>
        <v>1</v>
      </c>
      <c r="F1550" s="101"/>
      <c r="G1550" s="102" t="s">
        <v>35</v>
      </c>
      <c r="H1550" s="102"/>
      <c r="I1550" s="103">
        <v>42438</v>
      </c>
      <c r="J1550" s="103"/>
      <c r="K1550" s="103">
        <v>42438</v>
      </c>
      <c r="L1550" s="103"/>
      <c r="M1550" s="84" t="s">
        <v>656</v>
      </c>
      <c r="N1550" s="84"/>
      <c r="O1550" s="98">
        <v>458</v>
      </c>
      <c r="P1550" s="98"/>
      <c r="Q1550" s="84"/>
      <c r="R1550" s="84"/>
      <c r="S1550" s="84"/>
    </row>
    <row r="1551" spans="2:20" ht="45" customHeight="1" x14ac:dyDescent="0.25">
      <c r="B1551" s="10" t="s">
        <v>535</v>
      </c>
      <c r="C1551" s="100" t="s">
        <v>1261</v>
      </c>
      <c r="D1551" s="100"/>
      <c r="E1551" s="101">
        <f t="shared" si="26"/>
        <v>1</v>
      </c>
      <c r="F1551" s="101"/>
      <c r="G1551" s="102" t="s">
        <v>35</v>
      </c>
      <c r="H1551" s="102"/>
      <c r="I1551" s="103">
        <v>42432</v>
      </c>
      <c r="J1551" s="103"/>
      <c r="K1551" s="103">
        <v>42432</v>
      </c>
      <c r="L1551" s="103"/>
      <c r="M1551" s="84" t="s">
        <v>656</v>
      </c>
      <c r="N1551" s="84"/>
      <c r="O1551" s="98">
        <v>401</v>
      </c>
      <c r="P1551" s="98"/>
      <c r="Q1551" s="84"/>
      <c r="R1551" s="84"/>
      <c r="S1551" s="84"/>
    </row>
    <row r="1552" spans="2:20" ht="45" customHeight="1" x14ac:dyDescent="0.25">
      <c r="B1552" s="10" t="s">
        <v>535</v>
      </c>
      <c r="C1552" s="100" t="s">
        <v>1262</v>
      </c>
      <c r="D1552" s="100"/>
      <c r="E1552" s="101">
        <f t="shared" si="26"/>
        <v>1</v>
      </c>
      <c r="F1552" s="101"/>
      <c r="G1552" s="102" t="s">
        <v>35</v>
      </c>
      <c r="H1552" s="102"/>
      <c r="I1552" s="103">
        <v>42466</v>
      </c>
      <c r="J1552" s="103"/>
      <c r="K1552" s="103">
        <v>42466</v>
      </c>
      <c r="L1552" s="103"/>
      <c r="M1552" s="84" t="s">
        <v>656</v>
      </c>
      <c r="N1552" s="84"/>
      <c r="O1552" s="98">
        <v>188</v>
      </c>
      <c r="P1552" s="98"/>
      <c r="Q1552" s="84"/>
      <c r="R1552" s="84"/>
      <c r="S1552" s="84"/>
    </row>
    <row r="1553" spans="2:19" ht="45" customHeight="1" x14ac:dyDescent="0.25">
      <c r="B1553" s="10" t="s">
        <v>535</v>
      </c>
      <c r="C1553" s="100" t="s">
        <v>1262</v>
      </c>
      <c r="D1553" s="100"/>
      <c r="E1553" s="101">
        <f t="shared" si="26"/>
        <v>1</v>
      </c>
      <c r="F1553" s="101"/>
      <c r="G1553" s="102" t="s">
        <v>35</v>
      </c>
      <c r="H1553" s="102"/>
      <c r="I1553" s="103">
        <v>42466</v>
      </c>
      <c r="J1553" s="103"/>
      <c r="K1553" s="103">
        <v>42466</v>
      </c>
      <c r="L1553" s="103"/>
      <c r="M1553" s="84" t="s">
        <v>656</v>
      </c>
      <c r="N1553" s="84"/>
      <c r="O1553" s="98">
        <v>575</v>
      </c>
      <c r="P1553" s="98"/>
      <c r="Q1553" s="84"/>
      <c r="R1553" s="84"/>
      <c r="S1553" s="84"/>
    </row>
    <row r="1554" spans="2:19" ht="45" customHeight="1" x14ac:dyDescent="0.25">
      <c r="B1554" s="10" t="s">
        <v>535</v>
      </c>
      <c r="C1554" s="100" t="s">
        <v>1263</v>
      </c>
      <c r="D1554" s="100"/>
      <c r="E1554" s="101">
        <f t="shared" si="26"/>
        <v>1</v>
      </c>
      <c r="F1554" s="101"/>
      <c r="G1554" s="102" t="s">
        <v>35</v>
      </c>
      <c r="H1554" s="102"/>
      <c r="I1554" s="103">
        <v>42507</v>
      </c>
      <c r="J1554" s="103"/>
      <c r="K1554" s="103">
        <v>42507</v>
      </c>
      <c r="L1554" s="103"/>
      <c r="M1554" s="84" t="s">
        <v>656</v>
      </c>
      <c r="N1554" s="84"/>
      <c r="O1554" s="98">
        <v>188</v>
      </c>
      <c r="P1554" s="98"/>
      <c r="Q1554" s="84"/>
      <c r="R1554" s="84"/>
      <c r="S1554" s="84"/>
    </row>
    <row r="1555" spans="2:19" ht="45" customHeight="1" x14ac:dyDescent="0.25">
      <c r="B1555" s="10" t="s">
        <v>535</v>
      </c>
      <c r="C1555" s="100" t="s">
        <v>1264</v>
      </c>
      <c r="D1555" s="100"/>
      <c r="E1555" s="101">
        <f t="shared" si="26"/>
        <v>1</v>
      </c>
      <c r="F1555" s="101"/>
      <c r="G1555" s="102" t="s">
        <v>35</v>
      </c>
      <c r="H1555" s="102"/>
      <c r="I1555" s="103">
        <v>42528</v>
      </c>
      <c r="J1555" s="103"/>
      <c r="K1555" s="103">
        <v>42528</v>
      </c>
      <c r="L1555" s="103"/>
      <c r="M1555" s="84" t="s">
        <v>656</v>
      </c>
      <c r="N1555" s="84"/>
      <c r="O1555" s="98">
        <v>227</v>
      </c>
      <c r="P1555" s="98"/>
      <c r="Q1555" s="84"/>
      <c r="R1555" s="84"/>
      <c r="S1555" s="84"/>
    </row>
    <row r="1556" spans="2:19" ht="45" customHeight="1" x14ac:dyDescent="0.25">
      <c r="B1556" s="10" t="s">
        <v>535</v>
      </c>
      <c r="C1556" s="100" t="s">
        <v>1264</v>
      </c>
      <c r="D1556" s="100"/>
      <c r="E1556" s="101">
        <f t="shared" si="26"/>
        <v>1</v>
      </c>
      <c r="F1556" s="101"/>
      <c r="G1556" s="102" t="s">
        <v>35</v>
      </c>
      <c r="H1556" s="102"/>
      <c r="I1556" s="103">
        <v>42528</v>
      </c>
      <c r="J1556" s="103"/>
      <c r="K1556" s="103">
        <v>42528</v>
      </c>
      <c r="L1556" s="103"/>
      <c r="M1556" s="84" t="s">
        <v>656</v>
      </c>
      <c r="N1556" s="84"/>
      <c r="O1556" s="98">
        <v>786</v>
      </c>
      <c r="P1556" s="98"/>
      <c r="Q1556" s="84"/>
      <c r="R1556" s="84"/>
      <c r="S1556" s="84"/>
    </row>
    <row r="1557" spans="2:19" ht="45" customHeight="1" x14ac:dyDescent="0.25">
      <c r="B1557" s="10" t="s">
        <v>535</v>
      </c>
      <c r="C1557" s="100" t="s">
        <v>1265</v>
      </c>
      <c r="D1557" s="100"/>
      <c r="E1557" s="101">
        <f t="shared" si="26"/>
        <v>1</v>
      </c>
      <c r="F1557" s="101"/>
      <c r="G1557" s="102" t="s">
        <v>35</v>
      </c>
      <c r="H1557" s="102"/>
      <c r="I1557" s="103">
        <v>42537</v>
      </c>
      <c r="J1557" s="103"/>
      <c r="K1557" s="103">
        <v>42537</v>
      </c>
      <c r="L1557" s="103"/>
      <c r="M1557" s="84" t="s">
        <v>656</v>
      </c>
      <c r="N1557" s="84"/>
      <c r="O1557" s="98">
        <v>227</v>
      </c>
      <c r="P1557" s="98"/>
      <c r="Q1557" s="84"/>
      <c r="R1557" s="84"/>
      <c r="S1557" s="84"/>
    </row>
    <row r="1558" spans="2:19" ht="45" customHeight="1" x14ac:dyDescent="0.25">
      <c r="B1558" s="10" t="s">
        <v>535</v>
      </c>
      <c r="C1558" s="100" t="s">
        <v>1265</v>
      </c>
      <c r="D1558" s="100"/>
      <c r="E1558" s="101">
        <f t="shared" si="26"/>
        <v>1</v>
      </c>
      <c r="F1558" s="101"/>
      <c r="G1558" s="102" t="s">
        <v>35</v>
      </c>
      <c r="H1558" s="102"/>
      <c r="I1558" s="103">
        <v>42537</v>
      </c>
      <c r="J1558" s="103"/>
      <c r="K1558" s="103">
        <v>42537</v>
      </c>
      <c r="L1558" s="103"/>
      <c r="M1558" s="84" t="s">
        <v>656</v>
      </c>
      <c r="N1558" s="84"/>
      <c r="O1558" s="98">
        <v>364</v>
      </c>
      <c r="P1558" s="98"/>
      <c r="Q1558" s="84"/>
      <c r="R1558" s="84"/>
      <c r="S1558" s="84"/>
    </row>
    <row r="1559" spans="2:19" ht="45" customHeight="1" x14ac:dyDescent="0.25">
      <c r="B1559" s="10" t="s">
        <v>535</v>
      </c>
      <c r="C1559" s="100" t="s">
        <v>1266</v>
      </c>
      <c r="D1559" s="100"/>
      <c r="E1559" s="101">
        <f t="shared" si="26"/>
        <v>1</v>
      </c>
      <c r="F1559" s="101"/>
      <c r="G1559" s="102" t="s">
        <v>35</v>
      </c>
      <c r="H1559" s="102"/>
      <c r="I1559" s="103">
        <v>42578</v>
      </c>
      <c r="J1559" s="103"/>
      <c r="K1559" s="103">
        <v>42571</v>
      </c>
      <c r="L1559" s="103"/>
      <c r="M1559" s="84" t="s">
        <v>656</v>
      </c>
      <c r="N1559" s="84"/>
      <c r="O1559" s="98">
        <v>394</v>
      </c>
      <c r="P1559" s="98"/>
      <c r="Q1559" s="84"/>
      <c r="R1559" s="84"/>
      <c r="S1559" s="84"/>
    </row>
    <row r="1560" spans="2:19" ht="45" customHeight="1" x14ac:dyDescent="0.25">
      <c r="B1560" s="10" t="s">
        <v>535</v>
      </c>
      <c r="C1560" s="100" t="s">
        <v>1266</v>
      </c>
      <c r="D1560" s="100"/>
      <c r="E1560" s="101">
        <f t="shared" si="26"/>
        <v>1</v>
      </c>
      <c r="F1560" s="101"/>
      <c r="G1560" s="102" t="s">
        <v>35</v>
      </c>
      <c r="H1560" s="102"/>
      <c r="I1560" s="103">
        <v>42578</v>
      </c>
      <c r="J1560" s="103"/>
      <c r="K1560" s="103">
        <v>42571</v>
      </c>
      <c r="L1560" s="103"/>
      <c r="M1560" s="84" t="s">
        <v>656</v>
      </c>
      <c r="N1560" s="84"/>
      <c r="O1560" s="98">
        <v>229</v>
      </c>
      <c r="P1560" s="98"/>
      <c r="Q1560" s="84"/>
      <c r="R1560" s="84"/>
      <c r="S1560" s="84"/>
    </row>
    <row r="1561" spans="2:19" ht="45" customHeight="1" x14ac:dyDescent="0.25">
      <c r="B1561" s="10" t="s">
        <v>535</v>
      </c>
      <c r="C1561" s="100" t="s">
        <v>1263</v>
      </c>
      <c r="D1561" s="100"/>
      <c r="E1561" s="101">
        <f t="shared" si="26"/>
        <v>1</v>
      </c>
      <c r="F1561" s="101"/>
      <c r="G1561" s="102" t="s">
        <v>35</v>
      </c>
      <c r="H1561" s="102"/>
      <c r="I1561" s="103">
        <v>42558</v>
      </c>
      <c r="J1561" s="103"/>
      <c r="K1561" s="103">
        <v>42558</v>
      </c>
      <c r="L1561" s="103"/>
      <c r="M1561" s="84" t="s">
        <v>656</v>
      </c>
      <c r="N1561" s="84"/>
      <c r="O1561" s="98">
        <v>177</v>
      </c>
      <c r="P1561" s="98"/>
      <c r="Q1561" s="84"/>
      <c r="R1561" s="84"/>
      <c r="S1561" s="84"/>
    </row>
    <row r="1562" spans="2:19" ht="45" customHeight="1" x14ac:dyDescent="0.25">
      <c r="B1562" s="10" t="s">
        <v>535</v>
      </c>
      <c r="C1562" s="100" t="s">
        <v>1263</v>
      </c>
      <c r="D1562" s="100"/>
      <c r="E1562" s="101">
        <f t="shared" si="26"/>
        <v>1</v>
      </c>
      <c r="F1562" s="101"/>
      <c r="G1562" s="102" t="s">
        <v>35</v>
      </c>
      <c r="H1562" s="102"/>
      <c r="I1562" s="103">
        <v>42558</v>
      </c>
      <c r="J1562" s="103"/>
      <c r="K1562" s="103">
        <v>42558</v>
      </c>
      <c r="L1562" s="103"/>
      <c r="M1562" s="84" t="s">
        <v>656</v>
      </c>
      <c r="N1562" s="84"/>
      <c r="O1562" s="98">
        <v>45</v>
      </c>
      <c r="P1562" s="98"/>
      <c r="Q1562" s="84"/>
      <c r="R1562" s="84"/>
      <c r="S1562" s="84"/>
    </row>
    <row r="1563" spans="2:19" ht="45" customHeight="1" x14ac:dyDescent="0.25">
      <c r="B1563" s="10" t="s">
        <v>535</v>
      </c>
      <c r="C1563" s="100" t="s">
        <v>1267</v>
      </c>
      <c r="D1563" s="100"/>
      <c r="E1563" s="101">
        <f t="shared" si="26"/>
        <v>1</v>
      </c>
      <c r="F1563" s="101"/>
      <c r="G1563" s="102" t="s">
        <v>35</v>
      </c>
      <c r="H1563" s="102"/>
      <c r="I1563" s="103">
        <v>42531</v>
      </c>
      <c r="J1563" s="103"/>
      <c r="K1563" s="103">
        <v>42531</v>
      </c>
      <c r="L1563" s="103"/>
      <c r="M1563" s="84" t="s">
        <v>656</v>
      </c>
      <c r="N1563" s="84"/>
      <c r="O1563" s="98">
        <v>419</v>
      </c>
      <c r="P1563" s="98"/>
      <c r="Q1563" s="84"/>
      <c r="R1563" s="84"/>
      <c r="S1563" s="84"/>
    </row>
    <row r="1564" spans="2:19" ht="45" customHeight="1" x14ac:dyDescent="0.25">
      <c r="B1564" s="10" t="s">
        <v>535</v>
      </c>
      <c r="C1564" s="100" t="s">
        <v>1268</v>
      </c>
      <c r="D1564" s="100"/>
      <c r="E1564" s="101">
        <f t="shared" si="26"/>
        <v>1</v>
      </c>
      <c r="F1564" s="101"/>
      <c r="G1564" s="102" t="s">
        <v>35</v>
      </c>
      <c r="H1564" s="102"/>
      <c r="I1564" s="103">
        <v>42531</v>
      </c>
      <c r="J1564" s="103"/>
      <c r="K1564" s="103">
        <v>42531</v>
      </c>
      <c r="L1564" s="103"/>
      <c r="M1564" s="84" t="s">
        <v>656</v>
      </c>
      <c r="N1564" s="84"/>
      <c r="O1564" s="98">
        <v>229</v>
      </c>
      <c r="P1564" s="98"/>
      <c r="Q1564" s="84"/>
      <c r="R1564" s="84"/>
      <c r="S1564" s="84"/>
    </row>
    <row r="1565" spans="2:19" ht="45" customHeight="1" x14ac:dyDescent="0.25">
      <c r="B1565" s="10" t="s">
        <v>535</v>
      </c>
      <c r="C1565" s="100" t="s">
        <v>1269</v>
      </c>
      <c r="D1565" s="100"/>
      <c r="E1565" s="101">
        <f t="shared" si="26"/>
        <v>1</v>
      </c>
      <c r="F1565" s="101"/>
      <c r="G1565" s="102" t="s">
        <v>35</v>
      </c>
      <c r="H1565" s="102"/>
      <c r="I1565" s="103">
        <v>42619</v>
      </c>
      <c r="J1565" s="103"/>
      <c r="K1565" s="103">
        <v>42619</v>
      </c>
      <c r="L1565" s="103"/>
      <c r="M1565" s="84" t="s">
        <v>656</v>
      </c>
      <c r="N1565" s="84"/>
      <c r="O1565" s="98">
        <v>613</v>
      </c>
      <c r="P1565" s="98"/>
      <c r="Q1565" s="84"/>
      <c r="R1565" s="84"/>
      <c r="S1565" s="84"/>
    </row>
    <row r="1566" spans="2:19" ht="45" customHeight="1" x14ac:dyDescent="0.25">
      <c r="B1566" s="10" t="s">
        <v>535</v>
      </c>
      <c r="C1566" s="100" t="s">
        <v>1269</v>
      </c>
      <c r="D1566" s="100"/>
      <c r="E1566" s="101">
        <f t="shared" si="26"/>
        <v>1</v>
      </c>
      <c r="F1566" s="101"/>
      <c r="G1566" s="102" t="s">
        <v>35</v>
      </c>
      <c r="H1566" s="102"/>
      <c r="I1566" s="103">
        <v>42619</v>
      </c>
      <c r="J1566" s="103"/>
      <c r="K1566" s="103">
        <v>42619</v>
      </c>
      <c r="L1566" s="103"/>
      <c r="M1566" s="84" t="s">
        <v>656</v>
      </c>
      <c r="N1566" s="84"/>
      <c r="O1566" s="98">
        <v>80</v>
      </c>
      <c r="P1566" s="98"/>
      <c r="Q1566" s="84"/>
      <c r="R1566" s="84"/>
      <c r="S1566" s="84"/>
    </row>
    <row r="1567" spans="2:19" ht="45" customHeight="1" x14ac:dyDescent="0.25">
      <c r="B1567" s="10" t="s">
        <v>535</v>
      </c>
      <c r="C1567" s="100" t="s">
        <v>1269</v>
      </c>
      <c r="D1567" s="100"/>
      <c r="E1567" s="101">
        <f t="shared" si="26"/>
        <v>1</v>
      </c>
      <c r="F1567" s="101"/>
      <c r="G1567" s="102" t="s">
        <v>35</v>
      </c>
      <c r="H1567" s="102"/>
      <c r="I1567" s="103">
        <v>42619</v>
      </c>
      <c r="J1567" s="103"/>
      <c r="K1567" s="103">
        <v>42619</v>
      </c>
      <c r="L1567" s="103"/>
      <c r="M1567" s="84" t="s">
        <v>656</v>
      </c>
      <c r="N1567" s="84"/>
      <c r="O1567" s="98">
        <v>288</v>
      </c>
      <c r="P1567" s="98"/>
      <c r="Q1567" s="84"/>
      <c r="R1567" s="84"/>
      <c r="S1567" s="84"/>
    </row>
    <row r="1568" spans="2:19" ht="45" customHeight="1" x14ac:dyDescent="0.25">
      <c r="B1568" s="10" t="s">
        <v>535</v>
      </c>
      <c r="C1568" s="100" t="s">
        <v>1270</v>
      </c>
      <c r="D1568" s="100"/>
      <c r="E1568" s="101">
        <f t="shared" si="26"/>
        <v>1</v>
      </c>
      <c r="F1568" s="101"/>
      <c r="G1568" s="102" t="s">
        <v>35</v>
      </c>
      <c r="H1568" s="102"/>
      <c r="I1568" s="103">
        <v>42660</v>
      </c>
      <c r="J1568" s="103"/>
      <c r="K1568" s="103">
        <v>42660</v>
      </c>
      <c r="L1568" s="103"/>
      <c r="M1568" s="84" t="s">
        <v>656</v>
      </c>
      <c r="N1568" s="84"/>
      <c r="O1568" s="98">
        <v>188</v>
      </c>
      <c r="P1568" s="98"/>
      <c r="Q1568" s="84"/>
      <c r="R1568" s="84"/>
      <c r="S1568" s="84"/>
    </row>
    <row r="1569" spans="2:20" ht="45" customHeight="1" x14ac:dyDescent="0.25">
      <c r="B1569" s="10" t="s">
        <v>535</v>
      </c>
      <c r="C1569" s="100" t="s">
        <v>1270</v>
      </c>
      <c r="D1569" s="100"/>
      <c r="E1569" s="101">
        <f t="shared" si="26"/>
        <v>1</v>
      </c>
      <c r="F1569" s="101"/>
      <c r="G1569" s="102" t="s">
        <v>35</v>
      </c>
      <c r="H1569" s="102"/>
      <c r="I1569" s="103">
        <v>42660</v>
      </c>
      <c r="J1569" s="103"/>
      <c r="K1569" s="103">
        <v>42660</v>
      </c>
      <c r="L1569" s="103"/>
      <c r="M1569" s="84" t="s">
        <v>656</v>
      </c>
      <c r="N1569" s="84"/>
      <c r="O1569" s="98">
        <v>375</v>
      </c>
      <c r="P1569" s="98"/>
      <c r="Q1569" s="84"/>
      <c r="R1569" s="84"/>
      <c r="S1569" s="84"/>
    </row>
    <row r="1570" spans="2:20" ht="45" customHeight="1" x14ac:dyDescent="0.25">
      <c r="B1570" s="10" t="s">
        <v>535</v>
      </c>
      <c r="C1570" s="100" t="s">
        <v>1271</v>
      </c>
      <c r="D1570" s="100"/>
      <c r="E1570" s="101">
        <f t="shared" si="26"/>
        <v>1</v>
      </c>
      <c r="F1570" s="101"/>
      <c r="G1570" s="102" t="s">
        <v>35</v>
      </c>
      <c r="H1570" s="102"/>
      <c r="I1570" s="103">
        <v>42683</v>
      </c>
      <c r="J1570" s="103"/>
      <c r="K1570" s="103">
        <v>42683</v>
      </c>
      <c r="L1570" s="103"/>
      <c r="M1570" s="84" t="s">
        <v>656</v>
      </c>
      <c r="N1570" s="84"/>
      <c r="O1570" s="98">
        <v>349</v>
      </c>
      <c r="P1570" s="98"/>
      <c r="Q1570" s="84"/>
      <c r="R1570" s="84"/>
      <c r="S1570" s="84"/>
    </row>
    <row r="1571" spans="2:20" ht="45" customHeight="1" x14ac:dyDescent="0.25">
      <c r="B1571" s="10" t="s">
        <v>535</v>
      </c>
      <c r="C1571" s="100" t="s">
        <v>1271</v>
      </c>
      <c r="D1571" s="100"/>
      <c r="E1571" s="101">
        <f t="shared" si="26"/>
        <v>1</v>
      </c>
      <c r="F1571" s="101"/>
      <c r="G1571" s="102" t="s">
        <v>35</v>
      </c>
      <c r="H1571" s="102"/>
      <c r="I1571" s="103">
        <v>42683</v>
      </c>
      <c r="J1571" s="103"/>
      <c r="K1571" s="103">
        <v>42683</v>
      </c>
      <c r="L1571" s="103"/>
      <c r="M1571" s="84" t="s">
        <v>656</v>
      </c>
      <c r="N1571" s="84"/>
      <c r="O1571" s="98">
        <v>352</v>
      </c>
      <c r="P1571" s="98"/>
      <c r="Q1571" s="84"/>
      <c r="R1571" s="84"/>
      <c r="S1571" s="84"/>
      <c r="T1571" s="5">
        <f>SUM(O1545:O1571)</f>
        <v>8617.99</v>
      </c>
    </row>
    <row r="1572" spans="2:20" ht="45" customHeight="1" x14ac:dyDescent="0.25">
      <c r="B1572" s="10" t="s">
        <v>551</v>
      </c>
      <c r="C1572" s="100" t="s">
        <v>1272</v>
      </c>
      <c r="D1572" s="100"/>
      <c r="E1572" s="101">
        <f t="shared" si="26"/>
        <v>1</v>
      </c>
      <c r="F1572" s="101"/>
      <c r="G1572" s="102" t="s">
        <v>35</v>
      </c>
      <c r="H1572" s="102"/>
      <c r="I1572" s="103">
        <v>42394</v>
      </c>
      <c r="J1572" s="103"/>
      <c r="K1572" s="103">
        <v>42394</v>
      </c>
      <c r="L1572" s="103"/>
      <c r="M1572" s="84" t="s">
        <v>656</v>
      </c>
      <c r="N1572" s="84"/>
      <c r="O1572" s="98">
        <v>456</v>
      </c>
      <c r="P1572" s="98"/>
      <c r="Q1572" s="84"/>
      <c r="R1572" s="84"/>
      <c r="S1572" s="84"/>
    </row>
    <row r="1573" spans="2:20" ht="45" customHeight="1" x14ac:dyDescent="0.25">
      <c r="B1573" s="10" t="s">
        <v>551</v>
      </c>
      <c r="C1573" s="100" t="s">
        <v>1272</v>
      </c>
      <c r="D1573" s="100"/>
      <c r="E1573" s="101">
        <f t="shared" si="26"/>
        <v>1</v>
      </c>
      <c r="F1573" s="101"/>
      <c r="G1573" s="102" t="s">
        <v>35</v>
      </c>
      <c r="H1573" s="102"/>
      <c r="I1573" s="103">
        <v>42389</v>
      </c>
      <c r="J1573" s="103"/>
      <c r="K1573" s="103">
        <v>42390</v>
      </c>
      <c r="L1573" s="103"/>
      <c r="M1573" s="84" t="s">
        <v>656</v>
      </c>
      <c r="N1573" s="84"/>
      <c r="O1573" s="98">
        <v>346</v>
      </c>
      <c r="P1573" s="98"/>
      <c r="Q1573" s="84"/>
      <c r="R1573" s="84"/>
      <c r="S1573" s="84"/>
    </row>
    <row r="1574" spans="2:20" ht="45" customHeight="1" x14ac:dyDescent="0.25">
      <c r="B1574" s="10" t="s">
        <v>551</v>
      </c>
      <c r="C1574" s="100" t="s">
        <v>552</v>
      </c>
      <c r="D1574" s="100"/>
      <c r="E1574" s="101">
        <f t="shared" si="26"/>
        <v>1</v>
      </c>
      <c r="F1574" s="101"/>
      <c r="G1574" s="102" t="s">
        <v>35</v>
      </c>
      <c r="H1574" s="102"/>
      <c r="I1574" s="103">
        <v>42387</v>
      </c>
      <c r="J1574" s="103"/>
      <c r="K1574" s="103">
        <v>42388</v>
      </c>
      <c r="L1574" s="103"/>
      <c r="M1574" s="84" t="s">
        <v>656</v>
      </c>
      <c r="N1574" s="84"/>
      <c r="O1574" s="98">
        <v>684</v>
      </c>
      <c r="P1574" s="98"/>
      <c r="Q1574" s="84"/>
      <c r="R1574" s="84"/>
      <c r="S1574" s="84"/>
    </row>
    <row r="1575" spans="2:20" ht="45" customHeight="1" x14ac:dyDescent="0.25">
      <c r="B1575" s="10" t="s">
        <v>551</v>
      </c>
      <c r="C1575" s="100" t="s">
        <v>552</v>
      </c>
      <c r="D1575" s="100"/>
      <c r="E1575" s="101">
        <f t="shared" si="26"/>
        <v>1</v>
      </c>
      <c r="F1575" s="101"/>
      <c r="G1575" s="102" t="s">
        <v>35</v>
      </c>
      <c r="H1575" s="102"/>
      <c r="I1575" s="103">
        <v>42394</v>
      </c>
      <c r="J1575" s="103"/>
      <c r="K1575" s="103">
        <v>42395</v>
      </c>
      <c r="L1575" s="103"/>
      <c r="M1575" s="84" t="s">
        <v>656</v>
      </c>
      <c r="N1575" s="84"/>
      <c r="O1575" s="98">
        <v>688</v>
      </c>
      <c r="P1575" s="98"/>
      <c r="Q1575" s="84"/>
      <c r="R1575" s="84"/>
      <c r="S1575" s="84"/>
    </row>
    <row r="1576" spans="2:20" ht="45" customHeight="1" x14ac:dyDescent="0.25">
      <c r="B1576" s="10" t="s">
        <v>551</v>
      </c>
      <c r="C1576" s="100" t="s">
        <v>1273</v>
      </c>
      <c r="D1576" s="100"/>
      <c r="E1576" s="101">
        <f t="shared" si="26"/>
        <v>1</v>
      </c>
      <c r="F1576" s="101"/>
      <c r="G1576" s="102" t="s">
        <v>35</v>
      </c>
      <c r="H1576" s="102"/>
      <c r="I1576" s="103">
        <v>42397</v>
      </c>
      <c r="J1576" s="103"/>
      <c r="K1576" s="103">
        <v>42397</v>
      </c>
      <c r="L1576" s="103"/>
      <c r="M1576" s="84" t="s">
        <v>656</v>
      </c>
      <c r="N1576" s="84"/>
      <c r="O1576" s="98">
        <v>1000</v>
      </c>
      <c r="P1576" s="98"/>
      <c r="Q1576" s="84"/>
      <c r="R1576" s="84"/>
      <c r="S1576" s="84"/>
    </row>
    <row r="1577" spans="2:20" ht="45" customHeight="1" x14ac:dyDescent="0.25">
      <c r="B1577" s="10" t="s">
        <v>551</v>
      </c>
      <c r="C1577" s="100" t="s">
        <v>564</v>
      </c>
      <c r="D1577" s="100"/>
      <c r="E1577" s="101">
        <f t="shared" si="26"/>
        <v>1</v>
      </c>
      <c r="F1577" s="101"/>
      <c r="G1577" s="102" t="s">
        <v>35</v>
      </c>
      <c r="H1577" s="102"/>
      <c r="I1577" s="103">
        <v>42383</v>
      </c>
      <c r="J1577" s="103"/>
      <c r="K1577" s="103">
        <v>42383</v>
      </c>
      <c r="L1577" s="103"/>
      <c r="M1577" s="84" t="s">
        <v>656</v>
      </c>
      <c r="N1577" s="84"/>
      <c r="O1577" s="98">
        <v>684</v>
      </c>
      <c r="P1577" s="98"/>
      <c r="Q1577" s="84"/>
      <c r="R1577" s="84"/>
      <c r="S1577" s="84"/>
    </row>
    <row r="1578" spans="2:20" ht="45" customHeight="1" x14ac:dyDescent="0.25">
      <c r="B1578" s="10" t="s">
        <v>551</v>
      </c>
      <c r="C1578" s="100" t="s">
        <v>1272</v>
      </c>
      <c r="D1578" s="100"/>
      <c r="E1578" s="101">
        <f t="shared" si="26"/>
        <v>1</v>
      </c>
      <c r="F1578" s="101"/>
      <c r="G1578" s="102" t="s">
        <v>35</v>
      </c>
      <c r="H1578" s="102"/>
      <c r="I1578" s="103">
        <v>42394</v>
      </c>
      <c r="J1578" s="103"/>
      <c r="K1578" s="103">
        <v>42394</v>
      </c>
      <c r="L1578" s="103"/>
      <c r="M1578" s="84" t="s">
        <v>656</v>
      </c>
      <c r="N1578" s="84"/>
      <c r="O1578" s="98">
        <v>150</v>
      </c>
      <c r="P1578" s="98"/>
      <c r="Q1578" s="84"/>
      <c r="R1578" s="84"/>
      <c r="S1578" s="84"/>
    </row>
    <row r="1579" spans="2:20" ht="45" customHeight="1" x14ac:dyDescent="0.25">
      <c r="B1579" s="10" t="s">
        <v>551</v>
      </c>
      <c r="C1579" s="100" t="s">
        <v>1272</v>
      </c>
      <c r="D1579" s="100"/>
      <c r="E1579" s="101">
        <f t="shared" si="26"/>
        <v>1</v>
      </c>
      <c r="F1579" s="101"/>
      <c r="G1579" s="102" t="s">
        <v>35</v>
      </c>
      <c r="H1579" s="102"/>
      <c r="I1579" s="103">
        <v>42389</v>
      </c>
      <c r="J1579" s="103"/>
      <c r="K1579" s="103">
        <v>42390</v>
      </c>
      <c r="L1579" s="103"/>
      <c r="M1579" s="84" t="s">
        <v>656</v>
      </c>
      <c r="N1579" s="84"/>
      <c r="O1579" s="98">
        <v>236</v>
      </c>
      <c r="P1579" s="98"/>
      <c r="Q1579" s="84"/>
      <c r="R1579" s="84"/>
      <c r="S1579" s="84"/>
    </row>
    <row r="1580" spans="2:20" ht="45" customHeight="1" x14ac:dyDescent="0.25">
      <c r="B1580" s="10" t="s">
        <v>551</v>
      </c>
      <c r="C1580" s="100" t="s">
        <v>552</v>
      </c>
      <c r="D1580" s="100"/>
      <c r="E1580" s="101">
        <f t="shared" si="26"/>
        <v>1</v>
      </c>
      <c r="F1580" s="101"/>
      <c r="G1580" s="102" t="s">
        <v>35</v>
      </c>
      <c r="H1580" s="102"/>
      <c r="I1580" s="103">
        <v>42394</v>
      </c>
      <c r="J1580" s="103"/>
      <c r="K1580" s="103">
        <v>42395</v>
      </c>
      <c r="L1580" s="103"/>
      <c r="M1580" s="84" t="s">
        <v>656</v>
      </c>
      <c r="N1580" s="84"/>
      <c r="O1580" s="98">
        <v>1200</v>
      </c>
      <c r="P1580" s="98"/>
      <c r="Q1580" s="84"/>
      <c r="R1580" s="84"/>
      <c r="S1580" s="84"/>
    </row>
    <row r="1581" spans="2:20" ht="45" customHeight="1" x14ac:dyDescent="0.25">
      <c r="B1581" s="10" t="s">
        <v>551</v>
      </c>
      <c r="C1581" s="100" t="s">
        <v>19</v>
      </c>
      <c r="D1581" s="100"/>
      <c r="E1581" s="101">
        <f t="shared" si="26"/>
        <v>1</v>
      </c>
      <c r="F1581" s="101"/>
      <c r="G1581" s="102" t="s">
        <v>20</v>
      </c>
      <c r="H1581" s="102"/>
      <c r="I1581" s="103">
        <v>42394</v>
      </c>
      <c r="J1581" s="103"/>
      <c r="K1581" s="103">
        <v>42395</v>
      </c>
      <c r="L1581" s="103"/>
      <c r="M1581" s="84" t="s">
        <v>656</v>
      </c>
      <c r="N1581" s="84"/>
      <c r="O1581" s="98">
        <v>1458</v>
      </c>
      <c r="P1581" s="98"/>
      <c r="Q1581" s="84"/>
      <c r="R1581" s="84"/>
      <c r="S1581" s="84"/>
    </row>
    <row r="1582" spans="2:20" ht="45" customHeight="1" x14ac:dyDescent="0.25">
      <c r="B1582" s="10" t="s">
        <v>551</v>
      </c>
      <c r="C1582" s="100" t="s">
        <v>19</v>
      </c>
      <c r="D1582" s="100"/>
      <c r="E1582" s="101">
        <f t="shared" si="26"/>
        <v>1</v>
      </c>
      <c r="F1582" s="101"/>
      <c r="G1582" s="102" t="s">
        <v>20</v>
      </c>
      <c r="H1582" s="102"/>
      <c r="I1582" s="103">
        <v>42442</v>
      </c>
      <c r="J1582" s="103"/>
      <c r="K1582" s="103">
        <v>42442</v>
      </c>
      <c r="L1582" s="103"/>
      <c r="M1582" s="84" t="s">
        <v>656</v>
      </c>
      <c r="N1582" s="84"/>
      <c r="O1582" s="98">
        <v>4005</v>
      </c>
      <c r="P1582" s="98"/>
      <c r="Q1582" s="84"/>
      <c r="R1582" s="84"/>
      <c r="S1582" s="84"/>
    </row>
    <row r="1583" spans="2:20" ht="45" customHeight="1" x14ac:dyDescent="0.25">
      <c r="B1583" s="10" t="s">
        <v>551</v>
      </c>
      <c r="C1583" s="100" t="s">
        <v>1274</v>
      </c>
      <c r="D1583" s="100"/>
      <c r="E1583" s="101">
        <f t="shared" si="26"/>
        <v>1</v>
      </c>
      <c r="F1583" s="101"/>
      <c r="G1583" s="102" t="s">
        <v>35</v>
      </c>
      <c r="H1583" s="102"/>
      <c r="I1583" s="103">
        <v>42503</v>
      </c>
      <c r="J1583" s="103"/>
      <c r="K1583" s="103">
        <v>42503</v>
      </c>
      <c r="L1583" s="103"/>
      <c r="M1583" s="84" t="s">
        <v>656</v>
      </c>
      <c r="N1583" s="84"/>
      <c r="O1583" s="98">
        <v>648.07000000000005</v>
      </c>
      <c r="P1583" s="98"/>
      <c r="Q1583" s="84"/>
      <c r="R1583" s="84"/>
      <c r="S1583" s="84"/>
    </row>
    <row r="1584" spans="2:20" ht="45" customHeight="1" x14ac:dyDescent="0.25">
      <c r="B1584" s="10" t="s">
        <v>551</v>
      </c>
      <c r="C1584" s="100" t="s">
        <v>570</v>
      </c>
      <c r="D1584" s="100"/>
      <c r="E1584" s="101">
        <f t="shared" si="26"/>
        <v>1</v>
      </c>
      <c r="F1584" s="101"/>
      <c r="G1584" s="102" t="s">
        <v>35</v>
      </c>
      <c r="H1584" s="102"/>
      <c r="I1584" s="103">
        <v>42432</v>
      </c>
      <c r="J1584" s="103"/>
      <c r="K1584" s="103">
        <v>42432</v>
      </c>
      <c r="L1584" s="103"/>
      <c r="M1584" s="84" t="s">
        <v>656</v>
      </c>
      <c r="N1584" s="84"/>
      <c r="O1584" s="98">
        <v>688</v>
      </c>
      <c r="P1584" s="98"/>
      <c r="Q1584" s="84"/>
      <c r="R1584" s="84"/>
      <c r="S1584" s="84"/>
    </row>
    <row r="1585" spans="2:19" ht="45" customHeight="1" x14ac:dyDescent="0.25">
      <c r="B1585" s="10" t="s">
        <v>551</v>
      </c>
      <c r="C1585" s="100" t="s">
        <v>570</v>
      </c>
      <c r="D1585" s="100"/>
      <c r="E1585" s="101">
        <f t="shared" si="26"/>
        <v>1</v>
      </c>
      <c r="F1585" s="101"/>
      <c r="G1585" s="102" t="s">
        <v>35</v>
      </c>
      <c r="H1585" s="102"/>
      <c r="I1585" s="103">
        <v>42425</v>
      </c>
      <c r="J1585" s="103"/>
      <c r="K1585" s="103">
        <v>42425</v>
      </c>
      <c r="L1585" s="103"/>
      <c r="M1585" s="84" t="s">
        <v>656</v>
      </c>
      <c r="N1585" s="84"/>
      <c r="O1585" s="98">
        <v>588</v>
      </c>
      <c r="P1585" s="98"/>
      <c r="Q1585" s="84"/>
      <c r="R1585" s="84"/>
      <c r="S1585" s="84"/>
    </row>
    <row r="1586" spans="2:19" ht="45" customHeight="1" x14ac:dyDescent="0.25">
      <c r="B1586" s="10" t="s">
        <v>551</v>
      </c>
      <c r="C1586" s="100" t="s">
        <v>1275</v>
      </c>
      <c r="D1586" s="100"/>
      <c r="E1586" s="101">
        <f t="shared" si="26"/>
        <v>1</v>
      </c>
      <c r="F1586" s="101"/>
      <c r="G1586" s="102" t="s">
        <v>35</v>
      </c>
      <c r="H1586" s="102"/>
      <c r="I1586" s="103">
        <v>42443</v>
      </c>
      <c r="J1586" s="103"/>
      <c r="K1586" s="103">
        <v>42443</v>
      </c>
      <c r="L1586" s="103"/>
      <c r="M1586" s="84" t="s">
        <v>656</v>
      </c>
      <c r="N1586" s="84"/>
      <c r="O1586" s="98">
        <v>688</v>
      </c>
      <c r="P1586" s="98"/>
      <c r="Q1586" s="84"/>
      <c r="R1586" s="84"/>
      <c r="S1586" s="84"/>
    </row>
    <row r="1587" spans="2:19" ht="45" customHeight="1" x14ac:dyDescent="0.25">
      <c r="B1587" s="10" t="s">
        <v>551</v>
      </c>
      <c r="C1587" s="100" t="s">
        <v>570</v>
      </c>
      <c r="D1587" s="100"/>
      <c r="E1587" s="101">
        <f t="shared" si="26"/>
        <v>1</v>
      </c>
      <c r="F1587" s="101"/>
      <c r="G1587" s="102" t="s">
        <v>35</v>
      </c>
      <c r="H1587" s="102"/>
      <c r="I1587" s="103">
        <v>42444</v>
      </c>
      <c r="J1587" s="103"/>
      <c r="K1587" s="103">
        <v>42444</v>
      </c>
      <c r="L1587" s="103"/>
      <c r="M1587" s="84" t="s">
        <v>656</v>
      </c>
      <c r="N1587" s="84"/>
      <c r="O1587" s="98">
        <v>688</v>
      </c>
      <c r="P1587" s="98"/>
      <c r="Q1587" s="84"/>
      <c r="R1587" s="84"/>
      <c r="S1587" s="84"/>
    </row>
    <row r="1588" spans="2:19" ht="45" customHeight="1" x14ac:dyDescent="0.25">
      <c r="B1588" s="10" t="s">
        <v>551</v>
      </c>
      <c r="C1588" s="100" t="s">
        <v>570</v>
      </c>
      <c r="D1588" s="100"/>
      <c r="E1588" s="101">
        <f t="shared" si="26"/>
        <v>1</v>
      </c>
      <c r="F1588" s="101"/>
      <c r="G1588" s="102" t="s">
        <v>35</v>
      </c>
      <c r="H1588" s="102"/>
      <c r="I1588" s="103">
        <v>42440</v>
      </c>
      <c r="J1588" s="103"/>
      <c r="K1588" s="103">
        <v>42440</v>
      </c>
      <c r="L1588" s="103"/>
      <c r="M1588" s="84" t="s">
        <v>656</v>
      </c>
      <c r="N1588" s="84"/>
      <c r="O1588" s="98">
        <v>606</v>
      </c>
      <c r="P1588" s="98"/>
      <c r="Q1588" s="84"/>
      <c r="R1588" s="84"/>
      <c r="S1588" s="84"/>
    </row>
    <row r="1589" spans="2:19" ht="45" customHeight="1" x14ac:dyDescent="0.25">
      <c r="B1589" s="10" t="s">
        <v>551</v>
      </c>
      <c r="C1589" s="100" t="s">
        <v>570</v>
      </c>
      <c r="D1589" s="100"/>
      <c r="E1589" s="101">
        <f t="shared" si="26"/>
        <v>1</v>
      </c>
      <c r="F1589" s="101"/>
      <c r="G1589" s="102" t="s">
        <v>35</v>
      </c>
      <c r="H1589" s="102"/>
      <c r="I1589" s="103">
        <v>42483</v>
      </c>
      <c r="J1589" s="103"/>
      <c r="K1589" s="103">
        <v>42483</v>
      </c>
      <c r="L1589" s="103"/>
      <c r="M1589" s="84" t="s">
        <v>656</v>
      </c>
      <c r="N1589" s="84"/>
      <c r="O1589" s="98">
        <v>606</v>
      </c>
      <c r="P1589" s="98"/>
      <c r="Q1589" s="84"/>
      <c r="R1589" s="84"/>
      <c r="S1589" s="84"/>
    </row>
    <row r="1590" spans="2:19" ht="45" customHeight="1" x14ac:dyDescent="0.25">
      <c r="B1590" s="10" t="s">
        <v>551</v>
      </c>
      <c r="C1590" s="100" t="s">
        <v>570</v>
      </c>
      <c r="D1590" s="100"/>
      <c r="E1590" s="101">
        <f t="shared" si="26"/>
        <v>1</v>
      </c>
      <c r="F1590" s="101"/>
      <c r="G1590" s="102" t="s">
        <v>35</v>
      </c>
      <c r="H1590" s="102"/>
      <c r="I1590" s="103">
        <v>42485</v>
      </c>
      <c r="J1590" s="103"/>
      <c r="K1590" s="103">
        <v>42485</v>
      </c>
      <c r="L1590" s="103"/>
      <c r="M1590" s="84" t="s">
        <v>656</v>
      </c>
      <c r="N1590" s="84"/>
      <c r="O1590" s="98">
        <v>688</v>
      </c>
      <c r="P1590" s="98"/>
      <c r="Q1590" s="84"/>
      <c r="R1590" s="84"/>
      <c r="S1590" s="84"/>
    </row>
    <row r="1591" spans="2:19" ht="45" customHeight="1" x14ac:dyDescent="0.25">
      <c r="B1591" s="10" t="s">
        <v>551</v>
      </c>
      <c r="C1591" s="100" t="s">
        <v>570</v>
      </c>
      <c r="D1591" s="100"/>
      <c r="E1591" s="101">
        <f t="shared" si="26"/>
        <v>1</v>
      </c>
      <c r="F1591" s="101"/>
      <c r="G1591" s="102" t="s">
        <v>35</v>
      </c>
      <c r="H1591" s="102"/>
      <c r="I1591" s="103">
        <v>42475</v>
      </c>
      <c r="J1591" s="103"/>
      <c r="K1591" s="103">
        <v>42475</v>
      </c>
      <c r="L1591" s="103"/>
      <c r="M1591" s="84" t="s">
        <v>656</v>
      </c>
      <c r="N1591" s="84"/>
      <c r="O1591" s="98">
        <v>688</v>
      </c>
      <c r="P1591" s="98"/>
      <c r="Q1591" s="84"/>
      <c r="R1591" s="84"/>
      <c r="S1591" s="84"/>
    </row>
    <row r="1592" spans="2:19" ht="45" customHeight="1" x14ac:dyDescent="0.25">
      <c r="B1592" s="10" t="s">
        <v>551</v>
      </c>
      <c r="C1592" s="100" t="s">
        <v>570</v>
      </c>
      <c r="D1592" s="100"/>
      <c r="E1592" s="101">
        <f t="shared" si="26"/>
        <v>1</v>
      </c>
      <c r="F1592" s="101"/>
      <c r="G1592" s="102" t="s">
        <v>35</v>
      </c>
      <c r="H1592" s="102"/>
      <c r="I1592" s="103">
        <v>42467</v>
      </c>
      <c r="J1592" s="103"/>
      <c r="K1592" s="103">
        <v>42467</v>
      </c>
      <c r="L1592" s="103"/>
      <c r="M1592" s="84" t="s">
        <v>656</v>
      </c>
      <c r="N1592" s="84"/>
      <c r="O1592" s="98">
        <v>688</v>
      </c>
      <c r="P1592" s="98"/>
      <c r="Q1592" s="84"/>
      <c r="R1592" s="84"/>
      <c r="S1592" s="84"/>
    </row>
    <row r="1593" spans="2:19" ht="45" customHeight="1" x14ac:dyDescent="0.25">
      <c r="B1593" s="10" t="s">
        <v>551</v>
      </c>
      <c r="C1593" s="100" t="s">
        <v>570</v>
      </c>
      <c r="D1593" s="100"/>
      <c r="E1593" s="101">
        <f t="shared" si="26"/>
        <v>1</v>
      </c>
      <c r="F1593" s="101"/>
      <c r="G1593" s="102" t="s">
        <v>35</v>
      </c>
      <c r="H1593" s="102"/>
      <c r="I1593" s="103">
        <v>42451</v>
      </c>
      <c r="J1593" s="103"/>
      <c r="K1593" s="103">
        <v>42451</v>
      </c>
      <c r="L1593" s="103"/>
      <c r="M1593" s="84" t="s">
        <v>656</v>
      </c>
      <c r="N1593" s="84"/>
      <c r="O1593" s="98">
        <v>688</v>
      </c>
      <c r="P1593" s="98"/>
      <c r="Q1593" s="84"/>
      <c r="R1593" s="84"/>
      <c r="S1593" s="84"/>
    </row>
    <row r="1594" spans="2:19" ht="45" customHeight="1" x14ac:dyDescent="0.25">
      <c r="B1594" s="10" t="s">
        <v>551</v>
      </c>
      <c r="C1594" s="100" t="s">
        <v>570</v>
      </c>
      <c r="D1594" s="100"/>
      <c r="E1594" s="101">
        <f t="shared" si="26"/>
        <v>1</v>
      </c>
      <c r="F1594" s="101"/>
      <c r="G1594" s="102" t="s">
        <v>35</v>
      </c>
      <c r="H1594" s="102"/>
      <c r="I1594" s="103">
        <v>42458</v>
      </c>
      <c r="J1594" s="103"/>
      <c r="K1594" s="103">
        <v>42458</v>
      </c>
      <c r="L1594" s="103"/>
      <c r="M1594" s="84" t="s">
        <v>656</v>
      </c>
      <c r="N1594" s="84"/>
      <c r="O1594" s="98">
        <v>688</v>
      </c>
      <c r="P1594" s="98"/>
      <c r="Q1594" s="84"/>
      <c r="R1594" s="84"/>
      <c r="S1594" s="84"/>
    </row>
    <row r="1595" spans="2:19" ht="45" customHeight="1" x14ac:dyDescent="0.25">
      <c r="B1595" s="10" t="s">
        <v>551</v>
      </c>
      <c r="C1595" s="100" t="s">
        <v>570</v>
      </c>
      <c r="D1595" s="100"/>
      <c r="E1595" s="101">
        <f t="shared" si="26"/>
        <v>1</v>
      </c>
      <c r="F1595" s="101"/>
      <c r="G1595" s="102" t="s">
        <v>35</v>
      </c>
      <c r="H1595" s="102"/>
      <c r="I1595" s="103">
        <v>42459</v>
      </c>
      <c r="J1595" s="103"/>
      <c r="K1595" s="103">
        <v>42459</v>
      </c>
      <c r="L1595" s="103"/>
      <c r="M1595" s="84" t="s">
        <v>656</v>
      </c>
      <c r="N1595" s="84"/>
      <c r="O1595" s="98">
        <v>647</v>
      </c>
      <c r="P1595" s="98"/>
      <c r="Q1595" s="84"/>
      <c r="R1595" s="84"/>
      <c r="S1595" s="84"/>
    </row>
    <row r="1596" spans="2:19" ht="45" customHeight="1" x14ac:dyDescent="0.25">
      <c r="B1596" s="10" t="s">
        <v>551</v>
      </c>
      <c r="C1596" s="100" t="s">
        <v>570</v>
      </c>
      <c r="D1596" s="100"/>
      <c r="E1596" s="101">
        <f t="shared" si="26"/>
        <v>1</v>
      </c>
      <c r="F1596" s="101"/>
      <c r="G1596" s="102" t="s">
        <v>35</v>
      </c>
      <c r="H1596" s="102"/>
      <c r="I1596" s="103">
        <v>42478</v>
      </c>
      <c r="J1596" s="103"/>
      <c r="K1596" s="103">
        <v>42478</v>
      </c>
      <c r="L1596" s="103"/>
      <c r="M1596" s="84" t="s">
        <v>656</v>
      </c>
      <c r="N1596" s="84"/>
      <c r="O1596" s="98">
        <v>512</v>
      </c>
      <c r="P1596" s="98"/>
      <c r="Q1596" s="84"/>
      <c r="R1596" s="84"/>
      <c r="S1596" s="84"/>
    </row>
    <row r="1597" spans="2:19" ht="45" customHeight="1" x14ac:dyDescent="0.25">
      <c r="B1597" s="10" t="s">
        <v>551</v>
      </c>
      <c r="C1597" s="100" t="s">
        <v>570</v>
      </c>
      <c r="D1597" s="100"/>
      <c r="E1597" s="101">
        <f t="shared" si="26"/>
        <v>1</v>
      </c>
      <c r="F1597" s="101"/>
      <c r="G1597" s="102" t="s">
        <v>35</v>
      </c>
      <c r="H1597" s="102"/>
      <c r="I1597" s="103">
        <v>42425</v>
      </c>
      <c r="J1597" s="103"/>
      <c r="K1597" s="103">
        <v>42425</v>
      </c>
      <c r="L1597" s="103"/>
      <c r="M1597" s="84" t="s">
        <v>656</v>
      </c>
      <c r="N1597" s="84"/>
      <c r="O1597" s="98">
        <v>584</v>
      </c>
      <c r="P1597" s="98"/>
      <c r="Q1597" s="84"/>
      <c r="R1597" s="84"/>
      <c r="S1597" s="84"/>
    </row>
    <row r="1598" spans="2:19" ht="45" customHeight="1" x14ac:dyDescent="0.25">
      <c r="B1598" s="10" t="s">
        <v>551</v>
      </c>
      <c r="C1598" s="100" t="s">
        <v>1275</v>
      </c>
      <c r="D1598" s="100"/>
      <c r="E1598" s="101">
        <f t="shared" si="26"/>
        <v>1</v>
      </c>
      <c r="F1598" s="101"/>
      <c r="G1598" s="102" t="s">
        <v>35</v>
      </c>
      <c r="H1598" s="102"/>
      <c r="I1598" s="103">
        <v>42443</v>
      </c>
      <c r="J1598" s="103"/>
      <c r="K1598" s="103">
        <v>42443</v>
      </c>
      <c r="L1598" s="103"/>
      <c r="M1598" s="84" t="s">
        <v>656</v>
      </c>
      <c r="N1598" s="84"/>
      <c r="O1598" s="98">
        <v>255</v>
      </c>
      <c r="P1598" s="98"/>
      <c r="Q1598" s="84"/>
      <c r="R1598" s="84"/>
      <c r="S1598" s="84"/>
    </row>
    <row r="1599" spans="2:19" ht="45" customHeight="1" x14ac:dyDescent="0.25">
      <c r="B1599" s="10" t="s">
        <v>551</v>
      </c>
      <c r="C1599" s="100" t="s">
        <v>570</v>
      </c>
      <c r="D1599" s="100"/>
      <c r="E1599" s="101">
        <f t="shared" si="26"/>
        <v>1</v>
      </c>
      <c r="F1599" s="101"/>
      <c r="G1599" s="102" t="s">
        <v>35</v>
      </c>
      <c r="H1599" s="102"/>
      <c r="I1599" s="103">
        <v>42485</v>
      </c>
      <c r="J1599" s="103"/>
      <c r="K1599" s="103">
        <v>42485</v>
      </c>
      <c r="L1599" s="103"/>
      <c r="M1599" s="84" t="s">
        <v>656</v>
      </c>
      <c r="N1599" s="84"/>
      <c r="O1599" s="98">
        <v>500</v>
      </c>
      <c r="P1599" s="98"/>
      <c r="Q1599" s="84"/>
      <c r="R1599" s="84"/>
      <c r="S1599" s="84"/>
    </row>
    <row r="1600" spans="2:19" ht="45" customHeight="1" x14ac:dyDescent="0.25">
      <c r="B1600" s="10" t="s">
        <v>551</v>
      </c>
      <c r="C1600" s="100" t="s">
        <v>570</v>
      </c>
      <c r="D1600" s="100"/>
      <c r="E1600" s="101">
        <f t="shared" si="26"/>
        <v>1</v>
      </c>
      <c r="F1600" s="101"/>
      <c r="G1600" s="102" t="s">
        <v>35</v>
      </c>
      <c r="H1600" s="102"/>
      <c r="I1600" s="103">
        <v>42467</v>
      </c>
      <c r="J1600" s="103"/>
      <c r="K1600" s="103">
        <v>42467</v>
      </c>
      <c r="L1600" s="103"/>
      <c r="M1600" s="84" t="s">
        <v>656</v>
      </c>
      <c r="N1600" s="84"/>
      <c r="O1600" s="98">
        <v>254</v>
      </c>
      <c r="P1600" s="98"/>
      <c r="Q1600" s="84"/>
      <c r="R1600" s="84"/>
      <c r="S1600" s="84"/>
    </row>
    <row r="1601" spans="2:19" ht="45" customHeight="1" x14ac:dyDescent="0.25">
      <c r="B1601" s="10" t="s">
        <v>551</v>
      </c>
      <c r="C1601" s="100" t="s">
        <v>570</v>
      </c>
      <c r="D1601" s="100"/>
      <c r="E1601" s="101">
        <f t="shared" si="26"/>
        <v>1</v>
      </c>
      <c r="F1601" s="101"/>
      <c r="G1601" s="102" t="s">
        <v>35</v>
      </c>
      <c r="H1601" s="102"/>
      <c r="I1601" s="103">
        <v>42451</v>
      </c>
      <c r="J1601" s="103"/>
      <c r="K1601" s="103">
        <v>42451</v>
      </c>
      <c r="L1601" s="103"/>
      <c r="M1601" s="84" t="s">
        <v>656</v>
      </c>
      <c r="N1601" s="84"/>
      <c r="O1601" s="98">
        <v>60</v>
      </c>
      <c r="P1601" s="98"/>
      <c r="Q1601" s="84"/>
      <c r="R1601" s="84"/>
      <c r="S1601" s="84"/>
    </row>
    <row r="1602" spans="2:19" ht="45" customHeight="1" x14ac:dyDescent="0.25">
      <c r="B1602" s="10" t="s">
        <v>551</v>
      </c>
      <c r="C1602" s="100" t="s">
        <v>570</v>
      </c>
      <c r="D1602" s="100"/>
      <c r="E1602" s="101">
        <f t="shared" si="26"/>
        <v>1</v>
      </c>
      <c r="F1602" s="101"/>
      <c r="G1602" s="102" t="s">
        <v>35</v>
      </c>
      <c r="H1602" s="102"/>
      <c r="I1602" s="103">
        <v>42478</v>
      </c>
      <c r="J1602" s="103"/>
      <c r="K1602" s="103">
        <v>42478</v>
      </c>
      <c r="L1602" s="103"/>
      <c r="M1602" s="84" t="s">
        <v>656</v>
      </c>
      <c r="N1602" s="84"/>
      <c r="O1602" s="98">
        <v>54.5</v>
      </c>
      <c r="P1602" s="98"/>
      <c r="Q1602" s="84"/>
      <c r="R1602" s="84"/>
      <c r="S1602" s="84"/>
    </row>
    <row r="1603" spans="2:19" ht="45" customHeight="1" x14ac:dyDescent="0.25">
      <c r="B1603" s="10" t="s">
        <v>551</v>
      </c>
      <c r="C1603" s="100" t="s">
        <v>19</v>
      </c>
      <c r="D1603" s="100"/>
      <c r="E1603" s="101">
        <f t="shared" si="26"/>
        <v>1</v>
      </c>
      <c r="F1603" s="101"/>
      <c r="G1603" s="102" t="s">
        <v>20</v>
      </c>
      <c r="H1603" s="102"/>
      <c r="I1603" s="103">
        <v>42478</v>
      </c>
      <c r="J1603" s="103"/>
      <c r="K1603" s="103">
        <v>42478</v>
      </c>
      <c r="L1603" s="103"/>
      <c r="M1603" s="84" t="s">
        <v>656</v>
      </c>
      <c r="N1603" s="84"/>
      <c r="O1603" s="98">
        <v>974</v>
      </c>
      <c r="P1603" s="98"/>
      <c r="Q1603" s="84"/>
      <c r="R1603" s="84"/>
      <c r="S1603" s="84"/>
    </row>
    <row r="1604" spans="2:19" ht="45" customHeight="1" x14ac:dyDescent="0.25">
      <c r="B1604" s="10" t="s">
        <v>551</v>
      </c>
      <c r="C1604" s="100" t="s">
        <v>1276</v>
      </c>
      <c r="D1604" s="100"/>
      <c r="E1604" s="101">
        <f t="shared" si="26"/>
        <v>1</v>
      </c>
      <c r="F1604" s="101"/>
      <c r="G1604" s="102" t="s">
        <v>35</v>
      </c>
      <c r="H1604" s="102"/>
      <c r="I1604" s="103">
        <v>42517</v>
      </c>
      <c r="J1604" s="103"/>
      <c r="K1604" s="103">
        <v>42517</v>
      </c>
      <c r="L1604" s="103"/>
      <c r="M1604" s="84" t="s">
        <v>656</v>
      </c>
      <c r="N1604" s="84"/>
      <c r="O1604" s="98">
        <v>528.25</v>
      </c>
      <c r="P1604" s="98"/>
      <c r="Q1604" s="84"/>
      <c r="R1604" s="84"/>
      <c r="S1604" s="84"/>
    </row>
    <row r="1605" spans="2:19" ht="45" customHeight="1" x14ac:dyDescent="0.25">
      <c r="B1605" s="10" t="s">
        <v>551</v>
      </c>
      <c r="C1605" s="100" t="s">
        <v>1276</v>
      </c>
      <c r="D1605" s="100"/>
      <c r="E1605" s="101">
        <f t="shared" si="26"/>
        <v>1</v>
      </c>
      <c r="F1605" s="101"/>
      <c r="G1605" s="102" t="s">
        <v>35</v>
      </c>
      <c r="H1605" s="102"/>
      <c r="I1605" s="103">
        <v>42529</v>
      </c>
      <c r="J1605" s="103"/>
      <c r="K1605" s="103">
        <v>42529</v>
      </c>
      <c r="L1605" s="103"/>
      <c r="M1605" s="84" t="s">
        <v>656</v>
      </c>
      <c r="N1605" s="84"/>
      <c r="O1605" s="98">
        <v>488</v>
      </c>
      <c r="P1605" s="98"/>
      <c r="Q1605" s="84"/>
      <c r="R1605" s="84"/>
      <c r="S1605" s="84"/>
    </row>
    <row r="1606" spans="2:19" ht="45" customHeight="1" x14ac:dyDescent="0.25">
      <c r="B1606" s="10" t="s">
        <v>551</v>
      </c>
      <c r="C1606" s="100" t="s">
        <v>1277</v>
      </c>
      <c r="D1606" s="100"/>
      <c r="E1606" s="101">
        <f t="shared" si="26"/>
        <v>1</v>
      </c>
      <c r="F1606" s="101"/>
      <c r="G1606" s="102" t="s">
        <v>35</v>
      </c>
      <c r="H1606" s="102"/>
      <c r="I1606" s="103">
        <v>42543</v>
      </c>
      <c r="J1606" s="103"/>
      <c r="K1606" s="103">
        <v>42543</v>
      </c>
      <c r="L1606" s="103"/>
      <c r="M1606" s="84" t="s">
        <v>656</v>
      </c>
      <c r="N1606" s="84"/>
      <c r="O1606" s="98">
        <v>688</v>
      </c>
      <c r="P1606" s="98"/>
      <c r="Q1606" s="84"/>
      <c r="R1606" s="84"/>
      <c r="S1606" s="84"/>
    </row>
    <row r="1607" spans="2:19" ht="45" customHeight="1" x14ac:dyDescent="0.25">
      <c r="B1607" s="10" t="s">
        <v>551</v>
      </c>
      <c r="C1607" s="100" t="s">
        <v>1278</v>
      </c>
      <c r="D1607" s="100"/>
      <c r="E1607" s="101">
        <f t="shared" si="26"/>
        <v>1</v>
      </c>
      <c r="F1607" s="101"/>
      <c r="G1607" s="102" t="s">
        <v>35</v>
      </c>
      <c r="H1607" s="102"/>
      <c r="I1607" s="103">
        <v>42543</v>
      </c>
      <c r="J1607" s="103"/>
      <c r="K1607" s="103">
        <v>42543</v>
      </c>
      <c r="L1607" s="103"/>
      <c r="M1607" s="84" t="s">
        <v>656</v>
      </c>
      <c r="N1607" s="84"/>
      <c r="O1607" s="98">
        <v>448.12</v>
      </c>
      <c r="P1607" s="98"/>
      <c r="Q1607" s="84"/>
      <c r="R1607" s="84"/>
      <c r="S1607" s="84"/>
    </row>
    <row r="1608" spans="2:19" ht="45" customHeight="1" x14ac:dyDescent="0.25">
      <c r="B1608" s="10" t="s">
        <v>551</v>
      </c>
      <c r="C1608" s="100" t="s">
        <v>1278</v>
      </c>
      <c r="D1608" s="100"/>
      <c r="E1608" s="101">
        <f t="shared" si="26"/>
        <v>1</v>
      </c>
      <c r="F1608" s="101"/>
      <c r="G1608" s="102" t="s">
        <v>35</v>
      </c>
      <c r="H1608" s="102"/>
      <c r="I1608" s="103">
        <v>42552</v>
      </c>
      <c r="J1608" s="103"/>
      <c r="K1608" s="103">
        <v>42552</v>
      </c>
      <c r="L1608" s="103"/>
      <c r="M1608" s="84" t="s">
        <v>656</v>
      </c>
      <c r="N1608" s="84"/>
      <c r="O1608" s="98">
        <v>448</v>
      </c>
      <c r="P1608" s="98"/>
      <c r="Q1608" s="84"/>
      <c r="R1608" s="84"/>
      <c r="S1608" s="84"/>
    </row>
    <row r="1609" spans="2:19" ht="45" customHeight="1" x14ac:dyDescent="0.25">
      <c r="B1609" s="10" t="s">
        <v>551</v>
      </c>
      <c r="C1609" s="100" t="s">
        <v>1279</v>
      </c>
      <c r="D1609" s="100"/>
      <c r="E1609" s="101">
        <f t="shared" si="26"/>
        <v>1</v>
      </c>
      <c r="F1609" s="101"/>
      <c r="G1609" s="102" t="s">
        <v>35</v>
      </c>
      <c r="H1609" s="102"/>
      <c r="I1609" s="103">
        <v>42557</v>
      </c>
      <c r="J1609" s="103"/>
      <c r="K1609" s="103">
        <v>42557</v>
      </c>
      <c r="L1609" s="103"/>
      <c r="M1609" s="84" t="s">
        <v>656</v>
      </c>
      <c r="N1609" s="84"/>
      <c r="O1609" s="98">
        <v>434.4</v>
      </c>
      <c r="P1609" s="98"/>
      <c r="Q1609" s="84"/>
      <c r="R1609" s="84"/>
      <c r="S1609" s="84"/>
    </row>
    <row r="1610" spans="2:19" ht="45" customHeight="1" x14ac:dyDescent="0.25">
      <c r="B1610" s="10" t="s">
        <v>551</v>
      </c>
      <c r="C1610" s="100" t="s">
        <v>1279</v>
      </c>
      <c r="D1610" s="100"/>
      <c r="E1610" s="101">
        <f t="shared" si="26"/>
        <v>1</v>
      </c>
      <c r="F1610" s="101"/>
      <c r="G1610" s="102" t="s">
        <v>35</v>
      </c>
      <c r="H1610" s="102"/>
      <c r="I1610" s="103">
        <v>6</v>
      </c>
      <c r="J1610" s="103"/>
      <c r="K1610" s="103">
        <v>6</v>
      </c>
      <c r="L1610" s="103"/>
      <c r="M1610" s="84" t="s">
        <v>656</v>
      </c>
      <c r="N1610" s="84"/>
      <c r="O1610" s="98">
        <v>688</v>
      </c>
      <c r="P1610" s="98"/>
      <c r="Q1610" s="84"/>
      <c r="R1610" s="84"/>
      <c r="S1610" s="84"/>
    </row>
    <row r="1611" spans="2:19" ht="45" customHeight="1" x14ac:dyDescent="0.25">
      <c r="B1611" s="10" t="s">
        <v>551</v>
      </c>
      <c r="C1611" s="100" t="s">
        <v>1279</v>
      </c>
      <c r="D1611" s="100"/>
      <c r="E1611" s="101">
        <f t="shared" si="26"/>
        <v>1</v>
      </c>
      <c r="F1611" s="101"/>
      <c r="G1611" s="102" t="s">
        <v>35</v>
      </c>
      <c r="H1611" s="102"/>
      <c r="I1611" s="103">
        <v>42565</v>
      </c>
      <c r="J1611" s="103"/>
      <c r="K1611" s="103">
        <v>42565</v>
      </c>
      <c r="L1611" s="103"/>
      <c r="M1611" s="84" t="s">
        <v>656</v>
      </c>
      <c r="N1611" s="84"/>
      <c r="O1611" s="98">
        <v>630.72</v>
      </c>
      <c r="P1611" s="98"/>
      <c r="Q1611" s="84"/>
      <c r="R1611" s="84"/>
      <c r="S1611" s="84"/>
    </row>
    <row r="1612" spans="2:19" ht="45" customHeight="1" x14ac:dyDescent="0.25">
      <c r="B1612" s="10" t="s">
        <v>551</v>
      </c>
      <c r="C1612" s="100" t="s">
        <v>1278</v>
      </c>
      <c r="D1612" s="100"/>
      <c r="E1612" s="101">
        <f t="shared" si="26"/>
        <v>1</v>
      </c>
      <c r="F1612" s="101"/>
      <c r="G1612" s="102" t="s">
        <v>35</v>
      </c>
      <c r="H1612" s="102"/>
      <c r="I1612" s="103">
        <v>42543</v>
      </c>
      <c r="J1612" s="103"/>
      <c r="K1612" s="103">
        <v>42543</v>
      </c>
      <c r="L1612" s="103"/>
      <c r="M1612" s="84" t="s">
        <v>656</v>
      </c>
      <c r="N1612" s="84"/>
      <c r="O1612" s="98">
        <v>105</v>
      </c>
      <c r="P1612" s="98"/>
      <c r="Q1612" s="84"/>
      <c r="R1612" s="84"/>
      <c r="S1612" s="84"/>
    </row>
    <row r="1613" spans="2:19" ht="45" customHeight="1" x14ac:dyDescent="0.25">
      <c r="B1613" s="10" t="s">
        <v>551</v>
      </c>
      <c r="C1613" s="100" t="s">
        <v>1278</v>
      </c>
      <c r="D1613" s="100"/>
      <c r="E1613" s="101">
        <f t="shared" ref="E1613:E1676" si="27">D1613+1</f>
        <v>1</v>
      </c>
      <c r="F1613" s="101"/>
      <c r="G1613" s="102" t="s">
        <v>35</v>
      </c>
      <c r="H1613" s="102"/>
      <c r="I1613" s="103">
        <v>42552</v>
      </c>
      <c r="J1613" s="103"/>
      <c r="K1613" s="103">
        <v>42552</v>
      </c>
      <c r="L1613" s="103"/>
      <c r="M1613" s="84" t="s">
        <v>656</v>
      </c>
      <c r="N1613" s="84"/>
      <c r="O1613" s="98">
        <v>158</v>
      </c>
      <c r="P1613" s="98"/>
      <c r="Q1613" s="84"/>
      <c r="R1613" s="84"/>
      <c r="S1613" s="84"/>
    </row>
    <row r="1614" spans="2:19" ht="45" customHeight="1" x14ac:dyDescent="0.25">
      <c r="B1614" s="10" t="s">
        <v>551</v>
      </c>
      <c r="C1614" s="100" t="s">
        <v>1279</v>
      </c>
      <c r="D1614" s="100"/>
      <c r="E1614" s="101">
        <f t="shared" si="27"/>
        <v>1</v>
      </c>
      <c r="F1614" s="101"/>
      <c r="G1614" s="102" t="s">
        <v>35</v>
      </c>
      <c r="H1614" s="102"/>
      <c r="I1614" s="103">
        <v>42557</v>
      </c>
      <c r="J1614" s="103"/>
      <c r="K1614" s="103">
        <v>42557</v>
      </c>
      <c r="L1614" s="103"/>
      <c r="M1614" s="84" t="s">
        <v>656</v>
      </c>
      <c r="N1614" s="84"/>
      <c r="O1614" s="98">
        <v>422</v>
      </c>
      <c r="P1614" s="98"/>
      <c r="Q1614" s="84"/>
      <c r="R1614" s="84"/>
      <c r="S1614" s="84"/>
    </row>
    <row r="1615" spans="2:19" ht="45" customHeight="1" x14ac:dyDescent="0.25">
      <c r="B1615" s="10" t="s">
        <v>551</v>
      </c>
      <c r="C1615" s="100" t="s">
        <v>1279</v>
      </c>
      <c r="D1615" s="100"/>
      <c r="E1615" s="101">
        <f t="shared" si="27"/>
        <v>1</v>
      </c>
      <c r="F1615" s="101"/>
      <c r="G1615" s="102" t="s">
        <v>35</v>
      </c>
      <c r="H1615" s="102"/>
      <c r="I1615" s="103">
        <v>6</v>
      </c>
      <c r="J1615" s="103"/>
      <c r="K1615" s="103">
        <v>6</v>
      </c>
      <c r="L1615" s="103"/>
      <c r="M1615" s="84" t="s">
        <v>656</v>
      </c>
      <c r="N1615" s="84"/>
      <c r="O1615" s="98">
        <v>450</v>
      </c>
      <c r="P1615" s="98"/>
      <c r="Q1615" s="84"/>
      <c r="R1615" s="84"/>
      <c r="S1615" s="84"/>
    </row>
    <row r="1616" spans="2:19" ht="45" customHeight="1" x14ac:dyDescent="0.25">
      <c r="B1616" s="10" t="s">
        <v>551</v>
      </c>
      <c r="C1616" s="100" t="s">
        <v>1279</v>
      </c>
      <c r="D1616" s="100"/>
      <c r="E1616" s="101">
        <f t="shared" si="27"/>
        <v>1</v>
      </c>
      <c r="F1616" s="101"/>
      <c r="G1616" s="102" t="s">
        <v>35</v>
      </c>
      <c r="H1616" s="102"/>
      <c r="I1616" s="103">
        <v>42565</v>
      </c>
      <c r="J1616" s="103"/>
      <c r="K1616" s="103">
        <v>42565</v>
      </c>
      <c r="L1616" s="103"/>
      <c r="M1616" s="84" t="s">
        <v>656</v>
      </c>
      <c r="N1616" s="84"/>
      <c r="O1616" s="98">
        <v>404</v>
      </c>
      <c r="P1616" s="98"/>
      <c r="Q1616" s="84"/>
      <c r="R1616" s="84"/>
      <c r="S1616" s="84"/>
    </row>
    <row r="1617" spans="2:19" ht="45" customHeight="1" x14ac:dyDescent="0.25">
      <c r="B1617" s="10" t="s">
        <v>551</v>
      </c>
      <c r="C1617" s="100" t="s">
        <v>19</v>
      </c>
      <c r="D1617" s="100"/>
      <c r="E1617" s="101">
        <f t="shared" si="27"/>
        <v>1</v>
      </c>
      <c r="F1617" s="101"/>
      <c r="G1617" s="102" t="s">
        <v>20</v>
      </c>
      <c r="H1617" s="102"/>
      <c r="I1617" s="103">
        <v>42565</v>
      </c>
      <c r="J1617" s="103"/>
      <c r="K1617" s="103">
        <v>42565</v>
      </c>
      <c r="L1617" s="103"/>
      <c r="M1617" s="84" t="s">
        <v>656</v>
      </c>
      <c r="N1617" s="84"/>
      <c r="O1617" s="98">
        <v>4050</v>
      </c>
      <c r="P1617" s="98"/>
      <c r="Q1617" s="84"/>
      <c r="R1617" s="84"/>
      <c r="S1617" s="84"/>
    </row>
    <row r="1618" spans="2:19" ht="45" customHeight="1" x14ac:dyDescent="0.25">
      <c r="B1618" s="10" t="s">
        <v>551</v>
      </c>
      <c r="C1618" s="100" t="s">
        <v>1280</v>
      </c>
      <c r="D1618" s="100"/>
      <c r="E1618" s="101">
        <f t="shared" si="27"/>
        <v>1</v>
      </c>
      <c r="F1618" s="101"/>
      <c r="G1618" s="102" t="s">
        <v>35</v>
      </c>
      <c r="H1618" s="102"/>
      <c r="I1618" s="103">
        <v>42682</v>
      </c>
      <c r="J1618" s="103"/>
      <c r="K1618" s="103">
        <v>42682</v>
      </c>
      <c r="L1618" s="103"/>
      <c r="M1618" s="84" t="s">
        <v>656</v>
      </c>
      <c r="N1618" s="84"/>
      <c r="O1618" s="98">
        <v>588</v>
      </c>
      <c r="P1618" s="98"/>
      <c r="Q1618" s="84"/>
      <c r="R1618" s="84"/>
      <c r="S1618" s="84"/>
    </row>
    <row r="1619" spans="2:19" ht="45" customHeight="1" x14ac:dyDescent="0.25">
      <c r="B1619" s="10" t="s">
        <v>551</v>
      </c>
      <c r="C1619" s="100" t="s">
        <v>1281</v>
      </c>
      <c r="D1619" s="100"/>
      <c r="E1619" s="101">
        <f t="shared" si="27"/>
        <v>1</v>
      </c>
      <c r="F1619" s="101"/>
      <c r="G1619" s="102" t="s">
        <v>35</v>
      </c>
      <c r="H1619" s="102"/>
      <c r="I1619" s="103">
        <v>42605</v>
      </c>
      <c r="J1619" s="103"/>
      <c r="K1619" s="103">
        <v>42605</v>
      </c>
      <c r="L1619" s="103"/>
      <c r="M1619" s="84" t="s">
        <v>656</v>
      </c>
      <c r="N1619" s="84"/>
      <c r="O1619" s="98">
        <v>687.99</v>
      </c>
      <c r="P1619" s="98"/>
      <c r="Q1619" s="84"/>
      <c r="R1619" s="84"/>
      <c r="S1619" s="84"/>
    </row>
    <row r="1620" spans="2:19" ht="45" customHeight="1" x14ac:dyDescent="0.25">
      <c r="B1620" s="10" t="s">
        <v>551</v>
      </c>
      <c r="C1620" s="100" t="s">
        <v>1281</v>
      </c>
      <c r="D1620" s="100"/>
      <c r="E1620" s="101">
        <f t="shared" si="27"/>
        <v>1</v>
      </c>
      <c r="F1620" s="101"/>
      <c r="G1620" s="102" t="s">
        <v>35</v>
      </c>
      <c r="H1620" s="102"/>
      <c r="I1620" s="103">
        <v>42668</v>
      </c>
      <c r="J1620" s="103"/>
      <c r="K1620" s="103">
        <v>42668</v>
      </c>
      <c r="L1620" s="103"/>
      <c r="M1620" s="84" t="s">
        <v>656</v>
      </c>
      <c r="N1620" s="84"/>
      <c r="O1620" s="98">
        <v>688</v>
      </c>
      <c r="P1620" s="98"/>
      <c r="Q1620" s="84"/>
      <c r="R1620" s="84"/>
      <c r="S1620" s="84"/>
    </row>
    <row r="1621" spans="2:19" ht="45" customHeight="1" x14ac:dyDescent="0.25">
      <c r="B1621" s="10" t="s">
        <v>551</v>
      </c>
      <c r="C1621" s="100" t="s">
        <v>1282</v>
      </c>
      <c r="D1621" s="100"/>
      <c r="E1621" s="101">
        <f t="shared" si="27"/>
        <v>1</v>
      </c>
      <c r="F1621" s="101"/>
      <c r="G1621" s="102" t="s">
        <v>35</v>
      </c>
      <c r="H1621" s="102"/>
      <c r="I1621" s="103">
        <v>42702</v>
      </c>
      <c r="J1621" s="103"/>
      <c r="K1621" s="103">
        <v>42702</v>
      </c>
      <c r="L1621" s="103"/>
      <c r="M1621" s="84" t="s">
        <v>656</v>
      </c>
      <c r="N1621" s="84"/>
      <c r="O1621" s="98">
        <v>688</v>
      </c>
      <c r="P1621" s="98"/>
      <c r="Q1621" s="84"/>
      <c r="R1621" s="84"/>
      <c r="S1621" s="84"/>
    </row>
    <row r="1622" spans="2:19" ht="45" customHeight="1" x14ac:dyDescent="0.25">
      <c r="B1622" s="10" t="s">
        <v>551</v>
      </c>
      <c r="C1622" s="100" t="s">
        <v>564</v>
      </c>
      <c r="D1622" s="100"/>
      <c r="E1622" s="101">
        <f t="shared" si="27"/>
        <v>1</v>
      </c>
      <c r="F1622" s="101"/>
      <c r="G1622" s="102" t="s">
        <v>35</v>
      </c>
      <c r="H1622" s="102"/>
      <c r="I1622" s="103">
        <v>42599</v>
      </c>
      <c r="J1622" s="103"/>
      <c r="K1622" s="103">
        <v>42599</v>
      </c>
      <c r="L1622" s="103"/>
      <c r="M1622" s="84" t="s">
        <v>656</v>
      </c>
      <c r="N1622" s="84"/>
      <c r="O1622" s="98">
        <v>359</v>
      </c>
      <c r="P1622" s="98"/>
      <c r="Q1622" s="84"/>
      <c r="R1622" s="84"/>
      <c r="S1622" s="84"/>
    </row>
    <row r="1623" spans="2:19" ht="45" customHeight="1" x14ac:dyDescent="0.25">
      <c r="B1623" s="10" t="s">
        <v>551</v>
      </c>
      <c r="C1623" s="100" t="s">
        <v>1283</v>
      </c>
      <c r="D1623" s="100"/>
      <c r="E1623" s="101">
        <f t="shared" si="27"/>
        <v>1</v>
      </c>
      <c r="F1623" s="101"/>
      <c r="G1623" s="102" t="s">
        <v>35</v>
      </c>
      <c r="H1623" s="102"/>
      <c r="I1623" s="103">
        <v>42606</v>
      </c>
      <c r="J1623" s="103"/>
      <c r="K1623" s="103">
        <v>42606</v>
      </c>
      <c r="L1623" s="103"/>
      <c r="M1623" s="84" t="s">
        <v>656</v>
      </c>
      <c r="N1623" s="84"/>
      <c r="O1623" s="98">
        <v>688</v>
      </c>
      <c r="P1623" s="98"/>
      <c r="Q1623" s="84"/>
      <c r="R1623" s="84"/>
      <c r="S1623" s="84"/>
    </row>
    <row r="1624" spans="2:19" ht="45" customHeight="1" x14ac:dyDescent="0.25">
      <c r="B1624" s="10" t="s">
        <v>551</v>
      </c>
      <c r="C1624" s="100" t="s">
        <v>1283</v>
      </c>
      <c r="D1624" s="100"/>
      <c r="E1624" s="101">
        <f t="shared" si="27"/>
        <v>1</v>
      </c>
      <c r="F1624" s="101"/>
      <c r="G1624" s="102" t="s">
        <v>35</v>
      </c>
      <c r="H1624" s="102"/>
      <c r="I1624" s="103">
        <v>42600</v>
      </c>
      <c r="J1624" s="103"/>
      <c r="K1624" s="103">
        <v>42600</v>
      </c>
      <c r="L1624" s="103"/>
      <c r="M1624" s="84" t="s">
        <v>656</v>
      </c>
      <c r="N1624" s="84"/>
      <c r="O1624" s="98">
        <v>688.02</v>
      </c>
      <c r="P1624" s="98"/>
      <c r="Q1624" s="84"/>
      <c r="R1624" s="84"/>
      <c r="S1624" s="84"/>
    </row>
    <row r="1625" spans="2:19" ht="45" customHeight="1" x14ac:dyDescent="0.25">
      <c r="B1625" s="10" t="s">
        <v>551</v>
      </c>
      <c r="C1625" s="100" t="s">
        <v>556</v>
      </c>
      <c r="D1625" s="100"/>
      <c r="E1625" s="101">
        <f t="shared" si="27"/>
        <v>1</v>
      </c>
      <c r="F1625" s="101"/>
      <c r="G1625" s="102" t="s">
        <v>35</v>
      </c>
      <c r="H1625" s="102"/>
      <c r="I1625" s="103">
        <v>42622</v>
      </c>
      <c r="J1625" s="103"/>
      <c r="K1625" s="103">
        <v>42622</v>
      </c>
      <c r="L1625" s="103"/>
      <c r="M1625" s="84" t="s">
        <v>656</v>
      </c>
      <c r="N1625" s="84"/>
      <c r="O1625" s="98">
        <v>658.1</v>
      </c>
      <c r="P1625" s="98"/>
      <c r="Q1625" s="84"/>
      <c r="R1625" s="84"/>
      <c r="S1625" s="84"/>
    </row>
    <row r="1626" spans="2:19" ht="45" customHeight="1" x14ac:dyDescent="0.25">
      <c r="B1626" s="10" t="s">
        <v>551</v>
      </c>
      <c r="C1626" s="100" t="s">
        <v>556</v>
      </c>
      <c r="D1626" s="100"/>
      <c r="E1626" s="101">
        <f t="shared" si="27"/>
        <v>1</v>
      </c>
      <c r="F1626" s="101"/>
      <c r="G1626" s="102" t="s">
        <v>35</v>
      </c>
      <c r="H1626" s="102"/>
      <c r="I1626" s="103">
        <v>42653</v>
      </c>
      <c r="J1626" s="103"/>
      <c r="K1626" s="103">
        <v>42653</v>
      </c>
      <c r="L1626" s="103"/>
      <c r="M1626" s="84" t="s">
        <v>656</v>
      </c>
      <c r="N1626" s="84"/>
      <c r="O1626" s="98">
        <v>688</v>
      </c>
      <c r="P1626" s="98"/>
      <c r="Q1626" s="84"/>
      <c r="R1626" s="84"/>
      <c r="S1626" s="84"/>
    </row>
    <row r="1627" spans="2:19" ht="45" customHeight="1" x14ac:dyDescent="0.25">
      <c r="B1627" s="10" t="s">
        <v>551</v>
      </c>
      <c r="C1627" s="100" t="s">
        <v>556</v>
      </c>
      <c r="D1627" s="100"/>
      <c r="E1627" s="101">
        <f t="shared" si="27"/>
        <v>1</v>
      </c>
      <c r="F1627" s="101"/>
      <c r="G1627" s="102" t="s">
        <v>35</v>
      </c>
      <c r="H1627" s="102"/>
      <c r="I1627" s="103">
        <v>42657</v>
      </c>
      <c r="J1627" s="103"/>
      <c r="K1627" s="103">
        <v>42657</v>
      </c>
      <c r="L1627" s="103"/>
      <c r="M1627" s="84" t="s">
        <v>656</v>
      </c>
      <c r="N1627" s="84"/>
      <c r="O1627" s="98">
        <v>678</v>
      </c>
      <c r="P1627" s="98"/>
      <c r="Q1627" s="84"/>
      <c r="R1627" s="84"/>
      <c r="S1627" s="84"/>
    </row>
    <row r="1628" spans="2:19" ht="45" customHeight="1" x14ac:dyDescent="0.25">
      <c r="B1628" s="10" t="s">
        <v>551</v>
      </c>
      <c r="C1628" s="100" t="s">
        <v>1284</v>
      </c>
      <c r="D1628" s="100"/>
      <c r="E1628" s="101">
        <f t="shared" si="27"/>
        <v>1</v>
      </c>
      <c r="F1628" s="101"/>
      <c r="G1628" s="102" t="s">
        <v>35</v>
      </c>
      <c r="H1628" s="102"/>
      <c r="I1628" s="103">
        <v>42660</v>
      </c>
      <c r="J1628" s="103"/>
      <c r="K1628" s="103">
        <v>42660</v>
      </c>
      <c r="L1628" s="103"/>
      <c r="M1628" s="84" t="s">
        <v>656</v>
      </c>
      <c r="N1628" s="84"/>
      <c r="O1628" s="98">
        <v>688</v>
      </c>
      <c r="P1628" s="98"/>
      <c r="Q1628" s="84"/>
      <c r="R1628" s="84"/>
      <c r="S1628" s="84"/>
    </row>
    <row r="1629" spans="2:19" ht="45" customHeight="1" x14ac:dyDescent="0.25">
      <c r="B1629" s="10" t="s">
        <v>551</v>
      </c>
      <c r="C1629" s="100" t="s">
        <v>1282</v>
      </c>
      <c r="D1629" s="100"/>
      <c r="E1629" s="101">
        <f t="shared" si="27"/>
        <v>1</v>
      </c>
      <c r="F1629" s="101"/>
      <c r="G1629" s="102" t="s">
        <v>35</v>
      </c>
      <c r="H1629" s="102"/>
      <c r="I1629" s="103">
        <v>42662</v>
      </c>
      <c r="J1629" s="103"/>
      <c r="K1629" s="103">
        <v>42662</v>
      </c>
      <c r="L1629" s="103"/>
      <c r="M1629" s="84" t="s">
        <v>656</v>
      </c>
      <c r="N1629" s="84"/>
      <c r="O1629" s="98">
        <v>606</v>
      </c>
      <c r="P1629" s="98"/>
      <c r="Q1629" s="84"/>
      <c r="R1629" s="84"/>
      <c r="S1629" s="84"/>
    </row>
    <row r="1630" spans="2:19" ht="45" customHeight="1" x14ac:dyDescent="0.25">
      <c r="B1630" s="10" t="s">
        <v>551</v>
      </c>
      <c r="C1630" s="100" t="s">
        <v>1282</v>
      </c>
      <c r="D1630" s="100"/>
      <c r="E1630" s="101">
        <f t="shared" si="27"/>
        <v>1</v>
      </c>
      <c r="F1630" s="101"/>
      <c r="G1630" s="102" t="s">
        <v>35</v>
      </c>
      <c r="H1630" s="102"/>
      <c r="I1630" s="103">
        <v>42688</v>
      </c>
      <c r="J1630" s="103"/>
      <c r="K1630" s="103">
        <v>42688</v>
      </c>
      <c r="L1630" s="103"/>
      <c r="M1630" s="84" t="s">
        <v>656</v>
      </c>
      <c r="N1630" s="84"/>
      <c r="O1630" s="98">
        <v>688</v>
      </c>
      <c r="P1630" s="98"/>
      <c r="Q1630" s="84"/>
      <c r="R1630" s="84"/>
      <c r="S1630" s="84"/>
    </row>
    <row r="1631" spans="2:19" ht="45" customHeight="1" x14ac:dyDescent="0.25">
      <c r="B1631" s="10" t="s">
        <v>551</v>
      </c>
      <c r="C1631" s="100" t="s">
        <v>1285</v>
      </c>
      <c r="D1631" s="100"/>
      <c r="E1631" s="101">
        <f t="shared" si="27"/>
        <v>1</v>
      </c>
      <c r="F1631" s="101"/>
      <c r="G1631" s="102" t="s">
        <v>35</v>
      </c>
      <c r="H1631" s="102"/>
      <c r="I1631" s="103">
        <v>42634</v>
      </c>
      <c r="J1631" s="103"/>
      <c r="K1631" s="103">
        <v>42634</v>
      </c>
      <c r="L1631" s="103"/>
      <c r="M1631" s="84" t="s">
        <v>656</v>
      </c>
      <c r="N1631" s="84"/>
      <c r="O1631" s="98">
        <v>688</v>
      </c>
      <c r="P1631" s="98"/>
      <c r="Q1631" s="84"/>
      <c r="R1631" s="84"/>
      <c r="S1631" s="84"/>
    </row>
    <row r="1632" spans="2:19" ht="45" customHeight="1" x14ac:dyDescent="0.25">
      <c r="B1632" s="10" t="s">
        <v>551</v>
      </c>
      <c r="C1632" s="100" t="s">
        <v>1285</v>
      </c>
      <c r="D1632" s="100"/>
      <c r="E1632" s="101">
        <f t="shared" si="27"/>
        <v>1</v>
      </c>
      <c r="F1632" s="101"/>
      <c r="G1632" s="102" t="s">
        <v>35</v>
      </c>
      <c r="H1632" s="102"/>
      <c r="I1632" s="103">
        <v>42641</v>
      </c>
      <c r="J1632" s="103"/>
      <c r="K1632" s="103">
        <v>42641</v>
      </c>
      <c r="L1632" s="103"/>
      <c r="M1632" s="84" t="s">
        <v>656</v>
      </c>
      <c r="N1632" s="84"/>
      <c r="O1632" s="98">
        <v>688</v>
      </c>
      <c r="P1632" s="98"/>
      <c r="Q1632" s="84"/>
      <c r="R1632" s="84"/>
      <c r="S1632" s="84"/>
    </row>
    <row r="1633" spans="2:19" ht="45" customHeight="1" x14ac:dyDescent="0.25">
      <c r="B1633" s="10" t="s">
        <v>551</v>
      </c>
      <c r="C1633" s="100" t="s">
        <v>1285</v>
      </c>
      <c r="D1633" s="100"/>
      <c r="E1633" s="101">
        <f t="shared" si="27"/>
        <v>1</v>
      </c>
      <c r="F1633" s="101"/>
      <c r="G1633" s="102" t="s">
        <v>35</v>
      </c>
      <c r="H1633" s="102"/>
      <c r="I1633" s="103">
        <v>42677</v>
      </c>
      <c r="J1633" s="103"/>
      <c r="K1633" s="103">
        <v>42677</v>
      </c>
      <c r="L1633" s="103"/>
      <c r="M1633" s="84" t="s">
        <v>656</v>
      </c>
      <c r="N1633" s="84"/>
      <c r="O1633" s="98">
        <v>688</v>
      </c>
      <c r="P1633" s="98"/>
      <c r="Q1633" s="84"/>
      <c r="R1633" s="84"/>
      <c r="S1633" s="84"/>
    </row>
    <row r="1634" spans="2:19" ht="45" customHeight="1" x14ac:dyDescent="0.25">
      <c r="B1634" s="10" t="s">
        <v>551</v>
      </c>
      <c r="C1634" s="100" t="s">
        <v>1285</v>
      </c>
      <c r="D1634" s="100"/>
      <c r="E1634" s="101">
        <f t="shared" si="27"/>
        <v>1</v>
      </c>
      <c r="F1634" s="101"/>
      <c r="G1634" s="102" t="s">
        <v>35</v>
      </c>
      <c r="H1634" s="102"/>
      <c r="I1634" s="103">
        <v>42667</v>
      </c>
      <c r="J1634" s="103"/>
      <c r="K1634" s="103">
        <v>42667</v>
      </c>
      <c r="L1634" s="103"/>
      <c r="M1634" s="84" t="s">
        <v>656</v>
      </c>
      <c r="N1634" s="84"/>
      <c r="O1634" s="98">
        <v>688</v>
      </c>
      <c r="P1634" s="98"/>
      <c r="Q1634" s="84"/>
      <c r="R1634" s="84"/>
      <c r="S1634" s="84"/>
    </row>
    <row r="1635" spans="2:19" ht="45" customHeight="1" x14ac:dyDescent="0.25">
      <c r="B1635" s="10" t="s">
        <v>551</v>
      </c>
      <c r="C1635" s="100" t="s">
        <v>1285</v>
      </c>
      <c r="D1635" s="100"/>
      <c r="E1635" s="101">
        <f t="shared" si="27"/>
        <v>1</v>
      </c>
      <c r="F1635" s="101"/>
      <c r="G1635" s="102" t="s">
        <v>35</v>
      </c>
      <c r="H1635" s="102"/>
      <c r="I1635" s="103">
        <v>42648</v>
      </c>
      <c r="J1635" s="103"/>
      <c r="K1635" s="103">
        <v>42648</v>
      </c>
      <c r="L1635" s="103"/>
      <c r="M1635" s="84" t="s">
        <v>656</v>
      </c>
      <c r="N1635" s="84"/>
      <c r="O1635" s="98">
        <v>688</v>
      </c>
      <c r="P1635" s="98"/>
      <c r="Q1635" s="84"/>
      <c r="R1635" s="84"/>
      <c r="S1635" s="84"/>
    </row>
    <row r="1636" spans="2:19" ht="45" customHeight="1" x14ac:dyDescent="0.25">
      <c r="B1636" s="10" t="s">
        <v>551</v>
      </c>
      <c r="C1636" s="100" t="s">
        <v>1285</v>
      </c>
      <c r="D1636" s="100"/>
      <c r="E1636" s="101">
        <f t="shared" si="27"/>
        <v>1</v>
      </c>
      <c r="F1636" s="101"/>
      <c r="G1636" s="102" t="s">
        <v>35</v>
      </c>
      <c r="H1636" s="102"/>
      <c r="I1636" s="103">
        <v>42646</v>
      </c>
      <c r="J1636" s="103"/>
      <c r="K1636" s="103">
        <v>42646</v>
      </c>
      <c r="L1636" s="103"/>
      <c r="M1636" s="84" t="s">
        <v>656</v>
      </c>
      <c r="N1636" s="84"/>
      <c r="O1636" s="98">
        <v>688</v>
      </c>
      <c r="P1636" s="98"/>
      <c r="Q1636" s="84"/>
      <c r="R1636" s="84"/>
      <c r="S1636" s="84"/>
    </row>
    <row r="1637" spans="2:19" ht="45" customHeight="1" x14ac:dyDescent="0.25">
      <c r="B1637" s="10" t="s">
        <v>551</v>
      </c>
      <c r="C1637" s="100" t="s">
        <v>1285</v>
      </c>
      <c r="D1637" s="100"/>
      <c r="E1637" s="101">
        <f t="shared" si="27"/>
        <v>1</v>
      </c>
      <c r="F1637" s="101"/>
      <c r="G1637" s="102" t="s">
        <v>35</v>
      </c>
      <c r="H1637" s="102"/>
      <c r="I1637" s="103">
        <v>42683</v>
      </c>
      <c r="J1637" s="103"/>
      <c r="K1637" s="103">
        <v>42683</v>
      </c>
      <c r="L1637" s="103"/>
      <c r="M1637" s="84" t="s">
        <v>656</v>
      </c>
      <c r="N1637" s="84"/>
      <c r="O1637" s="98">
        <v>606</v>
      </c>
      <c r="P1637" s="98"/>
      <c r="Q1637" s="84"/>
      <c r="R1637" s="84"/>
      <c r="S1637" s="84"/>
    </row>
    <row r="1638" spans="2:19" ht="45" customHeight="1" x14ac:dyDescent="0.25">
      <c r="B1638" s="10" t="s">
        <v>551</v>
      </c>
      <c r="C1638" s="100" t="s">
        <v>1285</v>
      </c>
      <c r="D1638" s="100"/>
      <c r="E1638" s="101">
        <f t="shared" si="27"/>
        <v>1</v>
      </c>
      <c r="F1638" s="101"/>
      <c r="G1638" s="102" t="s">
        <v>35</v>
      </c>
      <c r="H1638" s="102"/>
      <c r="I1638" s="103">
        <v>42684</v>
      </c>
      <c r="J1638" s="103"/>
      <c r="K1638" s="103">
        <v>42684</v>
      </c>
      <c r="L1638" s="103"/>
      <c r="M1638" s="84" t="s">
        <v>656</v>
      </c>
      <c r="N1638" s="84"/>
      <c r="O1638" s="98">
        <v>688</v>
      </c>
      <c r="P1638" s="98"/>
      <c r="Q1638" s="84"/>
      <c r="R1638" s="84"/>
      <c r="S1638" s="84"/>
    </row>
    <row r="1639" spans="2:19" ht="45" customHeight="1" x14ac:dyDescent="0.25">
      <c r="B1639" s="10" t="s">
        <v>551</v>
      </c>
      <c r="C1639" s="100" t="s">
        <v>1281</v>
      </c>
      <c r="D1639" s="100"/>
      <c r="E1639" s="101">
        <f t="shared" si="27"/>
        <v>1</v>
      </c>
      <c r="F1639" s="101"/>
      <c r="G1639" s="102" t="s">
        <v>35</v>
      </c>
      <c r="H1639" s="102"/>
      <c r="I1639" s="103">
        <v>42605</v>
      </c>
      <c r="J1639" s="103"/>
      <c r="K1639" s="103">
        <v>42605</v>
      </c>
      <c r="L1639" s="103"/>
      <c r="M1639" s="84" t="s">
        <v>656</v>
      </c>
      <c r="N1639" s="84"/>
      <c r="O1639" s="98">
        <v>186.01</v>
      </c>
      <c r="P1639" s="98"/>
      <c r="Q1639" s="84"/>
      <c r="R1639" s="84"/>
      <c r="S1639" s="84"/>
    </row>
    <row r="1640" spans="2:19" ht="45" customHeight="1" x14ac:dyDescent="0.25">
      <c r="B1640" s="10" t="s">
        <v>551</v>
      </c>
      <c r="C1640" s="100" t="s">
        <v>1281</v>
      </c>
      <c r="D1640" s="100"/>
      <c r="E1640" s="101">
        <f t="shared" si="27"/>
        <v>1</v>
      </c>
      <c r="F1640" s="101"/>
      <c r="G1640" s="102" t="s">
        <v>35</v>
      </c>
      <c r="H1640" s="102"/>
      <c r="I1640" s="103">
        <v>42668</v>
      </c>
      <c r="J1640" s="103"/>
      <c r="K1640" s="103">
        <v>42668</v>
      </c>
      <c r="L1640" s="103"/>
      <c r="M1640" s="84" t="s">
        <v>656</v>
      </c>
      <c r="N1640" s="84"/>
      <c r="O1640" s="98">
        <v>158</v>
      </c>
      <c r="P1640" s="98"/>
      <c r="Q1640" s="84"/>
      <c r="R1640" s="84"/>
      <c r="S1640" s="84"/>
    </row>
    <row r="1641" spans="2:19" ht="45" customHeight="1" x14ac:dyDescent="0.25">
      <c r="B1641" s="10" t="s">
        <v>551</v>
      </c>
      <c r="C1641" s="100" t="s">
        <v>1283</v>
      </c>
      <c r="D1641" s="100"/>
      <c r="E1641" s="101">
        <f t="shared" si="27"/>
        <v>1</v>
      </c>
      <c r="F1641" s="101"/>
      <c r="G1641" s="102" t="s">
        <v>35</v>
      </c>
      <c r="H1641" s="102"/>
      <c r="I1641" s="103">
        <v>42600</v>
      </c>
      <c r="J1641" s="103"/>
      <c r="K1641" s="103">
        <v>42600</v>
      </c>
      <c r="L1641" s="103"/>
      <c r="M1641" s="84" t="s">
        <v>656</v>
      </c>
      <c r="N1641" s="84"/>
      <c r="O1641" s="98">
        <v>103</v>
      </c>
      <c r="P1641" s="98"/>
      <c r="Q1641" s="84"/>
      <c r="R1641" s="84"/>
      <c r="S1641" s="84"/>
    </row>
    <row r="1642" spans="2:19" ht="45" customHeight="1" x14ac:dyDescent="0.25">
      <c r="B1642" s="10" t="s">
        <v>551</v>
      </c>
      <c r="C1642" s="100" t="s">
        <v>1282</v>
      </c>
      <c r="D1642" s="100"/>
      <c r="E1642" s="101">
        <f t="shared" si="27"/>
        <v>1</v>
      </c>
      <c r="F1642" s="101"/>
      <c r="G1642" s="102" t="s">
        <v>35</v>
      </c>
      <c r="H1642" s="102"/>
      <c r="I1642" s="103">
        <v>42660</v>
      </c>
      <c r="J1642" s="103"/>
      <c r="K1642" s="103">
        <v>42660</v>
      </c>
      <c r="L1642" s="103"/>
      <c r="M1642" s="84" t="s">
        <v>656</v>
      </c>
      <c r="N1642" s="84"/>
      <c r="O1642" s="98">
        <v>106</v>
      </c>
      <c r="P1642" s="98"/>
      <c r="Q1642" s="84"/>
      <c r="R1642" s="84"/>
      <c r="S1642" s="84"/>
    </row>
    <row r="1643" spans="2:19" ht="45" customHeight="1" x14ac:dyDescent="0.25">
      <c r="B1643" s="10" t="s">
        <v>551</v>
      </c>
      <c r="C1643" s="100" t="s">
        <v>1282</v>
      </c>
      <c r="D1643" s="100"/>
      <c r="E1643" s="101">
        <f t="shared" si="27"/>
        <v>1</v>
      </c>
      <c r="F1643" s="101"/>
      <c r="G1643" s="102" t="s">
        <v>35</v>
      </c>
      <c r="H1643" s="102"/>
      <c r="I1643" s="103">
        <v>42688</v>
      </c>
      <c r="J1643" s="103"/>
      <c r="K1643" s="103">
        <v>42688</v>
      </c>
      <c r="L1643" s="103"/>
      <c r="M1643" s="84" t="s">
        <v>656</v>
      </c>
      <c r="N1643" s="84"/>
      <c r="O1643" s="98">
        <v>97</v>
      </c>
      <c r="P1643" s="98"/>
      <c r="Q1643" s="84"/>
      <c r="R1643" s="84"/>
      <c r="S1643" s="84"/>
    </row>
    <row r="1644" spans="2:19" ht="45" customHeight="1" x14ac:dyDescent="0.25">
      <c r="B1644" s="10" t="s">
        <v>551</v>
      </c>
      <c r="C1644" s="100" t="s">
        <v>1285</v>
      </c>
      <c r="D1644" s="100"/>
      <c r="E1644" s="101">
        <f t="shared" si="27"/>
        <v>1</v>
      </c>
      <c r="F1644" s="101"/>
      <c r="G1644" s="102" t="s">
        <v>35</v>
      </c>
      <c r="H1644" s="102"/>
      <c r="I1644" s="103">
        <v>42684</v>
      </c>
      <c r="J1644" s="103"/>
      <c r="K1644" s="103">
        <v>42684</v>
      </c>
      <c r="L1644" s="103"/>
      <c r="M1644" s="84" t="s">
        <v>656</v>
      </c>
      <c r="N1644" s="84"/>
      <c r="O1644" s="98">
        <v>173</v>
      </c>
      <c r="P1644" s="98"/>
      <c r="Q1644" s="84"/>
      <c r="R1644" s="84"/>
      <c r="S1644" s="84"/>
    </row>
    <row r="1645" spans="2:19" ht="45" customHeight="1" x14ac:dyDescent="0.25">
      <c r="B1645" s="10" t="s">
        <v>551</v>
      </c>
      <c r="C1645" s="100" t="s">
        <v>19</v>
      </c>
      <c r="D1645" s="100"/>
      <c r="E1645" s="101">
        <f t="shared" si="27"/>
        <v>1</v>
      </c>
      <c r="F1645" s="101"/>
      <c r="G1645" s="102" t="s">
        <v>20</v>
      </c>
      <c r="H1645" s="102"/>
      <c r="I1645" s="103">
        <v>42684</v>
      </c>
      <c r="J1645" s="103"/>
      <c r="K1645" s="103">
        <v>42684</v>
      </c>
      <c r="L1645" s="103"/>
      <c r="M1645" s="84" t="s">
        <v>656</v>
      </c>
      <c r="N1645" s="84"/>
      <c r="O1645" s="98">
        <v>6680</v>
      </c>
      <c r="P1645" s="98"/>
      <c r="Q1645" s="84"/>
      <c r="R1645" s="84"/>
      <c r="S1645" s="84"/>
    </row>
    <row r="1646" spans="2:19" ht="45" customHeight="1" x14ac:dyDescent="0.25">
      <c r="B1646" s="10" t="s">
        <v>551</v>
      </c>
      <c r="C1646" s="100" t="s">
        <v>115</v>
      </c>
      <c r="D1646" s="100"/>
      <c r="E1646" s="101">
        <f t="shared" si="27"/>
        <v>1</v>
      </c>
      <c r="F1646" s="101"/>
      <c r="G1646" s="102" t="s">
        <v>35</v>
      </c>
      <c r="H1646" s="102"/>
      <c r="I1646" s="103">
        <v>42704</v>
      </c>
      <c r="J1646" s="103"/>
      <c r="K1646" s="103">
        <v>42704</v>
      </c>
      <c r="L1646" s="103"/>
      <c r="M1646" s="84" t="s">
        <v>656</v>
      </c>
      <c r="N1646" s="84"/>
      <c r="O1646" s="98">
        <v>503.08</v>
      </c>
      <c r="P1646" s="98"/>
      <c r="Q1646" s="84"/>
      <c r="R1646" s="84"/>
      <c r="S1646" s="84"/>
    </row>
    <row r="1647" spans="2:19" ht="45" customHeight="1" x14ac:dyDescent="0.25">
      <c r="B1647" s="10" t="s">
        <v>551</v>
      </c>
      <c r="C1647" s="100" t="s">
        <v>1286</v>
      </c>
      <c r="D1647" s="100"/>
      <c r="E1647" s="101">
        <f t="shared" si="27"/>
        <v>1</v>
      </c>
      <c r="F1647" s="101"/>
      <c r="G1647" s="102" t="s">
        <v>35</v>
      </c>
      <c r="H1647" s="102"/>
      <c r="I1647" s="103">
        <v>42711</v>
      </c>
      <c r="J1647" s="103"/>
      <c r="K1647" s="103">
        <v>42711</v>
      </c>
      <c r="L1647" s="103"/>
      <c r="M1647" s="84" t="s">
        <v>656</v>
      </c>
      <c r="N1647" s="84"/>
      <c r="O1647" s="98">
        <v>688</v>
      </c>
      <c r="P1647" s="98"/>
      <c r="Q1647" s="84"/>
      <c r="R1647" s="84"/>
      <c r="S1647" s="84"/>
    </row>
    <row r="1648" spans="2:19" ht="45" customHeight="1" x14ac:dyDescent="0.25">
      <c r="B1648" s="10" t="s">
        <v>551</v>
      </c>
      <c r="C1648" s="100" t="s">
        <v>1287</v>
      </c>
      <c r="D1648" s="100"/>
      <c r="E1648" s="101">
        <f t="shared" si="27"/>
        <v>1</v>
      </c>
      <c r="F1648" s="101"/>
      <c r="G1648" s="102" t="s">
        <v>35</v>
      </c>
      <c r="H1648" s="102"/>
      <c r="I1648" s="103">
        <v>42709</v>
      </c>
      <c r="J1648" s="103"/>
      <c r="K1648" s="103">
        <v>42709</v>
      </c>
      <c r="L1648" s="103"/>
      <c r="M1648" s="84" t="s">
        <v>656</v>
      </c>
      <c r="N1648" s="84"/>
      <c r="O1648" s="98">
        <v>688</v>
      </c>
      <c r="P1648" s="98"/>
      <c r="Q1648" s="84"/>
      <c r="R1648" s="84"/>
      <c r="S1648" s="84"/>
    </row>
    <row r="1649" spans="2:20" ht="45" customHeight="1" x14ac:dyDescent="0.25">
      <c r="B1649" s="10" t="s">
        <v>551</v>
      </c>
      <c r="C1649" s="100" t="s">
        <v>1288</v>
      </c>
      <c r="D1649" s="100"/>
      <c r="E1649" s="101">
        <f t="shared" si="27"/>
        <v>1</v>
      </c>
      <c r="F1649" s="101"/>
      <c r="G1649" s="102" t="s">
        <v>35</v>
      </c>
      <c r="H1649" s="102"/>
      <c r="I1649" s="103">
        <v>42710</v>
      </c>
      <c r="J1649" s="103"/>
      <c r="K1649" s="103">
        <v>42711</v>
      </c>
      <c r="L1649" s="103"/>
      <c r="M1649" s="84" t="s">
        <v>656</v>
      </c>
      <c r="N1649" s="84"/>
      <c r="O1649" s="98">
        <v>588</v>
      </c>
      <c r="P1649" s="98"/>
      <c r="Q1649" s="84"/>
      <c r="R1649" s="84"/>
      <c r="S1649" s="84"/>
    </row>
    <row r="1650" spans="2:20" ht="45" customHeight="1" x14ac:dyDescent="0.25">
      <c r="B1650" s="10" t="s">
        <v>551</v>
      </c>
      <c r="C1650" s="100" t="s">
        <v>19</v>
      </c>
      <c r="D1650" s="100"/>
      <c r="E1650" s="101">
        <f t="shared" si="27"/>
        <v>1</v>
      </c>
      <c r="F1650" s="101"/>
      <c r="G1650" s="102" t="s">
        <v>20</v>
      </c>
      <c r="H1650" s="102"/>
      <c r="I1650" s="103">
        <v>42710</v>
      </c>
      <c r="J1650" s="103"/>
      <c r="K1650" s="103">
        <v>42710</v>
      </c>
      <c r="L1650" s="103"/>
      <c r="M1650" s="84" t="s">
        <v>656</v>
      </c>
      <c r="N1650" s="84"/>
      <c r="O1650" s="98">
        <v>468</v>
      </c>
      <c r="P1650" s="98"/>
      <c r="Q1650" s="84"/>
      <c r="R1650" s="84"/>
      <c r="S1650" s="84"/>
      <c r="T1650" s="5">
        <f>SUM(O1572:O1650)</f>
        <v>56895.259999999995</v>
      </c>
    </row>
    <row r="1651" spans="2:20" ht="45" customHeight="1" x14ac:dyDescent="0.25">
      <c r="B1651" s="10" t="s">
        <v>571</v>
      </c>
      <c r="C1651" s="100" t="s">
        <v>1289</v>
      </c>
      <c r="D1651" s="100"/>
      <c r="E1651" s="101">
        <f t="shared" si="27"/>
        <v>1</v>
      </c>
      <c r="F1651" s="101"/>
      <c r="G1651" s="102" t="s">
        <v>69</v>
      </c>
      <c r="H1651" s="102"/>
      <c r="I1651" s="103">
        <v>42416</v>
      </c>
      <c r="J1651" s="103"/>
      <c r="K1651" s="103">
        <v>42418</v>
      </c>
      <c r="L1651" s="103"/>
      <c r="M1651" s="84" t="s">
        <v>656</v>
      </c>
      <c r="N1651" s="84"/>
      <c r="O1651" s="98">
        <v>528</v>
      </c>
      <c r="P1651" s="98"/>
      <c r="Q1651" s="84"/>
      <c r="R1651" s="84"/>
      <c r="S1651" s="84"/>
    </row>
    <row r="1652" spans="2:20" ht="45" customHeight="1" x14ac:dyDescent="0.25">
      <c r="B1652" s="10" t="s">
        <v>571</v>
      </c>
      <c r="C1652" s="100" t="s">
        <v>1290</v>
      </c>
      <c r="D1652" s="100"/>
      <c r="E1652" s="101">
        <f t="shared" si="27"/>
        <v>1</v>
      </c>
      <c r="F1652" s="101"/>
      <c r="G1652" s="102" t="s">
        <v>69</v>
      </c>
      <c r="H1652" s="102"/>
      <c r="I1652" s="103">
        <v>42416</v>
      </c>
      <c r="J1652" s="103"/>
      <c r="K1652" s="103">
        <v>42418</v>
      </c>
      <c r="L1652" s="103"/>
      <c r="M1652" s="84" t="s">
        <v>656</v>
      </c>
      <c r="N1652" s="84"/>
      <c r="O1652" s="98">
        <v>399</v>
      </c>
      <c r="P1652" s="98"/>
      <c r="Q1652" s="84"/>
      <c r="R1652" s="84"/>
      <c r="S1652" s="84"/>
    </row>
    <row r="1653" spans="2:20" ht="45" customHeight="1" x14ac:dyDescent="0.25">
      <c r="B1653" s="10" t="s">
        <v>571</v>
      </c>
      <c r="C1653" s="100" t="s">
        <v>1290</v>
      </c>
      <c r="D1653" s="100"/>
      <c r="E1653" s="101">
        <f t="shared" si="27"/>
        <v>1</v>
      </c>
      <c r="F1653" s="101"/>
      <c r="G1653" s="102" t="s">
        <v>69</v>
      </c>
      <c r="H1653" s="102"/>
      <c r="I1653" s="103">
        <v>42416</v>
      </c>
      <c r="J1653" s="103"/>
      <c r="K1653" s="103">
        <v>42418</v>
      </c>
      <c r="L1653" s="103"/>
      <c r="M1653" s="84" t="s">
        <v>656</v>
      </c>
      <c r="N1653" s="84"/>
      <c r="O1653" s="98">
        <v>627.07000000000005</v>
      </c>
      <c r="P1653" s="98"/>
      <c r="Q1653" s="84"/>
      <c r="R1653" s="84"/>
      <c r="S1653" s="84"/>
    </row>
    <row r="1654" spans="2:20" ht="45" customHeight="1" x14ac:dyDescent="0.25">
      <c r="B1654" s="10" t="s">
        <v>571</v>
      </c>
      <c r="C1654" s="100" t="s">
        <v>19</v>
      </c>
      <c r="D1654" s="100"/>
      <c r="E1654" s="101">
        <f t="shared" si="27"/>
        <v>1</v>
      </c>
      <c r="F1654" s="101"/>
      <c r="G1654" s="102" t="s">
        <v>20</v>
      </c>
      <c r="H1654" s="102"/>
      <c r="I1654" s="103">
        <v>42416</v>
      </c>
      <c r="J1654" s="103"/>
      <c r="K1654" s="103">
        <v>42418</v>
      </c>
      <c r="L1654" s="103"/>
      <c r="M1654" s="84" t="s">
        <v>656</v>
      </c>
      <c r="N1654" s="84"/>
      <c r="O1654" s="98">
        <v>3190</v>
      </c>
      <c r="P1654" s="98"/>
      <c r="Q1654" s="84"/>
      <c r="R1654" s="84"/>
      <c r="S1654" s="84"/>
    </row>
    <row r="1655" spans="2:20" ht="45" customHeight="1" x14ac:dyDescent="0.25">
      <c r="B1655" s="10" t="s">
        <v>571</v>
      </c>
      <c r="C1655" s="100" t="s">
        <v>1291</v>
      </c>
      <c r="D1655" s="100"/>
      <c r="E1655" s="101">
        <f t="shared" si="27"/>
        <v>1</v>
      </c>
      <c r="F1655" s="101"/>
      <c r="G1655" s="102" t="s">
        <v>35</v>
      </c>
      <c r="H1655" s="102"/>
      <c r="I1655" s="103">
        <v>42437</v>
      </c>
      <c r="J1655" s="103"/>
      <c r="K1655" s="103">
        <v>42437</v>
      </c>
      <c r="L1655" s="103"/>
      <c r="M1655" s="84" t="s">
        <v>656</v>
      </c>
      <c r="N1655" s="84"/>
      <c r="O1655" s="98">
        <v>256</v>
      </c>
      <c r="P1655" s="98"/>
      <c r="Q1655" s="84"/>
      <c r="R1655" s="84"/>
      <c r="S1655" s="84"/>
    </row>
    <row r="1656" spans="2:20" ht="45" customHeight="1" x14ac:dyDescent="0.25">
      <c r="B1656" s="10" t="s">
        <v>571</v>
      </c>
      <c r="C1656" s="100" t="s">
        <v>1291</v>
      </c>
      <c r="D1656" s="100"/>
      <c r="E1656" s="101">
        <f t="shared" si="27"/>
        <v>1</v>
      </c>
      <c r="F1656" s="101"/>
      <c r="G1656" s="102" t="s">
        <v>35</v>
      </c>
      <c r="H1656" s="102"/>
      <c r="I1656" s="103">
        <v>42437</v>
      </c>
      <c r="J1656" s="103"/>
      <c r="K1656" s="103">
        <v>42437</v>
      </c>
      <c r="L1656" s="103"/>
      <c r="M1656" s="84" t="s">
        <v>656</v>
      </c>
      <c r="N1656" s="84"/>
      <c r="O1656" s="98">
        <v>256</v>
      </c>
      <c r="P1656" s="98"/>
      <c r="Q1656" s="84"/>
      <c r="R1656" s="84"/>
      <c r="S1656" s="84"/>
    </row>
    <row r="1657" spans="2:20" ht="45" customHeight="1" x14ac:dyDescent="0.25">
      <c r="B1657" s="10" t="s">
        <v>571</v>
      </c>
      <c r="C1657" s="100" t="s">
        <v>1291</v>
      </c>
      <c r="D1657" s="100"/>
      <c r="E1657" s="101">
        <f t="shared" si="27"/>
        <v>1</v>
      </c>
      <c r="F1657" s="101"/>
      <c r="G1657" s="102" t="s">
        <v>35</v>
      </c>
      <c r="H1657" s="102"/>
      <c r="I1657" s="103">
        <v>42437</v>
      </c>
      <c r="J1657" s="103"/>
      <c r="K1657" s="103">
        <v>42437</v>
      </c>
      <c r="L1657" s="103"/>
      <c r="M1657" s="84" t="s">
        <v>656</v>
      </c>
      <c r="N1657" s="84"/>
      <c r="O1657" s="98">
        <v>260</v>
      </c>
      <c r="P1657" s="98"/>
      <c r="Q1657" s="84"/>
      <c r="R1657" s="84"/>
      <c r="S1657" s="84"/>
    </row>
    <row r="1658" spans="2:20" ht="45" customHeight="1" x14ac:dyDescent="0.25">
      <c r="B1658" s="10" t="s">
        <v>571</v>
      </c>
      <c r="C1658" s="100" t="s">
        <v>1291</v>
      </c>
      <c r="D1658" s="100"/>
      <c r="E1658" s="101">
        <f t="shared" si="27"/>
        <v>1</v>
      </c>
      <c r="F1658" s="101"/>
      <c r="G1658" s="102" t="s">
        <v>35</v>
      </c>
      <c r="H1658" s="102"/>
      <c r="I1658" s="103">
        <v>42437</v>
      </c>
      <c r="J1658" s="103"/>
      <c r="K1658" s="103">
        <v>42437</v>
      </c>
      <c r="L1658" s="103"/>
      <c r="M1658" s="84" t="s">
        <v>656</v>
      </c>
      <c r="N1658" s="84"/>
      <c r="O1658" s="98">
        <v>220</v>
      </c>
      <c r="P1658" s="98"/>
      <c r="Q1658" s="84"/>
      <c r="R1658" s="84"/>
      <c r="S1658" s="84"/>
    </row>
    <row r="1659" spans="2:20" ht="45" customHeight="1" x14ac:dyDescent="0.25">
      <c r="B1659" s="10" t="s">
        <v>571</v>
      </c>
      <c r="C1659" s="100" t="s">
        <v>19</v>
      </c>
      <c r="D1659" s="100"/>
      <c r="E1659" s="101">
        <f t="shared" si="27"/>
        <v>1</v>
      </c>
      <c r="F1659" s="101"/>
      <c r="G1659" s="102" t="s">
        <v>20</v>
      </c>
      <c r="H1659" s="102"/>
      <c r="I1659" s="103">
        <v>42437</v>
      </c>
      <c r="J1659" s="103"/>
      <c r="K1659" s="103">
        <v>42437</v>
      </c>
      <c r="L1659" s="103"/>
      <c r="M1659" s="84" t="s">
        <v>656</v>
      </c>
      <c r="N1659" s="84"/>
      <c r="O1659" s="98">
        <v>240</v>
      </c>
      <c r="P1659" s="98"/>
      <c r="Q1659" s="84"/>
      <c r="R1659" s="84"/>
      <c r="S1659" s="84"/>
    </row>
    <row r="1660" spans="2:20" ht="45" customHeight="1" x14ac:dyDescent="0.25">
      <c r="B1660" s="10" t="s">
        <v>571</v>
      </c>
      <c r="C1660" s="100" t="s">
        <v>1292</v>
      </c>
      <c r="D1660" s="100"/>
      <c r="E1660" s="101">
        <f t="shared" si="27"/>
        <v>1</v>
      </c>
      <c r="F1660" s="101"/>
      <c r="G1660" s="102" t="s">
        <v>35</v>
      </c>
      <c r="H1660" s="102"/>
      <c r="I1660" s="103">
        <v>42592</v>
      </c>
      <c r="J1660" s="103"/>
      <c r="K1660" s="103">
        <v>42594</v>
      </c>
      <c r="L1660" s="103"/>
      <c r="M1660" s="84" t="s">
        <v>656</v>
      </c>
      <c r="N1660" s="84"/>
      <c r="O1660" s="98">
        <v>950</v>
      </c>
      <c r="P1660" s="98"/>
      <c r="Q1660" s="84"/>
      <c r="R1660" s="84"/>
      <c r="S1660" s="84"/>
    </row>
    <row r="1661" spans="2:20" ht="45" customHeight="1" x14ac:dyDescent="0.25">
      <c r="B1661" s="10" t="s">
        <v>571</v>
      </c>
      <c r="C1661" s="100" t="s">
        <v>1293</v>
      </c>
      <c r="D1661" s="100"/>
      <c r="E1661" s="101">
        <f t="shared" si="27"/>
        <v>1</v>
      </c>
      <c r="F1661" s="101"/>
      <c r="G1661" s="102" t="s">
        <v>35</v>
      </c>
      <c r="H1661" s="102"/>
      <c r="I1661" s="103">
        <v>42612</v>
      </c>
      <c r="J1661" s="103"/>
      <c r="K1661" s="103">
        <v>42612</v>
      </c>
      <c r="L1661" s="103"/>
      <c r="M1661" s="84" t="s">
        <v>656</v>
      </c>
      <c r="N1661" s="84"/>
      <c r="O1661" s="98">
        <v>122</v>
      </c>
      <c r="P1661" s="98"/>
      <c r="Q1661" s="84"/>
      <c r="R1661" s="84"/>
      <c r="S1661" s="84"/>
    </row>
    <row r="1662" spans="2:20" ht="45" customHeight="1" x14ac:dyDescent="0.25">
      <c r="B1662" s="10" t="s">
        <v>571</v>
      </c>
      <c r="C1662" s="100" t="s">
        <v>19</v>
      </c>
      <c r="D1662" s="100"/>
      <c r="E1662" s="101">
        <f t="shared" si="27"/>
        <v>1</v>
      </c>
      <c r="F1662" s="101"/>
      <c r="G1662" s="102" t="s">
        <v>20</v>
      </c>
      <c r="H1662" s="102"/>
      <c r="I1662" s="103">
        <v>42612</v>
      </c>
      <c r="J1662" s="103"/>
      <c r="K1662" s="103">
        <v>42612</v>
      </c>
      <c r="L1662" s="103"/>
      <c r="M1662" s="84" t="s">
        <v>656</v>
      </c>
      <c r="N1662" s="84"/>
      <c r="O1662" s="98">
        <v>615</v>
      </c>
      <c r="P1662" s="98"/>
      <c r="Q1662" s="84"/>
      <c r="R1662" s="84"/>
      <c r="S1662" s="84"/>
    </row>
    <row r="1663" spans="2:20" ht="45" customHeight="1" x14ac:dyDescent="0.25">
      <c r="B1663" s="10" t="s">
        <v>571</v>
      </c>
      <c r="C1663" s="100" t="s">
        <v>1294</v>
      </c>
      <c r="D1663" s="100"/>
      <c r="E1663" s="101">
        <f t="shared" si="27"/>
        <v>1</v>
      </c>
      <c r="F1663" s="101"/>
      <c r="G1663" s="102" t="s">
        <v>35</v>
      </c>
      <c r="H1663" s="102"/>
      <c r="I1663" s="103">
        <v>42634</v>
      </c>
      <c r="J1663" s="103"/>
      <c r="K1663" s="103">
        <v>42634</v>
      </c>
      <c r="L1663" s="103"/>
      <c r="M1663" s="84" t="s">
        <v>656</v>
      </c>
      <c r="N1663" s="84"/>
      <c r="O1663" s="98">
        <v>240</v>
      </c>
      <c r="P1663" s="98"/>
      <c r="Q1663" s="84"/>
      <c r="R1663" s="84"/>
      <c r="S1663" s="84"/>
    </row>
    <row r="1664" spans="2:20" ht="45" customHeight="1" x14ac:dyDescent="0.25">
      <c r="B1664" s="10" t="s">
        <v>571</v>
      </c>
      <c r="C1664" s="100" t="s">
        <v>1294</v>
      </c>
      <c r="D1664" s="100"/>
      <c r="E1664" s="101">
        <f t="shared" si="27"/>
        <v>1</v>
      </c>
      <c r="F1664" s="101"/>
      <c r="G1664" s="102" t="s">
        <v>35</v>
      </c>
      <c r="H1664" s="102"/>
      <c r="I1664" s="103">
        <v>42634</v>
      </c>
      <c r="J1664" s="103"/>
      <c r="K1664" s="103">
        <v>42634</v>
      </c>
      <c r="L1664" s="103"/>
      <c r="M1664" s="84" t="s">
        <v>656</v>
      </c>
      <c r="N1664" s="84"/>
      <c r="O1664" s="98">
        <v>915</v>
      </c>
      <c r="P1664" s="98"/>
      <c r="Q1664" s="84"/>
      <c r="R1664" s="84"/>
      <c r="S1664" s="84"/>
    </row>
    <row r="1665" spans="2:20" ht="45" customHeight="1" x14ac:dyDescent="0.25">
      <c r="B1665" s="10" t="s">
        <v>571</v>
      </c>
      <c r="C1665" s="100" t="s">
        <v>1295</v>
      </c>
      <c r="D1665" s="100"/>
      <c r="E1665" s="101">
        <f t="shared" si="27"/>
        <v>1</v>
      </c>
      <c r="F1665" s="101"/>
      <c r="G1665" s="102" t="s">
        <v>35</v>
      </c>
      <c r="H1665" s="102"/>
      <c r="I1665" s="103">
        <v>42681</v>
      </c>
      <c r="J1665" s="103"/>
      <c r="K1665" s="103">
        <v>42681</v>
      </c>
      <c r="L1665" s="103"/>
      <c r="M1665" s="84" t="s">
        <v>656</v>
      </c>
      <c r="N1665" s="84"/>
      <c r="O1665" s="98">
        <v>334</v>
      </c>
      <c r="P1665" s="98"/>
      <c r="Q1665" s="84"/>
      <c r="R1665" s="84"/>
      <c r="S1665" s="84"/>
    </row>
    <row r="1666" spans="2:20" ht="45" customHeight="1" x14ac:dyDescent="0.25">
      <c r="B1666" s="10" t="s">
        <v>571</v>
      </c>
      <c r="C1666" s="100" t="s">
        <v>1295</v>
      </c>
      <c r="D1666" s="100"/>
      <c r="E1666" s="101">
        <f t="shared" si="27"/>
        <v>1</v>
      </c>
      <c r="F1666" s="101"/>
      <c r="G1666" s="102" t="s">
        <v>35</v>
      </c>
      <c r="H1666" s="102"/>
      <c r="I1666" s="103">
        <v>42681</v>
      </c>
      <c r="J1666" s="103"/>
      <c r="K1666" s="103">
        <v>42681</v>
      </c>
      <c r="L1666" s="103"/>
      <c r="M1666" s="84" t="s">
        <v>656</v>
      </c>
      <c r="N1666" s="84"/>
      <c r="O1666" s="98">
        <v>186.9</v>
      </c>
      <c r="P1666" s="98"/>
      <c r="Q1666" s="84"/>
      <c r="R1666" s="84"/>
      <c r="S1666" s="84"/>
    </row>
    <row r="1667" spans="2:20" ht="45" customHeight="1" x14ac:dyDescent="0.25">
      <c r="B1667" s="10" t="s">
        <v>571</v>
      </c>
      <c r="C1667" s="100" t="s">
        <v>19</v>
      </c>
      <c r="D1667" s="100"/>
      <c r="E1667" s="101">
        <f t="shared" si="27"/>
        <v>1</v>
      </c>
      <c r="F1667" s="101"/>
      <c r="G1667" s="102" t="s">
        <v>20</v>
      </c>
      <c r="H1667" s="102"/>
      <c r="I1667" s="103">
        <v>42681</v>
      </c>
      <c r="J1667" s="103"/>
      <c r="K1667" s="103">
        <v>42681</v>
      </c>
      <c r="L1667" s="103"/>
      <c r="M1667" s="84" t="s">
        <v>656</v>
      </c>
      <c r="N1667" s="84"/>
      <c r="O1667" s="98">
        <v>30</v>
      </c>
      <c r="P1667" s="98"/>
      <c r="Q1667" s="84"/>
      <c r="R1667" s="84"/>
      <c r="S1667" s="84"/>
    </row>
    <row r="1668" spans="2:20" ht="45" customHeight="1" x14ac:dyDescent="0.25">
      <c r="B1668" s="10" t="s">
        <v>571</v>
      </c>
      <c r="C1668" s="100" t="s">
        <v>1296</v>
      </c>
      <c r="D1668" s="100"/>
      <c r="E1668" s="101">
        <f t="shared" si="27"/>
        <v>1</v>
      </c>
      <c r="F1668" s="101"/>
      <c r="G1668" s="102" t="s">
        <v>17</v>
      </c>
      <c r="H1668" s="102"/>
      <c r="I1668" s="103">
        <v>42625</v>
      </c>
      <c r="J1668" s="103"/>
      <c r="K1668" s="103">
        <v>42628</v>
      </c>
      <c r="L1668" s="103"/>
      <c r="M1668" s="84" t="s">
        <v>656</v>
      </c>
      <c r="N1668" s="84"/>
      <c r="O1668" s="98">
        <v>400</v>
      </c>
      <c r="P1668" s="98"/>
      <c r="Q1668" s="84"/>
      <c r="R1668" s="84"/>
      <c r="S1668" s="84"/>
    </row>
    <row r="1669" spans="2:20" ht="45" customHeight="1" x14ac:dyDescent="0.25">
      <c r="B1669" s="10" t="s">
        <v>571</v>
      </c>
      <c r="C1669" s="100" t="s">
        <v>1296</v>
      </c>
      <c r="D1669" s="100"/>
      <c r="E1669" s="101">
        <f t="shared" si="27"/>
        <v>1</v>
      </c>
      <c r="F1669" s="101"/>
      <c r="G1669" s="102" t="s">
        <v>17</v>
      </c>
      <c r="H1669" s="102"/>
      <c r="I1669" s="103">
        <v>42625</v>
      </c>
      <c r="J1669" s="103"/>
      <c r="K1669" s="103">
        <v>42628</v>
      </c>
      <c r="L1669" s="103"/>
      <c r="M1669" s="84" t="s">
        <v>656</v>
      </c>
      <c r="N1669" s="84"/>
      <c r="O1669" s="98">
        <v>1311.78</v>
      </c>
      <c r="P1669" s="98"/>
      <c r="Q1669" s="84"/>
      <c r="R1669" s="84"/>
      <c r="S1669" s="84"/>
    </row>
    <row r="1670" spans="2:20" ht="45" customHeight="1" x14ac:dyDescent="0.25">
      <c r="B1670" s="10" t="s">
        <v>571</v>
      </c>
      <c r="C1670" s="100" t="s">
        <v>19</v>
      </c>
      <c r="D1670" s="100"/>
      <c r="E1670" s="101">
        <f t="shared" si="27"/>
        <v>1</v>
      </c>
      <c r="F1670" s="101"/>
      <c r="G1670" s="102" t="s">
        <v>20</v>
      </c>
      <c r="H1670" s="102"/>
      <c r="I1670" s="103">
        <v>42625</v>
      </c>
      <c r="J1670" s="103"/>
      <c r="K1670" s="103">
        <v>42625</v>
      </c>
      <c r="L1670" s="103"/>
      <c r="M1670" s="84" t="s">
        <v>656</v>
      </c>
      <c r="N1670" s="84"/>
      <c r="O1670" s="98">
        <v>150</v>
      </c>
      <c r="P1670" s="98"/>
      <c r="Q1670" s="84"/>
      <c r="R1670" s="84"/>
      <c r="S1670" s="84"/>
      <c r="T1670" s="5">
        <f>SUM(O1651:O1670)</f>
        <v>11230.75</v>
      </c>
    </row>
    <row r="1671" spans="2:20" ht="45" customHeight="1" x14ac:dyDescent="0.25">
      <c r="B1671" s="10" t="s">
        <v>576</v>
      </c>
      <c r="C1671" s="100" t="s">
        <v>1297</v>
      </c>
      <c r="D1671" s="100"/>
      <c r="E1671" s="101">
        <f t="shared" si="27"/>
        <v>1</v>
      </c>
      <c r="F1671" s="101"/>
      <c r="G1671" s="102" t="s">
        <v>35</v>
      </c>
      <c r="H1671" s="102"/>
      <c r="I1671" s="103">
        <v>42404</v>
      </c>
      <c r="J1671" s="103"/>
      <c r="K1671" s="103">
        <v>42404</v>
      </c>
      <c r="L1671" s="103"/>
      <c r="M1671" s="84" t="s">
        <v>656</v>
      </c>
      <c r="N1671" s="84"/>
      <c r="O1671" s="98">
        <v>688</v>
      </c>
      <c r="P1671" s="98"/>
      <c r="Q1671" s="84"/>
      <c r="R1671" s="84"/>
      <c r="S1671" s="84"/>
    </row>
    <row r="1672" spans="2:20" ht="45" customHeight="1" x14ac:dyDescent="0.25">
      <c r="B1672" s="10" t="s">
        <v>576</v>
      </c>
      <c r="C1672" s="100" t="s">
        <v>1297</v>
      </c>
      <c r="D1672" s="100"/>
      <c r="E1672" s="101">
        <f t="shared" si="27"/>
        <v>1</v>
      </c>
      <c r="F1672" s="101"/>
      <c r="G1672" s="102" t="s">
        <v>35</v>
      </c>
      <c r="H1672" s="102"/>
      <c r="I1672" s="103">
        <v>42384</v>
      </c>
      <c r="J1672" s="103"/>
      <c r="K1672" s="103">
        <v>42384</v>
      </c>
      <c r="L1672" s="103"/>
      <c r="M1672" s="84" t="s">
        <v>656</v>
      </c>
      <c r="N1672" s="84"/>
      <c r="O1672" s="98">
        <v>684</v>
      </c>
      <c r="P1672" s="98"/>
      <c r="Q1672" s="84"/>
      <c r="R1672" s="84"/>
      <c r="S1672" s="84"/>
    </row>
    <row r="1673" spans="2:20" ht="45" customHeight="1" x14ac:dyDescent="0.25">
      <c r="B1673" s="10" t="s">
        <v>576</v>
      </c>
      <c r="C1673" s="100" t="s">
        <v>1297</v>
      </c>
      <c r="D1673" s="100"/>
      <c r="E1673" s="101">
        <f t="shared" si="27"/>
        <v>1</v>
      </c>
      <c r="F1673" s="101"/>
      <c r="G1673" s="102" t="s">
        <v>35</v>
      </c>
      <c r="H1673" s="102"/>
      <c r="I1673" s="103">
        <v>42404</v>
      </c>
      <c r="J1673" s="103"/>
      <c r="K1673" s="103">
        <v>42404</v>
      </c>
      <c r="L1673" s="103"/>
      <c r="M1673" s="84" t="s">
        <v>656</v>
      </c>
      <c r="N1673" s="84"/>
      <c r="O1673" s="98">
        <v>260</v>
      </c>
      <c r="P1673" s="98"/>
      <c r="Q1673" s="84"/>
      <c r="R1673" s="84"/>
      <c r="S1673" s="84"/>
    </row>
    <row r="1674" spans="2:20" ht="45" customHeight="1" x14ac:dyDescent="0.25">
      <c r="B1674" s="10" t="s">
        <v>576</v>
      </c>
      <c r="C1674" s="100" t="s">
        <v>1297</v>
      </c>
      <c r="D1674" s="100"/>
      <c r="E1674" s="101">
        <f t="shared" si="27"/>
        <v>1</v>
      </c>
      <c r="F1674" s="101"/>
      <c r="G1674" s="102" t="s">
        <v>35</v>
      </c>
      <c r="H1674" s="102"/>
      <c r="I1674" s="103">
        <v>42384</v>
      </c>
      <c r="J1674" s="103"/>
      <c r="K1674" s="103">
        <v>42384</v>
      </c>
      <c r="L1674" s="103"/>
      <c r="M1674" s="84" t="s">
        <v>656</v>
      </c>
      <c r="N1674" s="84"/>
      <c r="O1674" s="98">
        <v>210</v>
      </c>
      <c r="P1674" s="98"/>
      <c r="Q1674" s="84"/>
      <c r="R1674" s="84"/>
      <c r="S1674" s="84"/>
    </row>
    <row r="1675" spans="2:20" ht="45" customHeight="1" x14ac:dyDescent="0.25">
      <c r="B1675" s="10" t="s">
        <v>576</v>
      </c>
      <c r="C1675" s="100" t="s">
        <v>1298</v>
      </c>
      <c r="D1675" s="100"/>
      <c r="E1675" s="101">
        <f t="shared" si="27"/>
        <v>1</v>
      </c>
      <c r="F1675" s="101"/>
      <c r="G1675" s="102" t="s">
        <v>35</v>
      </c>
      <c r="H1675" s="102"/>
      <c r="I1675" s="103">
        <v>42416</v>
      </c>
      <c r="J1675" s="103"/>
      <c r="K1675" s="103">
        <v>42416</v>
      </c>
      <c r="L1675" s="103"/>
      <c r="M1675" s="84" t="s">
        <v>656</v>
      </c>
      <c r="N1675" s="84"/>
      <c r="O1675" s="98">
        <v>621.25</v>
      </c>
      <c r="P1675" s="98"/>
      <c r="Q1675" s="84"/>
      <c r="R1675" s="84"/>
      <c r="S1675" s="84"/>
    </row>
    <row r="1676" spans="2:20" ht="45" customHeight="1" x14ac:dyDescent="0.25">
      <c r="B1676" s="10" t="s">
        <v>576</v>
      </c>
      <c r="C1676" s="100" t="s">
        <v>1298</v>
      </c>
      <c r="D1676" s="100"/>
      <c r="E1676" s="101">
        <f t="shared" si="27"/>
        <v>1</v>
      </c>
      <c r="F1676" s="101"/>
      <c r="G1676" s="102" t="s">
        <v>35</v>
      </c>
      <c r="H1676" s="102"/>
      <c r="I1676" s="103">
        <v>42467</v>
      </c>
      <c r="J1676" s="103"/>
      <c r="K1676" s="103">
        <v>42467</v>
      </c>
      <c r="L1676" s="103"/>
      <c r="M1676" s="84" t="s">
        <v>656</v>
      </c>
      <c r="N1676" s="84"/>
      <c r="O1676" s="98">
        <v>500</v>
      </c>
      <c r="P1676" s="98"/>
      <c r="Q1676" s="84"/>
      <c r="R1676" s="84"/>
      <c r="S1676" s="84"/>
    </row>
    <row r="1677" spans="2:20" ht="45" customHeight="1" x14ac:dyDescent="0.25">
      <c r="B1677" s="10" t="s">
        <v>576</v>
      </c>
      <c r="C1677" s="100" t="s">
        <v>1298</v>
      </c>
      <c r="D1677" s="100"/>
      <c r="E1677" s="101">
        <f t="shared" ref="E1677:E1740" si="28">D1677+1</f>
        <v>1</v>
      </c>
      <c r="F1677" s="101"/>
      <c r="G1677" s="102" t="s">
        <v>35</v>
      </c>
      <c r="H1677" s="102"/>
      <c r="I1677" s="103">
        <v>42486</v>
      </c>
      <c r="J1677" s="103"/>
      <c r="K1677" s="103">
        <v>42486</v>
      </c>
      <c r="L1677" s="103"/>
      <c r="M1677" s="84" t="s">
        <v>656</v>
      </c>
      <c r="N1677" s="84"/>
      <c r="O1677" s="98">
        <v>738</v>
      </c>
      <c r="P1677" s="98"/>
      <c r="Q1677" s="84"/>
      <c r="R1677" s="84"/>
      <c r="S1677" s="84"/>
    </row>
    <row r="1678" spans="2:20" ht="45" customHeight="1" x14ac:dyDescent="0.25">
      <c r="B1678" s="10" t="s">
        <v>576</v>
      </c>
      <c r="C1678" s="100" t="s">
        <v>1298</v>
      </c>
      <c r="D1678" s="100"/>
      <c r="E1678" s="101">
        <f t="shared" si="28"/>
        <v>1</v>
      </c>
      <c r="F1678" s="101"/>
      <c r="G1678" s="102" t="s">
        <v>35</v>
      </c>
      <c r="H1678" s="102"/>
      <c r="I1678" s="103">
        <v>42416</v>
      </c>
      <c r="J1678" s="103"/>
      <c r="K1678" s="103">
        <v>42416</v>
      </c>
      <c r="L1678" s="103"/>
      <c r="M1678" s="84" t="s">
        <v>656</v>
      </c>
      <c r="N1678" s="84"/>
      <c r="O1678" s="98">
        <v>219</v>
      </c>
      <c r="P1678" s="98"/>
      <c r="Q1678" s="84"/>
      <c r="R1678" s="84"/>
      <c r="S1678" s="84"/>
    </row>
    <row r="1679" spans="2:20" ht="45" customHeight="1" x14ac:dyDescent="0.25">
      <c r="B1679" s="10" t="s">
        <v>576</v>
      </c>
      <c r="C1679" s="100" t="s">
        <v>1298</v>
      </c>
      <c r="D1679" s="100"/>
      <c r="E1679" s="101">
        <f t="shared" si="28"/>
        <v>1</v>
      </c>
      <c r="F1679" s="101"/>
      <c r="G1679" s="102" t="s">
        <v>35</v>
      </c>
      <c r="H1679" s="102"/>
      <c r="I1679" s="103">
        <v>42467</v>
      </c>
      <c r="J1679" s="103"/>
      <c r="K1679" s="103">
        <v>42467</v>
      </c>
      <c r="L1679" s="103"/>
      <c r="M1679" s="84" t="s">
        <v>656</v>
      </c>
      <c r="N1679" s="84"/>
      <c r="O1679" s="98">
        <v>263</v>
      </c>
      <c r="P1679" s="98"/>
      <c r="Q1679" s="84"/>
      <c r="R1679" s="84"/>
      <c r="S1679" s="84"/>
    </row>
    <row r="1680" spans="2:20" ht="45" customHeight="1" x14ac:dyDescent="0.25">
      <c r="B1680" s="10" t="s">
        <v>576</v>
      </c>
      <c r="C1680" s="100" t="s">
        <v>1298</v>
      </c>
      <c r="D1680" s="100"/>
      <c r="E1680" s="101">
        <f t="shared" si="28"/>
        <v>1</v>
      </c>
      <c r="F1680" s="101"/>
      <c r="G1680" s="102" t="s">
        <v>35</v>
      </c>
      <c r="H1680" s="102"/>
      <c r="I1680" s="103">
        <v>42486</v>
      </c>
      <c r="J1680" s="103"/>
      <c r="K1680" s="103">
        <v>42486</v>
      </c>
      <c r="L1680" s="103"/>
      <c r="M1680" s="84" t="s">
        <v>656</v>
      </c>
      <c r="N1680" s="84"/>
      <c r="O1680" s="98">
        <v>234</v>
      </c>
      <c r="P1680" s="98"/>
      <c r="Q1680" s="84"/>
      <c r="R1680" s="84"/>
      <c r="S1680" s="84"/>
    </row>
    <row r="1681" spans="2:20" ht="45" customHeight="1" x14ac:dyDescent="0.25">
      <c r="B1681" s="10" t="s">
        <v>576</v>
      </c>
      <c r="C1681" s="100" t="s">
        <v>1299</v>
      </c>
      <c r="D1681" s="100"/>
      <c r="E1681" s="101">
        <f t="shared" si="28"/>
        <v>1</v>
      </c>
      <c r="F1681" s="101"/>
      <c r="G1681" s="102" t="s">
        <v>35</v>
      </c>
      <c r="H1681" s="102"/>
      <c r="I1681" s="103">
        <v>42618</v>
      </c>
      <c r="J1681" s="103"/>
      <c r="K1681" s="103">
        <v>42618</v>
      </c>
      <c r="L1681" s="103"/>
      <c r="M1681" s="84" t="s">
        <v>656</v>
      </c>
      <c r="N1681" s="84"/>
      <c r="O1681" s="98">
        <v>709</v>
      </c>
      <c r="P1681" s="98"/>
      <c r="Q1681" s="84"/>
      <c r="R1681" s="84"/>
      <c r="S1681" s="84"/>
    </row>
    <row r="1682" spans="2:20" ht="45" customHeight="1" x14ac:dyDescent="0.25">
      <c r="B1682" s="10" t="s">
        <v>576</v>
      </c>
      <c r="C1682" s="100" t="s">
        <v>1300</v>
      </c>
      <c r="D1682" s="100"/>
      <c r="E1682" s="101">
        <f t="shared" si="28"/>
        <v>1</v>
      </c>
      <c r="F1682" s="101"/>
      <c r="G1682" s="102" t="s">
        <v>35</v>
      </c>
      <c r="H1682" s="102"/>
      <c r="I1682" s="103">
        <v>42592</v>
      </c>
      <c r="J1682" s="103"/>
      <c r="K1682" s="103">
        <v>42592</v>
      </c>
      <c r="L1682" s="103"/>
      <c r="M1682" s="84" t="s">
        <v>656</v>
      </c>
      <c r="N1682" s="84"/>
      <c r="O1682" s="98">
        <v>1246.5</v>
      </c>
      <c r="P1682" s="98"/>
      <c r="Q1682" s="84"/>
      <c r="R1682" s="84"/>
      <c r="S1682" s="84"/>
    </row>
    <row r="1683" spans="2:20" ht="45" customHeight="1" x14ac:dyDescent="0.25">
      <c r="B1683" s="10" t="s">
        <v>576</v>
      </c>
      <c r="C1683" s="100" t="s">
        <v>1299</v>
      </c>
      <c r="D1683" s="100"/>
      <c r="E1683" s="101">
        <f t="shared" si="28"/>
        <v>1</v>
      </c>
      <c r="F1683" s="101"/>
      <c r="G1683" s="102" t="s">
        <v>35</v>
      </c>
      <c r="H1683" s="102"/>
      <c r="I1683" s="103">
        <v>42618</v>
      </c>
      <c r="J1683" s="103"/>
      <c r="K1683" s="103">
        <v>42618</v>
      </c>
      <c r="L1683" s="103"/>
      <c r="M1683" s="84" t="s">
        <v>656</v>
      </c>
      <c r="N1683" s="84"/>
      <c r="O1683" s="98">
        <v>130</v>
      </c>
      <c r="P1683" s="98"/>
      <c r="Q1683" s="84"/>
      <c r="R1683" s="84"/>
      <c r="S1683" s="84"/>
    </row>
    <row r="1684" spans="2:20" ht="45" customHeight="1" x14ac:dyDescent="0.25">
      <c r="B1684" s="10" t="s">
        <v>576</v>
      </c>
      <c r="C1684" s="100" t="s">
        <v>1301</v>
      </c>
      <c r="D1684" s="100"/>
      <c r="E1684" s="101">
        <f t="shared" si="28"/>
        <v>1</v>
      </c>
      <c r="F1684" s="101"/>
      <c r="G1684" s="102" t="s">
        <v>35</v>
      </c>
      <c r="H1684" s="102"/>
      <c r="I1684" s="103">
        <v>42605</v>
      </c>
      <c r="J1684" s="103"/>
      <c r="K1684" s="103">
        <v>42605</v>
      </c>
      <c r="L1684" s="103"/>
      <c r="M1684" s="84" t="s">
        <v>656</v>
      </c>
      <c r="N1684" s="84"/>
      <c r="O1684" s="98">
        <v>639</v>
      </c>
      <c r="P1684" s="98"/>
      <c r="Q1684" s="84"/>
      <c r="R1684" s="84"/>
      <c r="S1684" s="84"/>
    </row>
    <row r="1685" spans="2:20" ht="45" customHeight="1" x14ac:dyDescent="0.25">
      <c r="B1685" s="10" t="s">
        <v>576</v>
      </c>
      <c r="C1685" s="100" t="s">
        <v>1300</v>
      </c>
      <c r="D1685" s="100"/>
      <c r="E1685" s="101">
        <f t="shared" si="28"/>
        <v>1</v>
      </c>
      <c r="F1685" s="101"/>
      <c r="G1685" s="102" t="s">
        <v>35</v>
      </c>
      <c r="H1685" s="102"/>
      <c r="I1685" s="103">
        <v>42592</v>
      </c>
      <c r="J1685" s="103"/>
      <c r="K1685" s="103">
        <v>42592</v>
      </c>
      <c r="L1685" s="103"/>
      <c r="M1685" s="84" t="s">
        <v>656</v>
      </c>
      <c r="N1685" s="84"/>
      <c r="O1685" s="98">
        <v>250</v>
      </c>
      <c r="P1685" s="98"/>
      <c r="Q1685" s="84"/>
      <c r="R1685" s="84"/>
      <c r="S1685" s="84"/>
    </row>
    <row r="1686" spans="2:20" ht="45" customHeight="1" x14ac:dyDescent="0.25">
      <c r="B1686" s="10" t="s">
        <v>576</v>
      </c>
      <c r="C1686" s="100" t="s">
        <v>1302</v>
      </c>
      <c r="D1686" s="100"/>
      <c r="E1686" s="101">
        <f t="shared" si="28"/>
        <v>1</v>
      </c>
      <c r="F1686" s="101"/>
      <c r="G1686" s="102" t="s">
        <v>35</v>
      </c>
      <c r="H1686" s="102"/>
      <c r="I1686" s="103">
        <v>42593</v>
      </c>
      <c r="J1686" s="103"/>
      <c r="K1686" s="103">
        <v>42593</v>
      </c>
      <c r="L1686" s="103"/>
      <c r="M1686" s="84" t="s">
        <v>656</v>
      </c>
      <c r="N1686" s="84"/>
      <c r="O1686" s="98">
        <v>706.08</v>
      </c>
      <c r="P1686" s="98"/>
      <c r="Q1686" s="84"/>
      <c r="R1686" s="84"/>
      <c r="S1686" s="84"/>
    </row>
    <row r="1687" spans="2:20" ht="45" customHeight="1" x14ac:dyDescent="0.25">
      <c r="B1687" s="10" t="s">
        <v>576</v>
      </c>
      <c r="C1687" s="100" t="s">
        <v>1302</v>
      </c>
      <c r="D1687" s="100"/>
      <c r="E1687" s="101">
        <f t="shared" si="28"/>
        <v>1</v>
      </c>
      <c r="F1687" s="101"/>
      <c r="G1687" s="102" t="s">
        <v>35</v>
      </c>
      <c r="H1687" s="102"/>
      <c r="I1687" s="103">
        <v>42593</v>
      </c>
      <c r="J1687" s="103"/>
      <c r="K1687" s="103">
        <v>42593</v>
      </c>
      <c r="L1687" s="103"/>
      <c r="M1687" s="84" t="s">
        <v>656</v>
      </c>
      <c r="N1687" s="84"/>
      <c r="O1687" s="98">
        <v>229</v>
      </c>
      <c r="P1687" s="98"/>
      <c r="Q1687" s="84"/>
      <c r="R1687" s="84"/>
      <c r="S1687" s="84"/>
    </row>
    <row r="1688" spans="2:20" ht="45" customHeight="1" x14ac:dyDescent="0.25">
      <c r="B1688" s="10" t="s">
        <v>576</v>
      </c>
      <c r="C1688" s="100" t="s">
        <v>1300</v>
      </c>
      <c r="D1688" s="100"/>
      <c r="E1688" s="101">
        <f t="shared" si="28"/>
        <v>1</v>
      </c>
      <c r="F1688" s="101"/>
      <c r="G1688" s="102" t="s">
        <v>35</v>
      </c>
      <c r="H1688" s="102"/>
      <c r="I1688" s="103">
        <v>42573</v>
      </c>
      <c r="J1688" s="103"/>
      <c r="K1688" s="103">
        <v>42573</v>
      </c>
      <c r="L1688" s="103"/>
      <c r="M1688" s="84" t="s">
        <v>656</v>
      </c>
      <c r="N1688" s="84"/>
      <c r="O1688" s="98">
        <v>708</v>
      </c>
      <c r="P1688" s="98"/>
      <c r="Q1688" s="84"/>
      <c r="R1688" s="84"/>
      <c r="S1688" s="84"/>
    </row>
    <row r="1689" spans="2:20" ht="45" customHeight="1" x14ac:dyDescent="0.25">
      <c r="B1689" s="10" t="s">
        <v>576</v>
      </c>
      <c r="C1689" s="100" t="s">
        <v>1300</v>
      </c>
      <c r="D1689" s="100"/>
      <c r="E1689" s="101">
        <f t="shared" si="28"/>
        <v>1</v>
      </c>
      <c r="F1689" s="101"/>
      <c r="G1689" s="102" t="s">
        <v>35</v>
      </c>
      <c r="H1689" s="102"/>
      <c r="I1689" s="103">
        <v>42545</v>
      </c>
      <c r="J1689" s="103"/>
      <c r="K1689" s="103">
        <v>42545</v>
      </c>
      <c r="L1689" s="103"/>
      <c r="M1689" s="84" t="s">
        <v>656</v>
      </c>
      <c r="N1689" s="84"/>
      <c r="O1689" s="98">
        <v>688</v>
      </c>
      <c r="P1689" s="98"/>
      <c r="Q1689" s="84"/>
      <c r="R1689" s="84"/>
      <c r="S1689" s="84"/>
    </row>
    <row r="1690" spans="2:20" ht="45" customHeight="1" x14ac:dyDescent="0.25">
      <c r="B1690" s="10" t="s">
        <v>576</v>
      </c>
      <c r="C1690" s="100" t="s">
        <v>1300</v>
      </c>
      <c r="D1690" s="100"/>
      <c r="E1690" s="101">
        <f t="shared" si="28"/>
        <v>1</v>
      </c>
      <c r="F1690" s="101"/>
      <c r="G1690" s="102" t="s">
        <v>35</v>
      </c>
      <c r="H1690" s="102"/>
      <c r="I1690" s="103">
        <v>42626</v>
      </c>
      <c r="J1690" s="103"/>
      <c r="K1690" s="103">
        <v>42626</v>
      </c>
      <c r="L1690" s="103"/>
      <c r="M1690" s="84" t="s">
        <v>656</v>
      </c>
      <c r="N1690" s="84"/>
      <c r="O1690" s="98">
        <v>708</v>
      </c>
      <c r="P1690" s="98"/>
      <c r="Q1690" s="84"/>
      <c r="R1690" s="84"/>
      <c r="S1690" s="84"/>
    </row>
    <row r="1691" spans="2:20" ht="45" customHeight="1" x14ac:dyDescent="0.25">
      <c r="B1691" s="10" t="s">
        <v>576</v>
      </c>
      <c r="C1691" s="100" t="s">
        <v>1300</v>
      </c>
      <c r="D1691" s="100"/>
      <c r="E1691" s="101">
        <f t="shared" si="28"/>
        <v>1</v>
      </c>
      <c r="F1691" s="101"/>
      <c r="G1691" s="102" t="s">
        <v>35</v>
      </c>
      <c r="H1691" s="102"/>
      <c r="I1691" s="103">
        <v>42611</v>
      </c>
      <c r="J1691" s="103"/>
      <c r="K1691" s="103">
        <v>42611</v>
      </c>
      <c r="L1691" s="103"/>
      <c r="M1691" s="84" t="s">
        <v>656</v>
      </c>
      <c r="N1691" s="84"/>
      <c r="O1691" s="98">
        <v>688.06</v>
      </c>
      <c r="P1691" s="98"/>
      <c r="Q1691" s="84"/>
      <c r="R1691" s="84"/>
      <c r="S1691" s="84"/>
    </row>
    <row r="1692" spans="2:20" ht="45" customHeight="1" x14ac:dyDescent="0.25">
      <c r="B1692" s="10" t="s">
        <v>576</v>
      </c>
      <c r="C1692" s="100" t="s">
        <v>1300</v>
      </c>
      <c r="D1692" s="100"/>
      <c r="E1692" s="101">
        <f t="shared" si="28"/>
        <v>1</v>
      </c>
      <c r="F1692" s="101"/>
      <c r="G1692" s="102" t="s">
        <v>35</v>
      </c>
      <c r="H1692" s="102"/>
      <c r="I1692" s="103">
        <v>42545</v>
      </c>
      <c r="J1692" s="103"/>
      <c r="K1692" s="103">
        <v>42545</v>
      </c>
      <c r="L1692" s="103"/>
      <c r="M1692" s="84" t="s">
        <v>656</v>
      </c>
      <c r="N1692" s="84"/>
      <c r="O1692" s="98">
        <v>288</v>
      </c>
      <c r="P1692" s="98"/>
      <c r="Q1692" s="84"/>
      <c r="R1692" s="84"/>
      <c r="S1692" s="84"/>
    </row>
    <row r="1693" spans="2:20" ht="45" customHeight="1" x14ac:dyDescent="0.25">
      <c r="B1693" s="10" t="s">
        <v>576</v>
      </c>
      <c r="C1693" s="100" t="s">
        <v>1300</v>
      </c>
      <c r="D1693" s="100"/>
      <c r="E1693" s="101">
        <f t="shared" si="28"/>
        <v>1</v>
      </c>
      <c r="F1693" s="101"/>
      <c r="G1693" s="102" t="s">
        <v>35</v>
      </c>
      <c r="H1693" s="102"/>
      <c r="I1693" s="103">
        <v>42626</v>
      </c>
      <c r="J1693" s="103"/>
      <c r="K1693" s="103">
        <v>42626</v>
      </c>
      <c r="L1693" s="103"/>
      <c r="M1693" s="84" t="s">
        <v>656</v>
      </c>
      <c r="N1693" s="84"/>
      <c r="O1693" s="98">
        <v>250.8</v>
      </c>
      <c r="P1693" s="98"/>
      <c r="Q1693" s="84"/>
      <c r="R1693" s="84"/>
      <c r="S1693" s="84"/>
    </row>
    <row r="1694" spans="2:20" ht="45" customHeight="1" x14ac:dyDescent="0.25">
      <c r="B1694" s="10" t="s">
        <v>576</v>
      </c>
      <c r="C1694" s="100" t="s">
        <v>1300</v>
      </c>
      <c r="D1694" s="100"/>
      <c r="E1694" s="101">
        <f t="shared" si="28"/>
        <v>1</v>
      </c>
      <c r="F1694" s="101"/>
      <c r="G1694" s="102" t="s">
        <v>35</v>
      </c>
      <c r="H1694" s="102"/>
      <c r="I1694" s="103">
        <v>42611</v>
      </c>
      <c r="J1694" s="103"/>
      <c r="K1694" s="103">
        <v>42611</v>
      </c>
      <c r="L1694" s="103"/>
      <c r="M1694" s="84" t="s">
        <v>656</v>
      </c>
      <c r="N1694" s="84"/>
      <c r="O1694" s="98">
        <v>185</v>
      </c>
      <c r="P1694" s="98"/>
      <c r="Q1694" s="84"/>
      <c r="R1694" s="84"/>
      <c r="S1694" s="84"/>
    </row>
    <row r="1695" spans="2:20" ht="45" customHeight="1" x14ac:dyDescent="0.25">
      <c r="B1695" s="10" t="s">
        <v>576</v>
      </c>
      <c r="C1695" s="100" t="s">
        <v>1216</v>
      </c>
      <c r="D1695" s="100"/>
      <c r="E1695" s="101">
        <f t="shared" si="28"/>
        <v>1</v>
      </c>
      <c r="F1695" s="101"/>
      <c r="G1695" s="102" t="s">
        <v>17</v>
      </c>
      <c r="H1695" s="102"/>
      <c r="I1695" s="103">
        <v>42632</v>
      </c>
      <c r="J1695" s="103"/>
      <c r="K1695" s="103">
        <v>42633</v>
      </c>
      <c r="L1695" s="103"/>
      <c r="M1695" s="84" t="s">
        <v>656</v>
      </c>
      <c r="N1695" s="84"/>
      <c r="O1695" s="98">
        <v>4246</v>
      </c>
      <c r="P1695" s="98"/>
      <c r="Q1695" s="84"/>
      <c r="R1695" s="84"/>
      <c r="S1695" s="84"/>
      <c r="T1695" s="5">
        <f>SUM(O1671:O1695)</f>
        <v>16088.689999999999</v>
      </c>
    </row>
    <row r="1696" spans="2:20" ht="45" customHeight="1" x14ac:dyDescent="0.25">
      <c r="B1696" s="10" t="s">
        <v>1303</v>
      </c>
      <c r="C1696" s="100" t="s">
        <v>19</v>
      </c>
      <c r="D1696" s="100"/>
      <c r="E1696" s="101">
        <f t="shared" si="28"/>
        <v>1</v>
      </c>
      <c r="F1696" s="101"/>
      <c r="G1696" s="102" t="s">
        <v>20</v>
      </c>
      <c r="H1696" s="102"/>
      <c r="I1696" s="103">
        <v>42509</v>
      </c>
      <c r="J1696" s="103"/>
      <c r="K1696" s="103">
        <v>42509</v>
      </c>
      <c r="L1696" s="103"/>
      <c r="M1696" s="84" t="s">
        <v>656</v>
      </c>
      <c r="N1696" s="84"/>
      <c r="O1696" s="98">
        <v>420</v>
      </c>
      <c r="P1696" s="98"/>
      <c r="Q1696" s="104"/>
      <c r="R1696" s="104"/>
      <c r="S1696" s="104"/>
    </row>
    <row r="1697" spans="2:20" ht="45" customHeight="1" x14ac:dyDescent="0.25">
      <c r="B1697" s="10" t="s">
        <v>1303</v>
      </c>
      <c r="C1697" s="100" t="s">
        <v>19</v>
      </c>
      <c r="D1697" s="100"/>
      <c r="E1697" s="101">
        <f t="shared" si="28"/>
        <v>1</v>
      </c>
      <c r="F1697" s="101"/>
      <c r="G1697" s="102" t="s">
        <v>20</v>
      </c>
      <c r="H1697" s="102"/>
      <c r="I1697" s="103">
        <v>42537</v>
      </c>
      <c r="J1697" s="103"/>
      <c r="K1697" s="103">
        <v>42537</v>
      </c>
      <c r="L1697" s="103"/>
      <c r="M1697" s="84" t="s">
        <v>656</v>
      </c>
      <c r="N1697" s="84"/>
      <c r="O1697" s="98">
        <v>545</v>
      </c>
      <c r="P1697" s="98"/>
      <c r="Q1697" s="104"/>
      <c r="R1697" s="104"/>
      <c r="S1697" s="104"/>
      <c r="T1697" s="5">
        <f>SUM(O1696:O1697)</f>
        <v>965</v>
      </c>
    </row>
    <row r="1698" spans="2:20" ht="45" customHeight="1" x14ac:dyDescent="0.25">
      <c r="B1698" s="10" t="s">
        <v>1304</v>
      </c>
      <c r="C1698" s="100" t="s">
        <v>1305</v>
      </c>
      <c r="D1698" s="100"/>
      <c r="E1698" s="101">
        <f t="shared" si="28"/>
        <v>1</v>
      </c>
      <c r="F1698" s="101"/>
      <c r="G1698" s="102" t="s">
        <v>35</v>
      </c>
      <c r="H1698" s="102"/>
      <c r="I1698" s="103">
        <v>42403</v>
      </c>
      <c r="J1698" s="103"/>
      <c r="K1698" s="103">
        <v>42403</v>
      </c>
      <c r="L1698" s="103"/>
      <c r="M1698" s="84" t="s">
        <v>656</v>
      </c>
      <c r="N1698" s="84"/>
      <c r="O1698" s="98">
        <v>147</v>
      </c>
      <c r="P1698" s="98"/>
      <c r="Q1698" s="99"/>
      <c r="R1698" s="99"/>
      <c r="S1698" s="99"/>
    </row>
    <row r="1699" spans="2:20" ht="45" customHeight="1" x14ac:dyDescent="0.25">
      <c r="B1699" s="10" t="s">
        <v>1304</v>
      </c>
      <c r="C1699" s="100" t="s">
        <v>1306</v>
      </c>
      <c r="D1699" s="100"/>
      <c r="E1699" s="101">
        <f t="shared" si="28"/>
        <v>1</v>
      </c>
      <c r="F1699" s="101"/>
      <c r="G1699" s="102" t="s">
        <v>35</v>
      </c>
      <c r="H1699" s="102"/>
      <c r="I1699" s="103">
        <v>42507</v>
      </c>
      <c r="J1699" s="103"/>
      <c r="K1699" s="103">
        <v>42507</v>
      </c>
      <c r="L1699" s="103"/>
      <c r="M1699" s="84" t="s">
        <v>656</v>
      </c>
      <c r="N1699" s="84"/>
      <c r="O1699" s="98">
        <v>147</v>
      </c>
      <c r="P1699" s="98"/>
      <c r="Q1699" s="99"/>
      <c r="R1699" s="99"/>
      <c r="S1699" s="99"/>
    </row>
    <row r="1700" spans="2:20" ht="45" customHeight="1" x14ac:dyDescent="0.25">
      <c r="B1700" s="10" t="s">
        <v>1304</v>
      </c>
      <c r="C1700" s="100" t="s">
        <v>1306</v>
      </c>
      <c r="D1700" s="100"/>
      <c r="E1700" s="101">
        <f t="shared" si="28"/>
        <v>1</v>
      </c>
      <c r="F1700" s="101"/>
      <c r="G1700" s="102" t="s">
        <v>35</v>
      </c>
      <c r="H1700" s="102"/>
      <c r="I1700" s="103">
        <v>42507</v>
      </c>
      <c r="J1700" s="103"/>
      <c r="K1700" s="103">
        <v>42507</v>
      </c>
      <c r="L1700" s="103"/>
      <c r="M1700" s="84" t="s">
        <v>656</v>
      </c>
      <c r="N1700" s="84"/>
      <c r="O1700" s="98">
        <v>128</v>
      </c>
      <c r="P1700" s="98"/>
      <c r="Q1700" s="99"/>
      <c r="R1700" s="99"/>
      <c r="S1700" s="99"/>
      <c r="T1700" s="5">
        <f>SUM(O1698:O1700)</f>
        <v>422</v>
      </c>
    </row>
    <row r="1701" spans="2:20" ht="45" customHeight="1" x14ac:dyDescent="0.25">
      <c r="B1701" s="10" t="s">
        <v>579</v>
      </c>
      <c r="C1701" s="100" t="s">
        <v>19</v>
      </c>
      <c r="D1701" s="100"/>
      <c r="E1701" s="101">
        <f t="shared" si="28"/>
        <v>1</v>
      </c>
      <c r="F1701" s="101"/>
      <c r="G1701" s="102" t="s">
        <v>20</v>
      </c>
      <c r="H1701" s="102"/>
      <c r="I1701" s="103">
        <v>42384</v>
      </c>
      <c r="J1701" s="103"/>
      <c r="K1701" s="103">
        <v>42384</v>
      </c>
      <c r="L1701" s="103"/>
      <c r="M1701" s="84" t="s">
        <v>656</v>
      </c>
      <c r="N1701" s="84"/>
      <c r="O1701" s="98">
        <v>2100</v>
      </c>
      <c r="P1701" s="98"/>
      <c r="Q1701" s="99"/>
      <c r="R1701" s="99"/>
      <c r="S1701" s="99"/>
    </row>
    <row r="1702" spans="2:20" ht="45" customHeight="1" x14ac:dyDescent="0.25">
      <c r="B1702" s="10" t="s">
        <v>579</v>
      </c>
      <c r="C1702" s="100" t="s">
        <v>19</v>
      </c>
      <c r="D1702" s="100"/>
      <c r="E1702" s="101">
        <f t="shared" si="28"/>
        <v>1</v>
      </c>
      <c r="F1702" s="101"/>
      <c r="G1702" s="102" t="s">
        <v>20</v>
      </c>
      <c r="H1702" s="102"/>
      <c r="I1702" s="103">
        <v>42383</v>
      </c>
      <c r="J1702" s="103"/>
      <c r="K1702" s="103">
        <v>42383</v>
      </c>
      <c r="L1702" s="103"/>
      <c r="M1702" s="84" t="s">
        <v>656</v>
      </c>
      <c r="N1702" s="84"/>
      <c r="O1702" s="98">
        <v>100</v>
      </c>
      <c r="P1702" s="98"/>
      <c r="Q1702" s="99"/>
      <c r="R1702" s="99"/>
      <c r="S1702" s="99"/>
    </row>
    <row r="1703" spans="2:20" ht="45" customHeight="1" x14ac:dyDescent="0.25">
      <c r="B1703" s="10" t="s">
        <v>579</v>
      </c>
      <c r="C1703" s="100" t="s">
        <v>19</v>
      </c>
      <c r="D1703" s="100"/>
      <c r="E1703" s="101">
        <f t="shared" si="28"/>
        <v>1</v>
      </c>
      <c r="F1703" s="101"/>
      <c r="G1703" s="102" t="s">
        <v>20</v>
      </c>
      <c r="H1703" s="102"/>
      <c r="I1703" s="103">
        <v>42394</v>
      </c>
      <c r="J1703" s="103"/>
      <c r="K1703" s="103">
        <v>42394</v>
      </c>
      <c r="L1703" s="103"/>
      <c r="M1703" s="84" t="s">
        <v>656</v>
      </c>
      <c r="N1703" s="84"/>
      <c r="O1703" s="98">
        <v>5710</v>
      </c>
      <c r="P1703" s="98"/>
      <c r="Q1703" s="99"/>
      <c r="R1703" s="99"/>
      <c r="S1703" s="99"/>
    </row>
    <row r="1704" spans="2:20" ht="45" customHeight="1" x14ac:dyDescent="0.25">
      <c r="B1704" s="10" t="s">
        <v>579</v>
      </c>
      <c r="C1704" s="100" t="s">
        <v>19</v>
      </c>
      <c r="D1704" s="100"/>
      <c r="E1704" s="101">
        <f t="shared" si="28"/>
        <v>1</v>
      </c>
      <c r="F1704" s="101"/>
      <c r="G1704" s="102" t="s">
        <v>20</v>
      </c>
      <c r="H1704" s="102"/>
      <c r="I1704" s="103">
        <v>42403</v>
      </c>
      <c r="J1704" s="103"/>
      <c r="K1704" s="103">
        <v>42403</v>
      </c>
      <c r="L1704" s="103"/>
      <c r="M1704" s="84" t="s">
        <v>656</v>
      </c>
      <c r="N1704" s="84"/>
      <c r="O1704" s="98">
        <v>2280</v>
      </c>
      <c r="P1704" s="98"/>
      <c r="Q1704" s="99"/>
      <c r="R1704" s="99"/>
      <c r="S1704" s="99"/>
    </row>
    <row r="1705" spans="2:20" ht="45" customHeight="1" x14ac:dyDescent="0.25">
      <c r="B1705" s="10" t="s">
        <v>579</v>
      </c>
      <c r="C1705" s="100" t="s">
        <v>19</v>
      </c>
      <c r="D1705" s="100"/>
      <c r="E1705" s="101">
        <f t="shared" si="28"/>
        <v>1</v>
      </c>
      <c r="F1705" s="101"/>
      <c r="G1705" s="102" t="s">
        <v>20</v>
      </c>
      <c r="H1705" s="102"/>
      <c r="I1705" s="103">
        <v>42506</v>
      </c>
      <c r="J1705" s="103"/>
      <c r="K1705" s="103">
        <v>42506</v>
      </c>
      <c r="L1705" s="103"/>
      <c r="M1705" s="84" t="s">
        <v>656</v>
      </c>
      <c r="N1705" s="84"/>
      <c r="O1705" s="98">
        <v>100</v>
      </c>
      <c r="P1705" s="98"/>
      <c r="Q1705" s="99"/>
      <c r="R1705" s="99"/>
      <c r="S1705" s="99"/>
    </row>
    <row r="1706" spans="2:20" ht="45" customHeight="1" x14ac:dyDescent="0.25">
      <c r="B1706" s="10" t="s">
        <v>579</v>
      </c>
      <c r="C1706" s="100" t="s">
        <v>19</v>
      </c>
      <c r="D1706" s="100"/>
      <c r="E1706" s="101">
        <f t="shared" si="28"/>
        <v>1</v>
      </c>
      <c r="F1706" s="101"/>
      <c r="G1706" s="102" t="s">
        <v>20</v>
      </c>
      <c r="H1706" s="102"/>
      <c r="I1706" s="103">
        <v>42537</v>
      </c>
      <c r="J1706" s="103"/>
      <c r="K1706" s="103">
        <v>42537</v>
      </c>
      <c r="L1706" s="103"/>
      <c r="M1706" s="84" t="s">
        <v>656</v>
      </c>
      <c r="N1706" s="84"/>
      <c r="O1706" s="98">
        <v>2950</v>
      </c>
      <c r="P1706" s="98"/>
      <c r="Q1706" s="99"/>
      <c r="R1706" s="99"/>
      <c r="S1706" s="99"/>
    </row>
    <row r="1707" spans="2:20" ht="45" customHeight="1" x14ac:dyDescent="0.25">
      <c r="B1707" s="10" t="s">
        <v>579</v>
      </c>
      <c r="C1707" s="100" t="s">
        <v>19</v>
      </c>
      <c r="D1707" s="100"/>
      <c r="E1707" s="101">
        <f t="shared" si="28"/>
        <v>1</v>
      </c>
      <c r="F1707" s="101"/>
      <c r="G1707" s="102" t="s">
        <v>20</v>
      </c>
      <c r="H1707" s="102"/>
      <c r="I1707" s="103">
        <v>42473</v>
      </c>
      <c r="J1707" s="103"/>
      <c r="K1707" s="103">
        <v>42473</v>
      </c>
      <c r="L1707" s="103"/>
      <c r="M1707" s="84" t="s">
        <v>656</v>
      </c>
      <c r="N1707" s="84"/>
      <c r="O1707" s="98">
        <v>2790</v>
      </c>
      <c r="P1707" s="98"/>
      <c r="Q1707" s="99"/>
      <c r="R1707" s="99"/>
      <c r="S1707" s="99"/>
    </row>
    <row r="1708" spans="2:20" ht="45" customHeight="1" x14ac:dyDescent="0.25">
      <c r="B1708" s="10" t="s">
        <v>579</v>
      </c>
      <c r="C1708" s="100" t="s">
        <v>19</v>
      </c>
      <c r="D1708" s="100"/>
      <c r="E1708" s="101">
        <f t="shared" si="28"/>
        <v>1</v>
      </c>
      <c r="F1708" s="101"/>
      <c r="G1708" s="102" t="s">
        <v>20</v>
      </c>
      <c r="H1708" s="102"/>
      <c r="I1708" s="103">
        <v>42509</v>
      </c>
      <c r="J1708" s="103"/>
      <c r="K1708" s="103">
        <v>42509</v>
      </c>
      <c r="L1708" s="103"/>
      <c r="M1708" s="84" t="s">
        <v>656</v>
      </c>
      <c r="N1708" s="84"/>
      <c r="O1708" s="98">
        <v>2420</v>
      </c>
      <c r="P1708" s="98"/>
      <c r="Q1708" s="99"/>
      <c r="R1708" s="99"/>
      <c r="S1708" s="99"/>
    </row>
    <row r="1709" spans="2:20" ht="45" customHeight="1" x14ac:dyDescent="0.25">
      <c r="B1709" s="10" t="s">
        <v>579</v>
      </c>
      <c r="C1709" s="100" t="s">
        <v>19</v>
      </c>
      <c r="D1709" s="100"/>
      <c r="E1709" s="101">
        <f t="shared" si="28"/>
        <v>1</v>
      </c>
      <c r="F1709" s="101"/>
      <c r="G1709" s="102" t="s">
        <v>20</v>
      </c>
      <c r="H1709" s="102"/>
      <c r="I1709" s="103">
        <v>42517</v>
      </c>
      <c r="J1709" s="103"/>
      <c r="K1709" s="103">
        <v>42517</v>
      </c>
      <c r="L1709" s="103"/>
      <c r="M1709" s="84" t="s">
        <v>656</v>
      </c>
      <c r="N1709" s="84"/>
      <c r="O1709" s="98">
        <v>2220</v>
      </c>
      <c r="P1709" s="98"/>
      <c r="Q1709" s="99"/>
      <c r="R1709" s="99"/>
      <c r="S1709" s="99"/>
    </row>
    <row r="1710" spans="2:20" ht="45" customHeight="1" x14ac:dyDescent="0.25">
      <c r="B1710" s="10" t="s">
        <v>579</v>
      </c>
      <c r="C1710" s="100" t="s">
        <v>19</v>
      </c>
      <c r="D1710" s="100"/>
      <c r="E1710" s="101">
        <f t="shared" si="28"/>
        <v>1</v>
      </c>
      <c r="F1710" s="101"/>
      <c r="G1710" s="102" t="s">
        <v>20</v>
      </c>
      <c r="H1710" s="102"/>
      <c r="I1710" s="103">
        <v>42411</v>
      </c>
      <c r="J1710" s="103"/>
      <c r="K1710" s="103">
        <v>42411</v>
      </c>
      <c r="L1710" s="103"/>
      <c r="M1710" s="84" t="s">
        <v>656</v>
      </c>
      <c r="N1710" s="84"/>
      <c r="O1710" s="98">
        <v>310</v>
      </c>
      <c r="P1710" s="98"/>
      <c r="Q1710" s="99"/>
      <c r="R1710" s="99"/>
      <c r="S1710" s="99"/>
    </row>
    <row r="1711" spans="2:20" ht="45" customHeight="1" x14ac:dyDescent="0.25">
      <c r="B1711" s="10" t="s">
        <v>579</v>
      </c>
      <c r="C1711" s="100" t="s">
        <v>19</v>
      </c>
      <c r="D1711" s="100"/>
      <c r="E1711" s="101">
        <f t="shared" si="28"/>
        <v>1</v>
      </c>
      <c r="F1711" s="101"/>
      <c r="G1711" s="102" t="s">
        <v>20</v>
      </c>
      <c r="H1711" s="102"/>
      <c r="I1711" s="103">
        <v>42593</v>
      </c>
      <c r="J1711" s="103"/>
      <c r="K1711" s="103">
        <v>42593</v>
      </c>
      <c r="L1711" s="103"/>
      <c r="M1711" s="84" t="s">
        <v>656</v>
      </c>
      <c r="N1711" s="84"/>
      <c r="O1711" s="98">
        <v>100</v>
      </c>
      <c r="P1711" s="98"/>
      <c r="Q1711" s="99"/>
      <c r="R1711" s="99"/>
      <c r="S1711" s="99"/>
    </row>
    <row r="1712" spans="2:20" ht="45" customHeight="1" x14ac:dyDescent="0.25">
      <c r="B1712" s="10" t="s">
        <v>579</v>
      </c>
      <c r="C1712" s="100" t="s">
        <v>19</v>
      </c>
      <c r="D1712" s="100"/>
      <c r="E1712" s="101">
        <f t="shared" si="28"/>
        <v>1</v>
      </c>
      <c r="F1712" s="101"/>
      <c r="G1712" s="102" t="s">
        <v>20</v>
      </c>
      <c r="H1712" s="102"/>
      <c r="I1712" s="103">
        <v>42529</v>
      </c>
      <c r="J1712" s="103"/>
      <c r="K1712" s="103">
        <v>42529</v>
      </c>
      <c r="L1712" s="103"/>
      <c r="M1712" s="84" t="s">
        <v>656</v>
      </c>
      <c r="N1712" s="84"/>
      <c r="O1712" s="98">
        <v>2210</v>
      </c>
      <c r="P1712" s="98"/>
      <c r="Q1712" s="99"/>
      <c r="R1712" s="99"/>
      <c r="S1712" s="99"/>
    </row>
    <row r="1713" spans="2:20" ht="45" customHeight="1" x14ac:dyDescent="0.25">
      <c r="B1713" s="10" t="s">
        <v>579</v>
      </c>
      <c r="C1713" s="100" t="s">
        <v>19</v>
      </c>
      <c r="D1713" s="100"/>
      <c r="E1713" s="101">
        <f t="shared" si="28"/>
        <v>1</v>
      </c>
      <c r="F1713" s="101"/>
      <c r="G1713" s="102" t="s">
        <v>20</v>
      </c>
      <c r="H1713" s="102"/>
      <c r="I1713" s="103">
        <v>42638</v>
      </c>
      <c r="J1713" s="103"/>
      <c r="K1713" s="103">
        <v>42638</v>
      </c>
      <c r="L1713" s="103"/>
      <c r="M1713" s="84" t="s">
        <v>656</v>
      </c>
      <c r="N1713" s="84"/>
      <c r="O1713" s="98">
        <v>2760</v>
      </c>
      <c r="P1713" s="98"/>
      <c r="Q1713" s="99"/>
      <c r="R1713" s="99"/>
      <c r="S1713" s="99"/>
    </row>
    <row r="1714" spans="2:20" ht="45" customHeight="1" x14ac:dyDescent="0.25">
      <c r="B1714" s="10" t="s">
        <v>579</v>
      </c>
      <c r="C1714" s="100" t="s">
        <v>19</v>
      </c>
      <c r="D1714" s="100"/>
      <c r="E1714" s="101">
        <f t="shared" si="28"/>
        <v>1</v>
      </c>
      <c r="F1714" s="101"/>
      <c r="G1714" s="102" t="s">
        <v>20</v>
      </c>
      <c r="H1714" s="102"/>
      <c r="I1714" s="103">
        <v>42612</v>
      </c>
      <c r="J1714" s="103"/>
      <c r="K1714" s="103">
        <v>42612</v>
      </c>
      <c r="L1714" s="103"/>
      <c r="M1714" s="84" t="s">
        <v>656</v>
      </c>
      <c r="N1714" s="84"/>
      <c r="O1714" s="98">
        <v>880</v>
      </c>
      <c r="P1714" s="98"/>
      <c r="Q1714" s="99"/>
      <c r="R1714" s="99"/>
      <c r="S1714" s="99"/>
    </row>
    <row r="1715" spans="2:20" ht="45" customHeight="1" x14ac:dyDescent="0.25">
      <c r="B1715" s="10" t="s">
        <v>579</v>
      </c>
      <c r="C1715" s="100" t="s">
        <v>19</v>
      </c>
      <c r="D1715" s="100"/>
      <c r="E1715" s="101">
        <f t="shared" si="28"/>
        <v>1</v>
      </c>
      <c r="F1715" s="101"/>
      <c r="G1715" s="102" t="s">
        <v>20</v>
      </c>
      <c r="H1715" s="102"/>
      <c r="I1715" s="103">
        <v>42726</v>
      </c>
      <c r="J1715" s="103"/>
      <c r="K1715" s="103">
        <v>42726</v>
      </c>
      <c r="L1715" s="103"/>
      <c r="M1715" s="84" t="s">
        <v>656</v>
      </c>
      <c r="N1715" s="84"/>
      <c r="O1715" s="98">
        <v>2690</v>
      </c>
      <c r="P1715" s="98"/>
      <c r="Q1715" s="99"/>
      <c r="R1715" s="99"/>
      <c r="S1715" s="99"/>
    </row>
    <row r="1716" spans="2:20" ht="45" customHeight="1" x14ac:dyDescent="0.25">
      <c r="B1716" s="10" t="s">
        <v>579</v>
      </c>
      <c r="C1716" s="100" t="s">
        <v>19</v>
      </c>
      <c r="D1716" s="100"/>
      <c r="E1716" s="101">
        <f t="shared" si="28"/>
        <v>1</v>
      </c>
      <c r="F1716" s="101"/>
      <c r="G1716" s="102" t="s">
        <v>20</v>
      </c>
      <c r="H1716" s="102"/>
      <c r="I1716" s="103">
        <v>42683</v>
      </c>
      <c r="J1716" s="103"/>
      <c r="K1716" s="103">
        <v>42683</v>
      </c>
      <c r="L1716" s="103"/>
      <c r="M1716" s="84" t="s">
        <v>656</v>
      </c>
      <c r="N1716" s="84"/>
      <c r="O1716" s="98">
        <v>3060</v>
      </c>
      <c r="P1716" s="98"/>
      <c r="Q1716" s="99"/>
      <c r="R1716" s="99"/>
      <c r="S1716" s="99"/>
    </row>
    <row r="1717" spans="2:20" ht="45" customHeight="1" x14ac:dyDescent="0.25">
      <c r="B1717" s="10" t="s">
        <v>579</v>
      </c>
      <c r="C1717" s="100" t="s">
        <v>19</v>
      </c>
      <c r="D1717" s="100"/>
      <c r="E1717" s="101">
        <f t="shared" si="28"/>
        <v>1</v>
      </c>
      <c r="F1717" s="101"/>
      <c r="G1717" s="102" t="s">
        <v>20</v>
      </c>
      <c r="H1717" s="102"/>
      <c r="I1717" s="103">
        <v>42670</v>
      </c>
      <c r="J1717" s="103"/>
      <c r="K1717" s="103">
        <v>42670</v>
      </c>
      <c r="L1717" s="103"/>
      <c r="M1717" s="84" t="s">
        <v>656</v>
      </c>
      <c r="N1717" s="84"/>
      <c r="O1717" s="98">
        <v>100</v>
      </c>
      <c r="P1717" s="98"/>
      <c r="Q1717" s="99"/>
      <c r="R1717" s="99"/>
      <c r="S1717" s="99"/>
    </row>
    <row r="1718" spans="2:20" ht="45" customHeight="1" x14ac:dyDescent="0.25">
      <c r="B1718" s="10" t="s">
        <v>579</v>
      </c>
      <c r="C1718" s="100" t="s">
        <v>19</v>
      </c>
      <c r="D1718" s="100"/>
      <c r="E1718" s="101">
        <f t="shared" si="28"/>
        <v>1</v>
      </c>
      <c r="F1718" s="101"/>
      <c r="G1718" s="102" t="s">
        <v>20</v>
      </c>
      <c r="H1718" s="102"/>
      <c r="I1718" s="103">
        <v>42625</v>
      </c>
      <c r="J1718" s="103"/>
      <c r="K1718" s="103">
        <v>42625</v>
      </c>
      <c r="L1718" s="103"/>
      <c r="M1718" s="84" t="s">
        <v>656</v>
      </c>
      <c r="N1718" s="84"/>
      <c r="O1718" s="98">
        <v>2590</v>
      </c>
      <c r="P1718" s="98"/>
      <c r="Q1718" s="99"/>
      <c r="R1718" s="99"/>
      <c r="S1718" s="99"/>
      <c r="T1718" s="5">
        <f>SUM(O1701:O1718)</f>
        <v>35370</v>
      </c>
    </row>
    <row r="1719" spans="2:20" ht="45" customHeight="1" x14ac:dyDescent="0.25">
      <c r="B1719" s="10" t="s">
        <v>584</v>
      </c>
      <c r="C1719" s="100" t="s">
        <v>19</v>
      </c>
      <c r="D1719" s="100"/>
      <c r="E1719" s="101">
        <f t="shared" si="28"/>
        <v>1</v>
      </c>
      <c r="F1719" s="101"/>
      <c r="G1719" s="102" t="s">
        <v>20</v>
      </c>
      <c r="H1719" s="102"/>
      <c r="I1719" s="103">
        <v>42394</v>
      </c>
      <c r="J1719" s="103"/>
      <c r="K1719" s="103">
        <v>42394</v>
      </c>
      <c r="L1719" s="103"/>
      <c r="M1719" s="84" t="s">
        <v>656</v>
      </c>
      <c r="N1719" s="84"/>
      <c r="O1719" s="98">
        <v>13104</v>
      </c>
      <c r="P1719" s="98"/>
      <c r="Q1719" s="99"/>
      <c r="R1719" s="99"/>
      <c r="S1719" s="99"/>
    </row>
    <row r="1720" spans="2:20" ht="45" customHeight="1" x14ac:dyDescent="0.25">
      <c r="B1720" s="10" t="s">
        <v>584</v>
      </c>
      <c r="C1720" s="100" t="s">
        <v>19</v>
      </c>
      <c r="D1720" s="100"/>
      <c r="E1720" s="101">
        <f t="shared" si="28"/>
        <v>1</v>
      </c>
      <c r="F1720" s="101"/>
      <c r="G1720" s="102" t="s">
        <v>20</v>
      </c>
      <c r="H1720" s="102"/>
      <c r="I1720" s="103">
        <v>42394</v>
      </c>
      <c r="J1720" s="103"/>
      <c r="K1720" s="103">
        <v>42394</v>
      </c>
      <c r="L1720" s="103"/>
      <c r="M1720" s="84" t="s">
        <v>656</v>
      </c>
      <c r="N1720" s="84"/>
      <c r="O1720" s="98">
        <v>14580</v>
      </c>
      <c r="P1720" s="98"/>
      <c r="Q1720" s="99"/>
      <c r="R1720" s="99"/>
      <c r="S1720" s="99"/>
    </row>
    <row r="1721" spans="2:20" ht="45" customHeight="1" x14ac:dyDescent="0.25">
      <c r="B1721" s="10" t="s">
        <v>584</v>
      </c>
      <c r="C1721" s="100" t="s">
        <v>19</v>
      </c>
      <c r="D1721" s="100"/>
      <c r="E1721" s="101">
        <f t="shared" si="28"/>
        <v>1</v>
      </c>
      <c r="F1721" s="101"/>
      <c r="G1721" s="102" t="s">
        <v>20</v>
      </c>
      <c r="H1721" s="102"/>
      <c r="I1721" s="103">
        <v>42446</v>
      </c>
      <c r="J1721" s="103"/>
      <c r="K1721" s="103">
        <v>42446</v>
      </c>
      <c r="L1721" s="103"/>
      <c r="M1721" s="84" t="s">
        <v>656</v>
      </c>
      <c r="N1721" s="84"/>
      <c r="O1721" s="98">
        <v>14580</v>
      </c>
      <c r="P1721" s="98"/>
      <c r="Q1721" s="99"/>
      <c r="R1721" s="99"/>
      <c r="S1721" s="99"/>
    </row>
    <row r="1722" spans="2:20" ht="45" customHeight="1" x14ac:dyDescent="0.25">
      <c r="B1722" s="10" t="s">
        <v>584</v>
      </c>
      <c r="C1722" s="100" t="s">
        <v>19</v>
      </c>
      <c r="D1722" s="100"/>
      <c r="E1722" s="101">
        <f t="shared" si="28"/>
        <v>1</v>
      </c>
      <c r="F1722" s="101"/>
      <c r="G1722" s="102" t="s">
        <v>20</v>
      </c>
      <c r="H1722" s="102"/>
      <c r="I1722" s="103">
        <v>42442</v>
      </c>
      <c r="J1722" s="103"/>
      <c r="K1722" s="103">
        <v>42442</v>
      </c>
      <c r="L1722" s="103"/>
      <c r="M1722" s="84" t="s">
        <v>656</v>
      </c>
      <c r="N1722" s="84"/>
      <c r="O1722" s="98">
        <v>14580</v>
      </c>
      <c r="P1722" s="98"/>
      <c r="Q1722" s="99"/>
      <c r="R1722" s="99"/>
      <c r="S1722" s="99"/>
    </row>
    <row r="1723" spans="2:20" ht="45" customHeight="1" x14ac:dyDescent="0.25">
      <c r="B1723" s="10" t="s">
        <v>584</v>
      </c>
      <c r="C1723" s="100" t="s">
        <v>19</v>
      </c>
      <c r="D1723" s="100"/>
      <c r="E1723" s="101">
        <f t="shared" si="28"/>
        <v>1</v>
      </c>
      <c r="F1723" s="101"/>
      <c r="G1723" s="102" t="s">
        <v>20</v>
      </c>
      <c r="H1723" s="102"/>
      <c r="I1723" s="103">
        <v>42485</v>
      </c>
      <c r="J1723" s="103"/>
      <c r="K1723" s="103">
        <v>42485</v>
      </c>
      <c r="L1723" s="103"/>
      <c r="M1723" s="84" t="s">
        <v>656</v>
      </c>
      <c r="N1723" s="84"/>
      <c r="O1723" s="98">
        <v>14940</v>
      </c>
      <c r="P1723" s="98"/>
      <c r="Q1723" s="99"/>
      <c r="R1723" s="99"/>
      <c r="S1723" s="99"/>
    </row>
    <row r="1724" spans="2:20" ht="45" customHeight="1" x14ac:dyDescent="0.25">
      <c r="B1724" s="10" t="s">
        <v>584</v>
      </c>
      <c r="C1724" s="100" t="s">
        <v>1307</v>
      </c>
      <c r="D1724" s="100"/>
      <c r="E1724" s="101">
        <f t="shared" si="28"/>
        <v>1</v>
      </c>
      <c r="F1724" s="101"/>
      <c r="G1724" s="102" t="s">
        <v>17</v>
      </c>
      <c r="H1724" s="102"/>
      <c r="I1724" s="103">
        <v>42423</v>
      </c>
      <c r="J1724" s="103"/>
      <c r="K1724" s="103">
        <v>42425</v>
      </c>
      <c r="L1724" s="103"/>
      <c r="M1724" s="84" t="s">
        <v>656</v>
      </c>
      <c r="N1724" s="84"/>
      <c r="O1724" s="98">
        <v>482.62</v>
      </c>
      <c r="P1724" s="98"/>
      <c r="Q1724" s="99"/>
      <c r="R1724" s="99"/>
      <c r="S1724" s="99"/>
    </row>
    <row r="1725" spans="2:20" ht="45" customHeight="1" x14ac:dyDescent="0.25">
      <c r="B1725" s="10" t="s">
        <v>584</v>
      </c>
      <c r="C1725" s="100" t="s">
        <v>19</v>
      </c>
      <c r="D1725" s="100"/>
      <c r="E1725" s="101">
        <f t="shared" si="28"/>
        <v>1</v>
      </c>
      <c r="F1725" s="101"/>
      <c r="G1725" s="102" t="s">
        <v>20</v>
      </c>
      <c r="H1725" s="102"/>
      <c r="I1725" s="103">
        <v>42516</v>
      </c>
      <c r="J1725" s="103"/>
      <c r="K1725" s="103">
        <v>42516</v>
      </c>
      <c r="L1725" s="103"/>
      <c r="M1725" s="84" t="s">
        <v>656</v>
      </c>
      <c r="N1725" s="84"/>
      <c r="O1725" s="98">
        <v>15120</v>
      </c>
      <c r="P1725" s="98"/>
      <c r="Q1725" s="99"/>
      <c r="R1725" s="99"/>
      <c r="S1725" s="99"/>
    </row>
    <row r="1726" spans="2:20" ht="45" customHeight="1" x14ac:dyDescent="0.25">
      <c r="B1726" s="10" t="s">
        <v>584</v>
      </c>
      <c r="C1726" s="100" t="s">
        <v>19</v>
      </c>
      <c r="D1726" s="100"/>
      <c r="E1726" s="101">
        <f t="shared" si="28"/>
        <v>1</v>
      </c>
      <c r="F1726" s="101"/>
      <c r="G1726" s="102" t="s">
        <v>20</v>
      </c>
      <c r="H1726" s="102"/>
      <c r="I1726" s="103">
        <v>42411</v>
      </c>
      <c r="J1726" s="103"/>
      <c r="K1726" s="103">
        <v>42411</v>
      </c>
      <c r="L1726" s="103"/>
      <c r="M1726" s="84" t="s">
        <v>656</v>
      </c>
      <c r="N1726" s="84"/>
      <c r="O1726" s="98">
        <v>70</v>
      </c>
      <c r="P1726" s="98"/>
      <c r="Q1726" s="99"/>
      <c r="R1726" s="99"/>
      <c r="S1726" s="99"/>
    </row>
    <row r="1727" spans="2:20" ht="45" customHeight="1" x14ac:dyDescent="0.25">
      <c r="B1727" s="10" t="s">
        <v>584</v>
      </c>
      <c r="C1727" s="100" t="s">
        <v>19</v>
      </c>
      <c r="D1727" s="100"/>
      <c r="E1727" s="101">
        <f t="shared" si="28"/>
        <v>1</v>
      </c>
      <c r="F1727" s="101"/>
      <c r="G1727" s="102" t="s">
        <v>20</v>
      </c>
      <c r="H1727" s="102"/>
      <c r="I1727" s="103">
        <v>42562</v>
      </c>
      <c r="J1727" s="103"/>
      <c r="K1727" s="103">
        <v>42562</v>
      </c>
      <c r="L1727" s="103"/>
      <c r="M1727" s="84" t="s">
        <v>656</v>
      </c>
      <c r="N1727" s="84"/>
      <c r="O1727" s="98">
        <v>15624</v>
      </c>
      <c r="P1727" s="98"/>
      <c r="Q1727" s="99"/>
      <c r="R1727" s="99"/>
      <c r="S1727" s="99"/>
    </row>
    <row r="1728" spans="2:20" ht="45" customHeight="1" x14ac:dyDescent="0.25">
      <c r="B1728" s="10" t="s">
        <v>584</v>
      </c>
      <c r="C1728" s="100" t="s">
        <v>19</v>
      </c>
      <c r="D1728" s="100"/>
      <c r="E1728" s="101">
        <f t="shared" si="28"/>
        <v>1</v>
      </c>
      <c r="F1728" s="101"/>
      <c r="G1728" s="102" t="s">
        <v>20</v>
      </c>
      <c r="H1728" s="102"/>
      <c r="I1728" s="103">
        <v>42562</v>
      </c>
      <c r="J1728" s="103"/>
      <c r="K1728" s="103">
        <v>42562</v>
      </c>
      <c r="L1728" s="103"/>
      <c r="M1728" s="84" t="s">
        <v>656</v>
      </c>
      <c r="N1728" s="84"/>
      <c r="O1728" s="98">
        <v>15786</v>
      </c>
      <c r="P1728" s="98"/>
      <c r="Q1728" s="99"/>
      <c r="R1728" s="99"/>
      <c r="S1728" s="99"/>
    </row>
    <row r="1729" spans="2:20" ht="45" customHeight="1" x14ac:dyDescent="0.25">
      <c r="B1729" s="10" t="s">
        <v>584</v>
      </c>
      <c r="C1729" s="100" t="s">
        <v>19</v>
      </c>
      <c r="D1729" s="100"/>
      <c r="E1729" s="101">
        <f t="shared" si="28"/>
        <v>1</v>
      </c>
      <c r="F1729" s="101"/>
      <c r="G1729" s="102" t="s">
        <v>20</v>
      </c>
      <c r="H1729" s="102"/>
      <c r="I1729" s="103">
        <v>42596</v>
      </c>
      <c r="J1729" s="103"/>
      <c r="K1729" s="103">
        <v>42596</v>
      </c>
      <c r="L1729" s="103"/>
      <c r="M1729" s="84" t="s">
        <v>656</v>
      </c>
      <c r="N1729" s="84"/>
      <c r="O1729" s="98">
        <v>15138</v>
      </c>
      <c r="P1729" s="98"/>
      <c r="Q1729" s="99"/>
      <c r="R1729" s="99"/>
      <c r="S1729" s="99"/>
    </row>
    <row r="1730" spans="2:20" ht="45" customHeight="1" x14ac:dyDescent="0.25">
      <c r="B1730" s="10" t="s">
        <v>584</v>
      </c>
      <c r="C1730" s="100" t="s">
        <v>19</v>
      </c>
      <c r="D1730" s="100"/>
      <c r="E1730" s="101">
        <f t="shared" si="28"/>
        <v>1</v>
      </c>
      <c r="F1730" s="101"/>
      <c r="G1730" s="102" t="s">
        <v>20</v>
      </c>
      <c r="H1730" s="102"/>
      <c r="I1730" s="103">
        <v>42594</v>
      </c>
      <c r="J1730" s="103"/>
      <c r="K1730" s="103">
        <v>42594</v>
      </c>
      <c r="L1730" s="103"/>
      <c r="M1730" s="84" t="s">
        <v>656</v>
      </c>
      <c r="N1730" s="84"/>
      <c r="O1730" s="98">
        <v>15660</v>
      </c>
      <c r="P1730" s="98"/>
      <c r="Q1730" s="99"/>
      <c r="R1730" s="99"/>
      <c r="S1730" s="99"/>
    </row>
    <row r="1731" spans="2:20" ht="45" customHeight="1" x14ac:dyDescent="0.25">
      <c r="B1731" s="10" t="s">
        <v>584</v>
      </c>
      <c r="C1731" s="100" t="s">
        <v>19</v>
      </c>
      <c r="D1731" s="100"/>
      <c r="E1731" s="101">
        <f t="shared" si="28"/>
        <v>1</v>
      </c>
      <c r="F1731" s="101"/>
      <c r="G1731" s="102" t="s">
        <v>20</v>
      </c>
      <c r="H1731" s="102"/>
      <c r="I1731" s="103">
        <v>42640</v>
      </c>
      <c r="J1731" s="103"/>
      <c r="K1731" s="103">
        <v>42643</v>
      </c>
      <c r="L1731" s="103"/>
      <c r="M1731" s="84" t="s">
        <v>656</v>
      </c>
      <c r="N1731" s="84"/>
      <c r="O1731" s="98">
        <v>17298</v>
      </c>
      <c r="P1731" s="98"/>
      <c r="Q1731" s="99"/>
      <c r="R1731" s="99"/>
      <c r="S1731" s="99"/>
    </row>
    <row r="1732" spans="2:20" ht="45" customHeight="1" x14ac:dyDescent="0.25">
      <c r="B1732" s="10" t="s">
        <v>584</v>
      </c>
      <c r="C1732" s="100" t="s">
        <v>19</v>
      </c>
      <c r="D1732" s="100"/>
      <c r="E1732" s="101">
        <f t="shared" si="28"/>
        <v>1</v>
      </c>
      <c r="F1732" s="101"/>
      <c r="G1732" s="102" t="s">
        <v>20</v>
      </c>
      <c r="H1732" s="102"/>
      <c r="I1732" s="103">
        <v>42647</v>
      </c>
      <c r="J1732" s="103"/>
      <c r="K1732" s="103">
        <v>42647</v>
      </c>
      <c r="L1732" s="103"/>
      <c r="M1732" s="84" t="s">
        <v>656</v>
      </c>
      <c r="N1732" s="84"/>
      <c r="O1732" s="98">
        <v>15732</v>
      </c>
      <c r="P1732" s="98"/>
      <c r="Q1732" s="99"/>
      <c r="R1732" s="99"/>
      <c r="S1732" s="99"/>
      <c r="T1732" s="5">
        <f>SUM(O1719:O1732)</f>
        <v>182694.62</v>
      </c>
    </row>
    <row r="1733" spans="2:20" ht="45" customHeight="1" x14ac:dyDescent="0.25">
      <c r="B1733" s="10" t="s">
        <v>585</v>
      </c>
      <c r="C1733" s="100" t="s">
        <v>1308</v>
      </c>
      <c r="D1733" s="100"/>
      <c r="E1733" s="101">
        <f t="shared" si="28"/>
        <v>1</v>
      </c>
      <c r="F1733" s="101"/>
      <c r="G1733" s="102" t="s">
        <v>35</v>
      </c>
      <c r="H1733" s="102"/>
      <c r="I1733" s="103">
        <v>42394</v>
      </c>
      <c r="J1733" s="103"/>
      <c r="K1733" s="103">
        <v>42395</v>
      </c>
      <c r="L1733" s="103"/>
      <c r="M1733" s="84" t="s">
        <v>656</v>
      </c>
      <c r="N1733" s="84"/>
      <c r="O1733" s="98">
        <v>188</v>
      </c>
      <c r="P1733" s="98"/>
      <c r="Q1733" s="99"/>
      <c r="R1733" s="99"/>
      <c r="S1733" s="99"/>
    </row>
    <row r="1734" spans="2:20" ht="45" customHeight="1" x14ac:dyDescent="0.25">
      <c r="B1734" s="10" t="s">
        <v>585</v>
      </c>
      <c r="C1734" s="100" t="s">
        <v>1309</v>
      </c>
      <c r="D1734" s="100"/>
      <c r="E1734" s="101">
        <f t="shared" si="28"/>
        <v>1</v>
      </c>
      <c r="F1734" s="101"/>
      <c r="G1734" s="102" t="s">
        <v>35</v>
      </c>
      <c r="H1734" s="102"/>
      <c r="I1734" s="103">
        <v>42394</v>
      </c>
      <c r="J1734" s="103"/>
      <c r="K1734" s="103">
        <v>42395</v>
      </c>
      <c r="L1734" s="103"/>
      <c r="M1734" s="84" t="s">
        <v>656</v>
      </c>
      <c r="N1734" s="84"/>
      <c r="O1734" s="98">
        <v>184</v>
      </c>
      <c r="P1734" s="98"/>
      <c r="Q1734" s="99"/>
      <c r="R1734" s="99"/>
      <c r="S1734" s="99"/>
    </row>
    <row r="1735" spans="2:20" ht="45" customHeight="1" x14ac:dyDescent="0.25">
      <c r="B1735" s="10" t="s">
        <v>585</v>
      </c>
      <c r="C1735" s="100" t="s">
        <v>1308</v>
      </c>
      <c r="D1735" s="100"/>
      <c r="E1735" s="101">
        <f t="shared" si="28"/>
        <v>1</v>
      </c>
      <c r="F1735" s="101"/>
      <c r="G1735" s="102" t="s">
        <v>35</v>
      </c>
      <c r="H1735" s="102"/>
      <c r="I1735" s="103">
        <v>42394</v>
      </c>
      <c r="J1735" s="103"/>
      <c r="K1735" s="103">
        <v>42395</v>
      </c>
      <c r="L1735" s="103"/>
      <c r="M1735" s="84" t="s">
        <v>656</v>
      </c>
      <c r="N1735" s="84"/>
      <c r="O1735" s="98">
        <v>301.99</v>
      </c>
      <c r="P1735" s="98"/>
      <c r="Q1735" s="99"/>
      <c r="R1735" s="99"/>
      <c r="S1735" s="99"/>
    </row>
    <row r="1736" spans="2:20" ht="45" customHeight="1" x14ac:dyDescent="0.25">
      <c r="B1736" s="10" t="s">
        <v>585</v>
      </c>
      <c r="C1736" s="100" t="s">
        <v>1309</v>
      </c>
      <c r="D1736" s="100"/>
      <c r="E1736" s="101">
        <f t="shared" si="28"/>
        <v>1</v>
      </c>
      <c r="F1736" s="101"/>
      <c r="G1736" s="102" t="s">
        <v>35</v>
      </c>
      <c r="H1736" s="102"/>
      <c r="I1736" s="103">
        <v>42394</v>
      </c>
      <c r="J1736" s="103"/>
      <c r="K1736" s="103">
        <v>42395</v>
      </c>
      <c r="L1736" s="103"/>
      <c r="M1736" s="84" t="s">
        <v>656</v>
      </c>
      <c r="N1736" s="84"/>
      <c r="O1736" s="98">
        <v>267.99</v>
      </c>
      <c r="P1736" s="98"/>
      <c r="Q1736" s="99"/>
      <c r="R1736" s="99"/>
      <c r="S1736" s="99"/>
    </row>
    <row r="1737" spans="2:20" ht="45" customHeight="1" x14ac:dyDescent="0.25">
      <c r="B1737" s="10" t="s">
        <v>585</v>
      </c>
      <c r="C1737" s="100" t="s">
        <v>19</v>
      </c>
      <c r="D1737" s="100"/>
      <c r="E1737" s="101">
        <f t="shared" si="28"/>
        <v>1</v>
      </c>
      <c r="F1737" s="101"/>
      <c r="G1737" s="102" t="s">
        <v>20</v>
      </c>
      <c r="H1737" s="102"/>
      <c r="I1737" s="103">
        <v>42394</v>
      </c>
      <c r="J1737" s="103"/>
      <c r="K1737" s="103">
        <v>42394</v>
      </c>
      <c r="L1737" s="103"/>
      <c r="M1737" s="84" t="s">
        <v>656</v>
      </c>
      <c r="N1737" s="84"/>
      <c r="O1737" s="98">
        <v>24</v>
      </c>
      <c r="P1737" s="98"/>
      <c r="Q1737" s="99"/>
      <c r="R1737" s="99"/>
      <c r="S1737" s="99"/>
    </row>
    <row r="1738" spans="2:20" ht="45" customHeight="1" x14ac:dyDescent="0.25">
      <c r="B1738" s="10" t="s">
        <v>585</v>
      </c>
      <c r="C1738" s="100" t="s">
        <v>1310</v>
      </c>
      <c r="D1738" s="100"/>
      <c r="E1738" s="101">
        <f t="shared" si="28"/>
        <v>1</v>
      </c>
      <c r="F1738" s="101"/>
      <c r="G1738" s="102" t="s">
        <v>17</v>
      </c>
      <c r="H1738" s="102"/>
      <c r="I1738" s="103">
        <v>42423</v>
      </c>
      <c r="J1738" s="103"/>
      <c r="K1738" s="103">
        <v>42425</v>
      </c>
      <c r="L1738" s="103"/>
      <c r="M1738" s="84" t="s">
        <v>656</v>
      </c>
      <c r="N1738" s="84"/>
      <c r="O1738" s="98">
        <v>3435</v>
      </c>
      <c r="P1738" s="98"/>
      <c r="Q1738" s="99"/>
      <c r="R1738" s="99"/>
      <c r="S1738" s="99"/>
    </row>
    <row r="1739" spans="2:20" ht="45" customHeight="1" x14ac:dyDescent="0.25">
      <c r="B1739" s="10" t="s">
        <v>585</v>
      </c>
      <c r="C1739" s="100" t="s">
        <v>19</v>
      </c>
      <c r="D1739" s="100"/>
      <c r="E1739" s="101">
        <f t="shared" si="28"/>
        <v>1</v>
      </c>
      <c r="F1739" s="101"/>
      <c r="G1739" s="102" t="s">
        <v>20</v>
      </c>
      <c r="H1739" s="102"/>
      <c r="I1739" s="103">
        <v>42030</v>
      </c>
      <c r="J1739" s="103"/>
      <c r="K1739" s="103">
        <v>42030</v>
      </c>
      <c r="L1739" s="103"/>
      <c r="M1739" s="84" t="s">
        <v>656</v>
      </c>
      <c r="N1739" s="84"/>
      <c r="O1739" s="98">
        <v>100</v>
      </c>
      <c r="P1739" s="98"/>
      <c r="Q1739" s="99"/>
      <c r="R1739" s="99"/>
      <c r="S1739" s="99"/>
    </row>
    <row r="1740" spans="2:20" ht="45" customHeight="1" x14ac:dyDescent="0.25">
      <c r="B1740" s="10" t="s">
        <v>585</v>
      </c>
      <c r="C1740" s="100" t="s">
        <v>1311</v>
      </c>
      <c r="D1740" s="100"/>
      <c r="E1740" s="101">
        <f t="shared" si="28"/>
        <v>1</v>
      </c>
      <c r="F1740" s="101"/>
      <c r="G1740" s="102" t="s">
        <v>35</v>
      </c>
      <c r="H1740" s="102"/>
      <c r="I1740" s="103">
        <v>42388</v>
      </c>
      <c r="J1740" s="103"/>
      <c r="K1740" s="103">
        <v>42388</v>
      </c>
      <c r="L1740" s="103"/>
      <c r="M1740" s="84" t="s">
        <v>656</v>
      </c>
      <c r="N1740" s="84"/>
      <c r="O1740" s="98">
        <v>184</v>
      </c>
      <c r="P1740" s="98"/>
      <c r="Q1740" s="99"/>
      <c r="R1740" s="99"/>
      <c r="S1740" s="99"/>
    </row>
    <row r="1741" spans="2:20" ht="45" customHeight="1" x14ac:dyDescent="0.25">
      <c r="B1741" s="10" t="s">
        <v>585</v>
      </c>
      <c r="C1741" s="100" t="s">
        <v>1311</v>
      </c>
      <c r="D1741" s="100"/>
      <c r="E1741" s="101">
        <f t="shared" ref="E1741:E1804" si="29">D1741+1</f>
        <v>1</v>
      </c>
      <c r="F1741" s="101"/>
      <c r="G1741" s="102" t="s">
        <v>35</v>
      </c>
      <c r="H1741" s="102"/>
      <c r="I1741" s="103">
        <v>42388</v>
      </c>
      <c r="J1741" s="103"/>
      <c r="K1741" s="103">
        <v>42388</v>
      </c>
      <c r="L1741" s="103"/>
      <c r="M1741" s="84" t="s">
        <v>656</v>
      </c>
      <c r="N1741" s="84"/>
      <c r="O1741" s="98">
        <v>220</v>
      </c>
      <c r="P1741" s="98"/>
      <c r="Q1741" s="99"/>
      <c r="R1741" s="99"/>
      <c r="S1741" s="99"/>
    </row>
    <row r="1742" spans="2:20" ht="45" customHeight="1" x14ac:dyDescent="0.25">
      <c r="B1742" s="10" t="s">
        <v>585</v>
      </c>
      <c r="C1742" s="100" t="s">
        <v>19</v>
      </c>
      <c r="D1742" s="100"/>
      <c r="E1742" s="101">
        <f t="shared" si="29"/>
        <v>1</v>
      </c>
      <c r="F1742" s="101"/>
      <c r="G1742" s="102" t="s">
        <v>20</v>
      </c>
      <c r="H1742" s="102"/>
      <c r="I1742" s="103">
        <v>42388</v>
      </c>
      <c r="J1742" s="103"/>
      <c r="K1742" s="103">
        <v>42388</v>
      </c>
      <c r="L1742" s="103"/>
      <c r="M1742" s="84" t="s">
        <v>656</v>
      </c>
      <c r="N1742" s="84"/>
      <c r="O1742" s="98">
        <v>72</v>
      </c>
      <c r="P1742" s="98"/>
      <c r="Q1742" s="99"/>
      <c r="R1742" s="99"/>
      <c r="S1742" s="99"/>
    </row>
    <row r="1743" spans="2:20" ht="45" customHeight="1" x14ac:dyDescent="0.25">
      <c r="B1743" s="10" t="s">
        <v>585</v>
      </c>
      <c r="C1743" s="100" t="s">
        <v>1312</v>
      </c>
      <c r="D1743" s="100"/>
      <c r="E1743" s="101">
        <f t="shared" si="29"/>
        <v>1</v>
      </c>
      <c r="F1743" s="101"/>
      <c r="G1743" s="102" t="s">
        <v>20</v>
      </c>
      <c r="H1743" s="102"/>
      <c r="I1743" s="103">
        <v>42396</v>
      </c>
      <c r="J1743" s="103"/>
      <c r="K1743" s="103">
        <v>42396</v>
      </c>
      <c r="L1743" s="103"/>
      <c r="M1743" s="84" t="s">
        <v>656</v>
      </c>
      <c r="N1743" s="84"/>
      <c r="O1743" s="98">
        <v>90</v>
      </c>
      <c r="P1743" s="98"/>
      <c r="Q1743" s="99"/>
      <c r="R1743" s="99"/>
      <c r="S1743" s="99"/>
    </row>
    <row r="1744" spans="2:20" ht="45" customHeight="1" x14ac:dyDescent="0.25">
      <c r="B1744" s="10" t="s">
        <v>585</v>
      </c>
      <c r="C1744" s="100" t="s">
        <v>1313</v>
      </c>
      <c r="D1744" s="100"/>
      <c r="E1744" s="101">
        <f t="shared" si="29"/>
        <v>1</v>
      </c>
      <c r="F1744" s="101"/>
      <c r="G1744" s="102" t="s">
        <v>35</v>
      </c>
      <c r="H1744" s="102"/>
      <c r="I1744" s="103">
        <v>42430</v>
      </c>
      <c r="J1744" s="103"/>
      <c r="K1744" s="103">
        <v>42430</v>
      </c>
      <c r="L1744" s="103"/>
      <c r="M1744" s="84" t="s">
        <v>656</v>
      </c>
      <c r="N1744" s="84"/>
      <c r="O1744" s="98">
        <v>188</v>
      </c>
      <c r="P1744" s="98"/>
      <c r="Q1744" s="99"/>
      <c r="R1744" s="99"/>
      <c r="S1744" s="99"/>
    </row>
    <row r="1745" spans="2:19" ht="45" customHeight="1" x14ac:dyDescent="0.25">
      <c r="B1745" s="10" t="s">
        <v>585</v>
      </c>
      <c r="C1745" s="100" t="s">
        <v>1313</v>
      </c>
      <c r="D1745" s="100"/>
      <c r="E1745" s="101">
        <f t="shared" si="29"/>
        <v>1</v>
      </c>
      <c r="F1745" s="101"/>
      <c r="G1745" s="102" t="s">
        <v>35</v>
      </c>
      <c r="H1745" s="102"/>
      <c r="I1745" s="103">
        <v>42430</v>
      </c>
      <c r="J1745" s="103"/>
      <c r="K1745" s="103">
        <v>42430</v>
      </c>
      <c r="L1745" s="103"/>
      <c r="M1745" s="84" t="s">
        <v>656</v>
      </c>
      <c r="N1745" s="84"/>
      <c r="O1745" s="98">
        <v>229</v>
      </c>
      <c r="P1745" s="98"/>
      <c r="Q1745" s="99"/>
      <c r="R1745" s="99"/>
      <c r="S1745" s="99"/>
    </row>
    <row r="1746" spans="2:19" ht="45" customHeight="1" x14ac:dyDescent="0.25">
      <c r="B1746" s="10" t="s">
        <v>585</v>
      </c>
      <c r="C1746" s="100" t="s">
        <v>19</v>
      </c>
      <c r="D1746" s="100"/>
      <c r="E1746" s="101">
        <f t="shared" si="29"/>
        <v>1</v>
      </c>
      <c r="F1746" s="101"/>
      <c r="G1746" s="102" t="s">
        <v>20</v>
      </c>
      <c r="H1746" s="102"/>
      <c r="I1746" s="103">
        <v>42430</v>
      </c>
      <c r="J1746" s="103"/>
      <c r="K1746" s="103">
        <v>42430</v>
      </c>
      <c r="L1746" s="103"/>
      <c r="M1746" s="84" t="s">
        <v>656</v>
      </c>
      <c r="N1746" s="84"/>
      <c r="O1746" s="98">
        <v>90</v>
      </c>
      <c r="P1746" s="98"/>
      <c r="Q1746" s="99"/>
      <c r="R1746" s="99"/>
      <c r="S1746" s="99"/>
    </row>
    <row r="1747" spans="2:19" ht="45" customHeight="1" x14ac:dyDescent="0.25">
      <c r="B1747" s="10" t="s">
        <v>585</v>
      </c>
      <c r="C1747" s="100" t="s">
        <v>1314</v>
      </c>
      <c r="D1747" s="100"/>
      <c r="E1747" s="101">
        <f t="shared" si="29"/>
        <v>1</v>
      </c>
      <c r="F1747" s="101"/>
      <c r="G1747" s="102" t="s">
        <v>20</v>
      </c>
      <c r="H1747" s="102"/>
      <c r="I1747" s="103">
        <v>42404</v>
      </c>
      <c r="J1747" s="103"/>
      <c r="K1747" s="103">
        <v>42404</v>
      </c>
      <c r="L1747" s="103"/>
      <c r="M1747" s="84" t="s">
        <v>656</v>
      </c>
      <c r="N1747" s="84"/>
      <c r="O1747" s="98">
        <v>130</v>
      </c>
      <c r="P1747" s="98"/>
      <c r="Q1747" s="99"/>
      <c r="R1747" s="99"/>
      <c r="S1747" s="99"/>
    </row>
    <row r="1748" spans="2:19" ht="45" customHeight="1" x14ac:dyDescent="0.25">
      <c r="B1748" s="10" t="s">
        <v>585</v>
      </c>
      <c r="C1748" s="100" t="s">
        <v>1068</v>
      </c>
      <c r="D1748" s="100"/>
      <c r="E1748" s="101">
        <f t="shared" si="29"/>
        <v>1</v>
      </c>
      <c r="F1748" s="101"/>
      <c r="G1748" s="102" t="s">
        <v>17</v>
      </c>
      <c r="H1748" s="102"/>
      <c r="I1748" s="103">
        <v>42423</v>
      </c>
      <c r="J1748" s="103"/>
      <c r="K1748" s="103">
        <v>42425</v>
      </c>
      <c r="L1748" s="103"/>
      <c r="M1748" s="84" t="s">
        <v>656</v>
      </c>
      <c r="N1748" s="84"/>
      <c r="O1748" s="98">
        <v>6720</v>
      </c>
      <c r="P1748" s="98"/>
      <c r="Q1748" s="99"/>
      <c r="R1748" s="99"/>
      <c r="S1748" s="99"/>
    </row>
    <row r="1749" spans="2:19" ht="45" customHeight="1" x14ac:dyDescent="0.25">
      <c r="B1749" s="10" t="s">
        <v>585</v>
      </c>
      <c r="C1749" s="100" t="s">
        <v>608</v>
      </c>
      <c r="D1749" s="100"/>
      <c r="E1749" s="101">
        <f t="shared" si="29"/>
        <v>1</v>
      </c>
      <c r="F1749" s="101"/>
      <c r="G1749" s="102" t="s">
        <v>35</v>
      </c>
      <c r="H1749" s="102"/>
      <c r="I1749" s="103">
        <v>42425</v>
      </c>
      <c r="J1749" s="103"/>
      <c r="K1749" s="103">
        <v>42425</v>
      </c>
      <c r="L1749" s="103"/>
      <c r="M1749" s="84" t="s">
        <v>656</v>
      </c>
      <c r="N1749" s="84"/>
      <c r="O1749" s="98">
        <v>388</v>
      </c>
      <c r="P1749" s="98"/>
      <c r="Q1749" s="99"/>
      <c r="R1749" s="99"/>
      <c r="S1749" s="99"/>
    </row>
    <row r="1750" spans="2:19" ht="45" customHeight="1" x14ac:dyDescent="0.25">
      <c r="B1750" s="10" t="s">
        <v>585</v>
      </c>
      <c r="C1750" s="100" t="s">
        <v>608</v>
      </c>
      <c r="D1750" s="100"/>
      <c r="E1750" s="101">
        <f t="shared" si="29"/>
        <v>1</v>
      </c>
      <c r="F1750" s="101"/>
      <c r="G1750" s="102" t="s">
        <v>35</v>
      </c>
      <c r="H1750" s="102"/>
      <c r="I1750" s="103">
        <v>42425</v>
      </c>
      <c r="J1750" s="103"/>
      <c r="K1750" s="103">
        <v>42425</v>
      </c>
      <c r="L1750" s="103"/>
      <c r="M1750" s="84" t="s">
        <v>656</v>
      </c>
      <c r="N1750" s="84"/>
      <c r="O1750" s="98">
        <v>303</v>
      </c>
      <c r="P1750" s="98"/>
      <c r="Q1750" s="99"/>
      <c r="R1750" s="99"/>
      <c r="S1750" s="99"/>
    </row>
    <row r="1751" spans="2:19" ht="45" customHeight="1" x14ac:dyDescent="0.25">
      <c r="B1751" s="10" t="s">
        <v>585</v>
      </c>
      <c r="C1751" s="100" t="s">
        <v>1315</v>
      </c>
      <c r="D1751" s="100"/>
      <c r="E1751" s="101">
        <f t="shared" si="29"/>
        <v>1</v>
      </c>
      <c r="F1751" s="101"/>
      <c r="G1751" s="102" t="s">
        <v>35</v>
      </c>
      <c r="H1751" s="102"/>
      <c r="I1751" s="103">
        <v>42424</v>
      </c>
      <c r="J1751" s="103"/>
      <c r="K1751" s="103">
        <v>42424</v>
      </c>
      <c r="L1751" s="103"/>
      <c r="M1751" s="84" t="s">
        <v>656</v>
      </c>
      <c r="N1751" s="84"/>
      <c r="O1751" s="98">
        <v>388</v>
      </c>
      <c r="P1751" s="98"/>
      <c r="Q1751" s="99"/>
      <c r="R1751" s="99"/>
      <c r="S1751" s="99"/>
    </row>
    <row r="1752" spans="2:19" ht="45" customHeight="1" x14ac:dyDescent="0.25">
      <c r="B1752" s="10" t="s">
        <v>585</v>
      </c>
      <c r="C1752" s="100" t="s">
        <v>1316</v>
      </c>
      <c r="D1752" s="100"/>
      <c r="E1752" s="101">
        <f t="shared" si="29"/>
        <v>1</v>
      </c>
      <c r="F1752" s="101"/>
      <c r="G1752" s="102" t="s">
        <v>35</v>
      </c>
      <c r="H1752" s="102"/>
      <c r="I1752" s="103">
        <v>42481</v>
      </c>
      <c r="J1752" s="103"/>
      <c r="K1752" s="103">
        <v>42481</v>
      </c>
      <c r="L1752" s="103"/>
      <c r="M1752" s="84" t="s">
        <v>656</v>
      </c>
      <c r="N1752" s="84"/>
      <c r="O1752" s="98">
        <v>388</v>
      </c>
      <c r="P1752" s="98"/>
      <c r="Q1752" s="99"/>
      <c r="R1752" s="99"/>
      <c r="S1752" s="99"/>
    </row>
    <row r="1753" spans="2:19" ht="45" customHeight="1" x14ac:dyDescent="0.25">
      <c r="B1753" s="10" t="s">
        <v>585</v>
      </c>
      <c r="C1753" s="100" t="s">
        <v>1317</v>
      </c>
      <c r="D1753" s="100"/>
      <c r="E1753" s="101">
        <f t="shared" si="29"/>
        <v>1</v>
      </c>
      <c r="F1753" s="101"/>
      <c r="G1753" s="102" t="s">
        <v>35</v>
      </c>
      <c r="H1753" s="102"/>
      <c r="I1753" s="103">
        <v>42503</v>
      </c>
      <c r="J1753" s="103"/>
      <c r="K1753" s="103">
        <v>42503</v>
      </c>
      <c r="L1753" s="103"/>
      <c r="M1753" s="84" t="s">
        <v>656</v>
      </c>
      <c r="N1753" s="84"/>
      <c r="O1753" s="98">
        <v>188</v>
      </c>
      <c r="P1753" s="98"/>
      <c r="Q1753" s="99"/>
      <c r="R1753" s="99"/>
      <c r="S1753" s="99"/>
    </row>
    <row r="1754" spans="2:19" ht="45" customHeight="1" x14ac:dyDescent="0.25">
      <c r="B1754" s="10" t="s">
        <v>585</v>
      </c>
      <c r="C1754" s="100" t="s">
        <v>1167</v>
      </c>
      <c r="D1754" s="100"/>
      <c r="E1754" s="101">
        <f t="shared" si="29"/>
        <v>1</v>
      </c>
      <c r="F1754" s="101"/>
      <c r="G1754" s="102" t="s">
        <v>35</v>
      </c>
      <c r="H1754" s="102"/>
      <c r="I1754" s="103">
        <v>42460</v>
      </c>
      <c r="J1754" s="103"/>
      <c r="K1754" s="103">
        <v>42460</v>
      </c>
      <c r="L1754" s="103"/>
      <c r="M1754" s="84" t="s">
        <v>656</v>
      </c>
      <c r="N1754" s="84"/>
      <c r="O1754" s="98">
        <v>188</v>
      </c>
      <c r="P1754" s="98"/>
      <c r="Q1754" s="99"/>
      <c r="R1754" s="99"/>
      <c r="S1754" s="99"/>
    </row>
    <row r="1755" spans="2:19" ht="45" customHeight="1" x14ac:dyDescent="0.25">
      <c r="B1755" s="10" t="s">
        <v>585</v>
      </c>
      <c r="C1755" s="100" t="s">
        <v>1167</v>
      </c>
      <c r="D1755" s="100"/>
      <c r="E1755" s="101">
        <f t="shared" si="29"/>
        <v>1</v>
      </c>
      <c r="F1755" s="101"/>
      <c r="G1755" s="102" t="s">
        <v>35</v>
      </c>
      <c r="H1755" s="102"/>
      <c r="I1755" s="103">
        <v>42460</v>
      </c>
      <c r="J1755" s="103"/>
      <c r="K1755" s="103">
        <v>42460</v>
      </c>
      <c r="L1755" s="103"/>
      <c r="M1755" s="84" t="s">
        <v>656</v>
      </c>
      <c r="N1755" s="84"/>
      <c r="O1755" s="98">
        <v>188</v>
      </c>
      <c r="P1755" s="98"/>
      <c r="Q1755" s="99"/>
      <c r="R1755" s="99"/>
      <c r="S1755" s="99"/>
    </row>
    <row r="1756" spans="2:19" ht="45" customHeight="1" x14ac:dyDescent="0.25">
      <c r="B1756" s="10" t="s">
        <v>585</v>
      </c>
      <c r="C1756" s="100" t="s">
        <v>1167</v>
      </c>
      <c r="D1756" s="100"/>
      <c r="E1756" s="101">
        <f t="shared" si="29"/>
        <v>1</v>
      </c>
      <c r="F1756" s="101"/>
      <c r="G1756" s="102" t="s">
        <v>35</v>
      </c>
      <c r="H1756" s="102"/>
      <c r="I1756" s="103">
        <v>42460</v>
      </c>
      <c r="J1756" s="103"/>
      <c r="K1756" s="103">
        <v>42460</v>
      </c>
      <c r="L1756" s="103"/>
      <c r="M1756" s="84" t="s">
        <v>656</v>
      </c>
      <c r="N1756" s="84"/>
      <c r="O1756" s="98">
        <v>301.99</v>
      </c>
      <c r="P1756" s="98"/>
      <c r="Q1756" s="99"/>
      <c r="R1756" s="99"/>
      <c r="S1756" s="99"/>
    </row>
    <row r="1757" spans="2:19" ht="45" customHeight="1" x14ac:dyDescent="0.25">
      <c r="B1757" s="10" t="s">
        <v>585</v>
      </c>
      <c r="C1757" s="100" t="s">
        <v>1316</v>
      </c>
      <c r="D1757" s="100"/>
      <c r="E1757" s="101">
        <f t="shared" si="29"/>
        <v>1</v>
      </c>
      <c r="F1757" s="101"/>
      <c r="G1757" s="102" t="s">
        <v>35</v>
      </c>
      <c r="H1757" s="102"/>
      <c r="I1757" s="103">
        <v>42481</v>
      </c>
      <c r="J1757" s="103"/>
      <c r="K1757" s="103">
        <v>42481</v>
      </c>
      <c r="L1757" s="103"/>
      <c r="M1757" s="84" t="s">
        <v>656</v>
      </c>
      <c r="N1757" s="84"/>
      <c r="O1757" s="98">
        <v>197</v>
      </c>
      <c r="P1757" s="98"/>
      <c r="Q1757" s="99"/>
      <c r="R1757" s="99"/>
      <c r="S1757" s="99"/>
    </row>
    <row r="1758" spans="2:19" ht="45" customHeight="1" x14ac:dyDescent="0.25">
      <c r="B1758" s="10" t="s">
        <v>585</v>
      </c>
      <c r="C1758" s="100" t="s">
        <v>1167</v>
      </c>
      <c r="D1758" s="100"/>
      <c r="E1758" s="101">
        <f t="shared" si="29"/>
        <v>1</v>
      </c>
      <c r="F1758" s="101"/>
      <c r="G1758" s="102" t="s">
        <v>35</v>
      </c>
      <c r="H1758" s="102"/>
      <c r="I1758" s="103">
        <v>42460</v>
      </c>
      <c r="J1758" s="103"/>
      <c r="K1758" s="103">
        <v>42460</v>
      </c>
      <c r="L1758" s="103"/>
      <c r="M1758" s="84" t="s">
        <v>656</v>
      </c>
      <c r="N1758" s="84"/>
      <c r="O1758" s="98">
        <v>230</v>
      </c>
      <c r="P1758" s="98"/>
      <c r="Q1758" s="99"/>
      <c r="R1758" s="99"/>
      <c r="S1758" s="99"/>
    </row>
    <row r="1759" spans="2:19" ht="45" customHeight="1" x14ac:dyDescent="0.25">
      <c r="B1759" s="10" t="s">
        <v>585</v>
      </c>
      <c r="C1759" s="100" t="s">
        <v>19</v>
      </c>
      <c r="D1759" s="100"/>
      <c r="E1759" s="101">
        <f t="shared" si="29"/>
        <v>1</v>
      </c>
      <c r="F1759" s="101"/>
      <c r="G1759" s="102" t="s">
        <v>20</v>
      </c>
      <c r="H1759" s="102"/>
      <c r="I1759" s="103">
        <v>42460</v>
      </c>
      <c r="J1759" s="103"/>
      <c r="K1759" s="103">
        <v>42460</v>
      </c>
      <c r="L1759" s="103"/>
      <c r="M1759" s="84" t="s">
        <v>656</v>
      </c>
      <c r="N1759" s="84"/>
      <c r="O1759" s="98">
        <v>431</v>
      </c>
      <c r="P1759" s="98"/>
      <c r="Q1759" s="99"/>
      <c r="R1759" s="99"/>
      <c r="S1759" s="99"/>
    </row>
    <row r="1760" spans="2:19" ht="45" customHeight="1" x14ac:dyDescent="0.25">
      <c r="B1760" s="10" t="s">
        <v>585</v>
      </c>
      <c r="C1760" s="100" t="s">
        <v>758</v>
      </c>
      <c r="D1760" s="100"/>
      <c r="E1760" s="101">
        <f t="shared" si="29"/>
        <v>1</v>
      </c>
      <c r="F1760" s="101"/>
      <c r="G1760" s="102" t="s">
        <v>35</v>
      </c>
      <c r="H1760" s="102"/>
      <c r="I1760" s="103">
        <v>42426</v>
      </c>
      <c r="J1760" s="103"/>
      <c r="K1760" s="103">
        <v>42426</v>
      </c>
      <c r="L1760" s="103"/>
      <c r="M1760" s="84" t="s">
        <v>656</v>
      </c>
      <c r="N1760" s="84"/>
      <c r="O1760" s="98">
        <v>387.99</v>
      </c>
      <c r="P1760" s="98"/>
      <c r="Q1760" s="99"/>
      <c r="R1760" s="99"/>
      <c r="S1760" s="99"/>
    </row>
    <row r="1761" spans="2:19" ht="45" customHeight="1" x14ac:dyDescent="0.25">
      <c r="B1761" s="10" t="s">
        <v>585</v>
      </c>
      <c r="C1761" s="100" t="s">
        <v>493</v>
      </c>
      <c r="D1761" s="100"/>
      <c r="E1761" s="101">
        <f t="shared" si="29"/>
        <v>1</v>
      </c>
      <c r="F1761" s="101"/>
      <c r="G1761" s="102" t="s">
        <v>20</v>
      </c>
      <c r="H1761" s="102"/>
      <c r="I1761" s="103">
        <v>42502</v>
      </c>
      <c r="J1761" s="103"/>
      <c r="K1761" s="103">
        <v>42502</v>
      </c>
      <c r="L1761" s="103"/>
      <c r="M1761" s="84" t="s">
        <v>656</v>
      </c>
      <c r="N1761" s="84"/>
      <c r="O1761" s="98">
        <v>100</v>
      </c>
      <c r="P1761" s="98"/>
      <c r="Q1761" s="99"/>
      <c r="R1761" s="99"/>
      <c r="S1761" s="99"/>
    </row>
    <row r="1762" spans="2:19" ht="45" customHeight="1" x14ac:dyDescent="0.25">
      <c r="B1762" s="10" t="s">
        <v>585</v>
      </c>
      <c r="C1762" s="100" t="s">
        <v>19</v>
      </c>
      <c r="D1762" s="100"/>
      <c r="E1762" s="101">
        <f t="shared" si="29"/>
        <v>1</v>
      </c>
      <c r="F1762" s="101"/>
      <c r="G1762" s="102" t="s">
        <v>20</v>
      </c>
      <c r="H1762" s="102"/>
      <c r="I1762" s="103">
        <v>42502</v>
      </c>
      <c r="J1762" s="103"/>
      <c r="K1762" s="103">
        <v>42502</v>
      </c>
      <c r="L1762" s="103"/>
      <c r="M1762" s="84" t="s">
        <v>656</v>
      </c>
      <c r="N1762" s="84"/>
      <c r="O1762" s="98">
        <v>500</v>
      </c>
      <c r="P1762" s="98"/>
      <c r="Q1762" s="99"/>
      <c r="R1762" s="99"/>
      <c r="S1762" s="99"/>
    </row>
    <row r="1763" spans="2:19" ht="45" customHeight="1" x14ac:dyDescent="0.25">
      <c r="B1763" s="10" t="s">
        <v>585</v>
      </c>
      <c r="C1763" s="100" t="s">
        <v>1030</v>
      </c>
      <c r="D1763" s="100"/>
      <c r="E1763" s="101">
        <f t="shared" si="29"/>
        <v>1</v>
      </c>
      <c r="F1763" s="101"/>
      <c r="G1763" s="102" t="s">
        <v>17</v>
      </c>
      <c r="H1763" s="102"/>
      <c r="I1763" s="103">
        <v>42517</v>
      </c>
      <c r="J1763" s="103"/>
      <c r="K1763" s="103">
        <v>42517</v>
      </c>
      <c r="L1763" s="103"/>
      <c r="M1763" s="84" t="s">
        <v>656</v>
      </c>
      <c r="N1763" s="84"/>
      <c r="O1763" s="98">
        <v>6514</v>
      </c>
      <c r="P1763" s="98"/>
      <c r="Q1763" s="99"/>
      <c r="R1763" s="99"/>
      <c r="S1763" s="99"/>
    </row>
    <row r="1764" spans="2:19" ht="45" customHeight="1" x14ac:dyDescent="0.25">
      <c r="B1764" s="10" t="s">
        <v>585</v>
      </c>
      <c r="C1764" s="100" t="s">
        <v>1318</v>
      </c>
      <c r="D1764" s="100"/>
      <c r="E1764" s="101">
        <f t="shared" si="29"/>
        <v>1</v>
      </c>
      <c r="F1764" s="101"/>
      <c r="G1764" s="102" t="s">
        <v>17</v>
      </c>
      <c r="H1764" s="102"/>
      <c r="I1764" s="103">
        <v>42517</v>
      </c>
      <c r="J1764" s="103"/>
      <c r="K1764" s="103">
        <v>42517</v>
      </c>
      <c r="L1764" s="103"/>
      <c r="M1764" s="84" t="s">
        <v>656</v>
      </c>
      <c r="N1764" s="84"/>
      <c r="O1764" s="98">
        <v>804</v>
      </c>
      <c r="P1764" s="98"/>
      <c r="Q1764" s="99"/>
      <c r="R1764" s="99"/>
      <c r="S1764" s="99"/>
    </row>
    <row r="1765" spans="2:19" ht="45" customHeight="1" x14ac:dyDescent="0.25">
      <c r="B1765" s="10" t="s">
        <v>585</v>
      </c>
      <c r="C1765" s="100" t="s">
        <v>1319</v>
      </c>
      <c r="D1765" s="100"/>
      <c r="E1765" s="101">
        <f t="shared" si="29"/>
        <v>1</v>
      </c>
      <c r="F1765" s="101"/>
      <c r="G1765" s="102" t="s">
        <v>35</v>
      </c>
      <c r="H1765" s="102"/>
      <c r="I1765" s="103">
        <v>42520</v>
      </c>
      <c r="J1765" s="103"/>
      <c r="K1765" s="103">
        <v>42520</v>
      </c>
      <c r="L1765" s="103"/>
      <c r="M1765" s="84" t="s">
        <v>656</v>
      </c>
      <c r="N1765" s="84"/>
      <c r="O1765" s="98">
        <v>188</v>
      </c>
      <c r="P1765" s="98"/>
      <c r="Q1765" s="99"/>
      <c r="R1765" s="99"/>
      <c r="S1765" s="99"/>
    </row>
    <row r="1766" spans="2:19" ht="45" customHeight="1" x14ac:dyDescent="0.25">
      <c r="B1766" s="10" t="s">
        <v>585</v>
      </c>
      <c r="C1766" s="100" t="s">
        <v>1318</v>
      </c>
      <c r="D1766" s="100"/>
      <c r="E1766" s="101">
        <f t="shared" si="29"/>
        <v>1</v>
      </c>
      <c r="F1766" s="101"/>
      <c r="G1766" s="102" t="s">
        <v>17</v>
      </c>
      <c r="H1766" s="102"/>
      <c r="I1766" s="103">
        <v>42517</v>
      </c>
      <c r="J1766" s="103"/>
      <c r="K1766" s="103">
        <v>42517</v>
      </c>
      <c r="L1766" s="103"/>
      <c r="M1766" s="84" t="s">
        <v>656</v>
      </c>
      <c r="N1766" s="84"/>
      <c r="O1766" s="98">
        <v>1385</v>
      </c>
      <c r="P1766" s="98"/>
      <c r="Q1766" s="99"/>
      <c r="R1766" s="99"/>
      <c r="S1766" s="99"/>
    </row>
    <row r="1767" spans="2:19" ht="45" customHeight="1" x14ac:dyDescent="0.25">
      <c r="B1767" s="10" t="s">
        <v>585</v>
      </c>
      <c r="C1767" s="100" t="s">
        <v>1319</v>
      </c>
      <c r="D1767" s="100"/>
      <c r="E1767" s="101">
        <f t="shared" si="29"/>
        <v>1</v>
      </c>
      <c r="F1767" s="101"/>
      <c r="G1767" s="102" t="s">
        <v>35</v>
      </c>
      <c r="H1767" s="102"/>
      <c r="I1767" s="103">
        <v>42520</v>
      </c>
      <c r="J1767" s="103"/>
      <c r="K1767" s="103">
        <v>42520</v>
      </c>
      <c r="L1767" s="103"/>
      <c r="M1767" s="84" t="s">
        <v>656</v>
      </c>
      <c r="N1767" s="84"/>
      <c r="O1767" s="98">
        <v>345</v>
      </c>
      <c r="P1767" s="98"/>
      <c r="Q1767" s="99"/>
      <c r="R1767" s="99"/>
      <c r="S1767" s="99"/>
    </row>
    <row r="1768" spans="2:19" ht="45" customHeight="1" x14ac:dyDescent="0.25">
      <c r="B1768" s="10" t="s">
        <v>585</v>
      </c>
      <c r="C1768" s="100" t="s">
        <v>1320</v>
      </c>
      <c r="D1768" s="100"/>
      <c r="E1768" s="101">
        <f t="shared" si="29"/>
        <v>1</v>
      </c>
      <c r="F1768" s="101"/>
      <c r="G1768" s="102" t="s">
        <v>17</v>
      </c>
      <c r="H1768" s="102"/>
      <c r="I1768" s="103">
        <v>42447</v>
      </c>
      <c r="J1768" s="103"/>
      <c r="K1768" s="103">
        <v>42447</v>
      </c>
      <c r="L1768" s="103"/>
      <c r="M1768" s="84" t="s">
        <v>656</v>
      </c>
      <c r="N1768" s="84"/>
      <c r="O1768" s="98">
        <v>3078.71</v>
      </c>
      <c r="P1768" s="98"/>
      <c r="Q1768" s="99"/>
      <c r="R1768" s="99"/>
      <c r="S1768" s="99"/>
    </row>
    <row r="1769" spans="2:19" ht="45" customHeight="1" x14ac:dyDescent="0.25">
      <c r="B1769" s="10" t="s">
        <v>585</v>
      </c>
      <c r="C1769" s="100" t="s">
        <v>1321</v>
      </c>
      <c r="D1769" s="100"/>
      <c r="E1769" s="101">
        <f t="shared" si="29"/>
        <v>1</v>
      </c>
      <c r="F1769" s="101"/>
      <c r="G1769" s="102" t="s">
        <v>35</v>
      </c>
      <c r="H1769" s="102"/>
      <c r="I1769" s="103">
        <v>42472</v>
      </c>
      <c r="J1769" s="103"/>
      <c r="K1769" s="103">
        <v>42472</v>
      </c>
      <c r="L1769" s="103"/>
      <c r="M1769" s="84" t="s">
        <v>656</v>
      </c>
      <c r="N1769" s="84"/>
      <c r="O1769" s="98">
        <v>688</v>
      </c>
      <c r="P1769" s="98"/>
      <c r="Q1769" s="99"/>
      <c r="R1769" s="99"/>
      <c r="S1769" s="99"/>
    </row>
    <row r="1770" spans="2:19" ht="45" customHeight="1" x14ac:dyDescent="0.25">
      <c r="B1770" s="10" t="s">
        <v>585</v>
      </c>
      <c r="C1770" s="100" t="s">
        <v>1182</v>
      </c>
      <c r="D1770" s="100"/>
      <c r="E1770" s="101">
        <f t="shared" si="29"/>
        <v>1</v>
      </c>
      <c r="F1770" s="101"/>
      <c r="G1770" s="102" t="s">
        <v>20</v>
      </c>
      <c r="H1770" s="102"/>
      <c r="I1770" s="103">
        <v>42499</v>
      </c>
      <c r="J1770" s="103"/>
      <c r="K1770" s="103">
        <v>42502</v>
      </c>
      <c r="L1770" s="103"/>
      <c r="M1770" s="84" t="s">
        <v>656</v>
      </c>
      <c r="N1770" s="84"/>
      <c r="O1770" s="98">
        <v>188</v>
      </c>
      <c r="P1770" s="98"/>
      <c r="Q1770" s="99"/>
      <c r="R1770" s="99"/>
      <c r="S1770" s="99"/>
    </row>
    <row r="1771" spans="2:19" ht="45" customHeight="1" x14ac:dyDescent="0.25">
      <c r="B1771" s="10" t="s">
        <v>585</v>
      </c>
      <c r="C1771" s="100" t="s">
        <v>115</v>
      </c>
      <c r="D1771" s="100"/>
      <c r="E1771" s="101">
        <f t="shared" si="29"/>
        <v>1</v>
      </c>
      <c r="F1771" s="101"/>
      <c r="G1771" s="102" t="s">
        <v>35</v>
      </c>
      <c r="H1771" s="102"/>
      <c r="I1771" s="103">
        <v>42473</v>
      </c>
      <c r="J1771" s="103"/>
      <c r="K1771" s="103">
        <v>42473</v>
      </c>
      <c r="L1771" s="103"/>
      <c r="M1771" s="84" t="s">
        <v>656</v>
      </c>
      <c r="N1771" s="84"/>
      <c r="O1771" s="98">
        <v>188</v>
      </c>
      <c r="P1771" s="98"/>
      <c r="Q1771" s="99"/>
      <c r="R1771" s="99"/>
      <c r="S1771" s="99"/>
    </row>
    <row r="1772" spans="2:19" ht="45" customHeight="1" x14ac:dyDescent="0.25">
      <c r="B1772" s="10" t="s">
        <v>585</v>
      </c>
      <c r="C1772" s="100" t="s">
        <v>1322</v>
      </c>
      <c r="D1772" s="100"/>
      <c r="E1772" s="101">
        <f t="shared" si="29"/>
        <v>1</v>
      </c>
      <c r="F1772" s="101"/>
      <c r="G1772" s="102" t="s">
        <v>35</v>
      </c>
      <c r="H1772" s="102"/>
      <c r="I1772" s="103">
        <v>42468</v>
      </c>
      <c r="J1772" s="103"/>
      <c r="K1772" s="103">
        <v>42468</v>
      </c>
      <c r="L1772" s="103"/>
      <c r="M1772" s="84" t="s">
        <v>656</v>
      </c>
      <c r="N1772" s="84"/>
      <c r="O1772" s="98">
        <v>188</v>
      </c>
      <c r="P1772" s="98"/>
      <c r="Q1772" s="99"/>
      <c r="R1772" s="99"/>
      <c r="S1772" s="99"/>
    </row>
    <row r="1773" spans="2:19" ht="45" customHeight="1" x14ac:dyDescent="0.25">
      <c r="B1773" s="10" t="s">
        <v>585</v>
      </c>
      <c r="C1773" s="100" t="s">
        <v>1320</v>
      </c>
      <c r="D1773" s="100"/>
      <c r="E1773" s="101">
        <f t="shared" si="29"/>
        <v>1</v>
      </c>
      <c r="F1773" s="101"/>
      <c r="G1773" s="102" t="s">
        <v>17</v>
      </c>
      <c r="H1773" s="102"/>
      <c r="I1773" s="103">
        <v>42447</v>
      </c>
      <c r="J1773" s="103"/>
      <c r="K1773" s="103">
        <v>42447</v>
      </c>
      <c r="L1773" s="103"/>
      <c r="M1773" s="84" t="s">
        <v>656</v>
      </c>
      <c r="N1773" s="84"/>
      <c r="O1773" s="98">
        <v>286</v>
      </c>
      <c r="P1773" s="98"/>
      <c r="Q1773" s="99"/>
      <c r="R1773" s="99"/>
      <c r="S1773" s="99"/>
    </row>
    <row r="1774" spans="2:19" ht="45" customHeight="1" x14ac:dyDescent="0.25">
      <c r="B1774" s="10" t="s">
        <v>585</v>
      </c>
      <c r="C1774" s="100" t="s">
        <v>115</v>
      </c>
      <c r="D1774" s="100"/>
      <c r="E1774" s="101">
        <f t="shared" si="29"/>
        <v>1</v>
      </c>
      <c r="F1774" s="101"/>
      <c r="G1774" s="102" t="s">
        <v>35</v>
      </c>
      <c r="H1774" s="102"/>
      <c r="I1774" s="103">
        <v>42473</v>
      </c>
      <c r="J1774" s="103"/>
      <c r="K1774" s="103">
        <v>42473</v>
      </c>
      <c r="L1774" s="103"/>
      <c r="M1774" s="84" t="s">
        <v>656</v>
      </c>
      <c r="N1774" s="84"/>
      <c r="O1774" s="98">
        <v>342</v>
      </c>
      <c r="P1774" s="98"/>
      <c r="Q1774" s="99"/>
      <c r="R1774" s="99"/>
      <c r="S1774" s="99"/>
    </row>
    <row r="1775" spans="2:19" ht="45" customHeight="1" x14ac:dyDescent="0.25">
      <c r="B1775" s="10" t="s">
        <v>585</v>
      </c>
      <c r="C1775" s="100" t="s">
        <v>1321</v>
      </c>
      <c r="D1775" s="100"/>
      <c r="E1775" s="101">
        <f t="shared" si="29"/>
        <v>1</v>
      </c>
      <c r="F1775" s="101"/>
      <c r="G1775" s="102" t="s">
        <v>35</v>
      </c>
      <c r="H1775" s="102"/>
      <c r="I1775" s="103">
        <v>42472</v>
      </c>
      <c r="J1775" s="103"/>
      <c r="K1775" s="103">
        <v>42472</v>
      </c>
      <c r="L1775" s="103"/>
      <c r="M1775" s="84" t="s">
        <v>656</v>
      </c>
      <c r="N1775" s="84"/>
      <c r="O1775" s="98">
        <v>766</v>
      </c>
      <c r="P1775" s="98"/>
      <c r="Q1775" s="99"/>
      <c r="R1775" s="99"/>
      <c r="S1775" s="99"/>
    </row>
    <row r="1776" spans="2:19" ht="45" customHeight="1" x14ac:dyDescent="0.25">
      <c r="B1776" s="10" t="s">
        <v>585</v>
      </c>
      <c r="C1776" s="100" t="s">
        <v>1322</v>
      </c>
      <c r="D1776" s="100"/>
      <c r="E1776" s="101">
        <f t="shared" si="29"/>
        <v>1</v>
      </c>
      <c r="F1776" s="101"/>
      <c r="G1776" s="102" t="s">
        <v>35</v>
      </c>
      <c r="H1776" s="102"/>
      <c r="I1776" s="103">
        <v>42468</v>
      </c>
      <c r="J1776" s="103"/>
      <c r="K1776" s="103">
        <v>42468</v>
      </c>
      <c r="L1776" s="103"/>
      <c r="M1776" s="84" t="s">
        <v>656</v>
      </c>
      <c r="N1776" s="84"/>
      <c r="O1776" s="98">
        <v>466.98</v>
      </c>
      <c r="P1776" s="98"/>
      <c r="Q1776" s="99"/>
      <c r="R1776" s="99"/>
      <c r="S1776" s="99"/>
    </row>
    <row r="1777" spans="2:19" ht="45" customHeight="1" x14ac:dyDescent="0.25">
      <c r="B1777" s="10" t="s">
        <v>585</v>
      </c>
      <c r="C1777" s="100" t="s">
        <v>19</v>
      </c>
      <c r="D1777" s="100"/>
      <c r="E1777" s="101">
        <f t="shared" si="29"/>
        <v>1</v>
      </c>
      <c r="F1777" s="101"/>
      <c r="G1777" s="102" t="s">
        <v>20</v>
      </c>
      <c r="H1777" s="102"/>
      <c r="I1777" s="103">
        <v>42468</v>
      </c>
      <c r="J1777" s="103"/>
      <c r="K1777" s="103">
        <v>42468</v>
      </c>
      <c r="L1777" s="103"/>
      <c r="M1777" s="84" t="s">
        <v>656</v>
      </c>
      <c r="N1777" s="84"/>
      <c r="O1777" s="98">
        <v>547</v>
      </c>
      <c r="P1777" s="98"/>
      <c r="Q1777" s="99"/>
      <c r="R1777" s="99"/>
      <c r="S1777" s="99"/>
    </row>
    <row r="1778" spans="2:19" ht="45" customHeight="1" x14ac:dyDescent="0.25">
      <c r="B1778" s="10" t="s">
        <v>585</v>
      </c>
      <c r="C1778" s="100" t="s">
        <v>19</v>
      </c>
      <c r="D1778" s="100"/>
      <c r="E1778" s="101">
        <f t="shared" si="29"/>
        <v>1</v>
      </c>
      <c r="F1778" s="101"/>
      <c r="G1778" s="102" t="s">
        <v>20</v>
      </c>
      <c r="H1778" s="102"/>
      <c r="I1778" s="103">
        <v>42473</v>
      </c>
      <c r="J1778" s="103"/>
      <c r="K1778" s="103">
        <v>42473</v>
      </c>
      <c r="L1778" s="103"/>
      <c r="M1778" s="84" t="s">
        <v>656</v>
      </c>
      <c r="N1778" s="84"/>
      <c r="O1778" s="98">
        <v>63</v>
      </c>
      <c r="P1778" s="98"/>
      <c r="Q1778" s="99"/>
      <c r="R1778" s="99"/>
      <c r="S1778" s="99"/>
    </row>
    <row r="1779" spans="2:19" ht="45" customHeight="1" x14ac:dyDescent="0.25">
      <c r="B1779" s="10" t="s">
        <v>585</v>
      </c>
      <c r="C1779" s="100" t="s">
        <v>19</v>
      </c>
      <c r="D1779" s="100"/>
      <c r="E1779" s="101">
        <f t="shared" si="29"/>
        <v>1</v>
      </c>
      <c r="F1779" s="101"/>
      <c r="G1779" s="102" t="s">
        <v>20</v>
      </c>
      <c r="H1779" s="102"/>
      <c r="I1779" s="103">
        <v>42509</v>
      </c>
      <c r="J1779" s="103"/>
      <c r="K1779" s="103">
        <v>42509</v>
      </c>
      <c r="L1779" s="103"/>
      <c r="M1779" s="84" t="s">
        <v>656</v>
      </c>
      <c r="N1779" s="84"/>
      <c r="O1779" s="98">
        <v>100</v>
      </c>
      <c r="P1779" s="98"/>
      <c r="Q1779" s="99"/>
      <c r="R1779" s="99"/>
      <c r="S1779" s="99"/>
    </row>
    <row r="1780" spans="2:19" ht="45" customHeight="1" x14ac:dyDescent="0.25">
      <c r="B1780" s="10" t="s">
        <v>585</v>
      </c>
      <c r="C1780" s="100" t="s">
        <v>607</v>
      </c>
      <c r="D1780" s="100"/>
      <c r="E1780" s="101">
        <f t="shared" si="29"/>
        <v>1</v>
      </c>
      <c r="F1780" s="101"/>
      <c r="G1780" s="102" t="s">
        <v>35</v>
      </c>
      <c r="H1780" s="102"/>
      <c r="I1780" s="103">
        <v>42537</v>
      </c>
      <c r="J1780" s="103"/>
      <c r="K1780" s="103">
        <v>42537</v>
      </c>
      <c r="L1780" s="103"/>
      <c r="M1780" s="84" t="s">
        <v>656</v>
      </c>
      <c r="N1780" s="84"/>
      <c r="O1780" s="98">
        <v>188</v>
      </c>
      <c r="P1780" s="98"/>
      <c r="Q1780" s="99"/>
      <c r="R1780" s="99"/>
      <c r="S1780" s="99"/>
    </row>
    <row r="1781" spans="2:19" ht="45" customHeight="1" x14ac:dyDescent="0.25">
      <c r="B1781" s="10" t="s">
        <v>585</v>
      </c>
      <c r="C1781" s="100" t="s">
        <v>19</v>
      </c>
      <c r="D1781" s="100"/>
      <c r="E1781" s="101">
        <f t="shared" si="29"/>
        <v>1</v>
      </c>
      <c r="F1781" s="101"/>
      <c r="G1781" s="102" t="s">
        <v>20</v>
      </c>
      <c r="H1781" s="102"/>
      <c r="I1781" s="103">
        <v>42537</v>
      </c>
      <c r="J1781" s="103"/>
      <c r="K1781" s="103">
        <v>42537</v>
      </c>
      <c r="L1781" s="103"/>
      <c r="M1781" s="84" t="s">
        <v>656</v>
      </c>
      <c r="N1781" s="84"/>
      <c r="O1781" s="98">
        <v>390</v>
      </c>
      <c r="P1781" s="98"/>
      <c r="Q1781" s="99"/>
      <c r="R1781" s="99"/>
      <c r="S1781" s="99"/>
    </row>
    <row r="1782" spans="2:19" ht="45" customHeight="1" x14ac:dyDescent="0.25">
      <c r="B1782" s="10" t="s">
        <v>585</v>
      </c>
      <c r="C1782" s="100" t="s">
        <v>1323</v>
      </c>
      <c r="D1782" s="100"/>
      <c r="E1782" s="101">
        <f t="shared" si="29"/>
        <v>1</v>
      </c>
      <c r="F1782" s="101"/>
      <c r="G1782" s="102" t="s">
        <v>35</v>
      </c>
      <c r="H1782" s="102"/>
      <c r="I1782" s="103">
        <v>42521</v>
      </c>
      <c r="J1782" s="103"/>
      <c r="K1782" s="103">
        <v>42521</v>
      </c>
      <c r="L1782" s="103"/>
      <c r="M1782" s="84" t="s">
        <v>656</v>
      </c>
      <c r="N1782" s="84"/>
      <c r="O1782" s="98">
        <v>188</v>
      </c>
      <c r="P1782" s="98"/>
      <c r="Q1782" s="99"/>
      <c r="R1782" s="99"/>
      <c r="S1782" s="99"/>
    </row>
    <row r="1783" spans="2:19" ht="45" customHeight="1" x14ac:dyDescent="0.25">
      <c r="B1783" s="10" t="s">
        <v>585</v>
      </c>
      <c r="C1783" s="100" t="s">
        <v>1324</v>
      </c>
      <c r="D1783" s="100"/>
      <c r="E1783" s="101">
        <f t="shared" si="29"/>
        <v>1</v>
      </c>
      <c r="F1783" s="101"/>
      <c r="G1783" s="102" t="s">
        <v>35</v>
      </c>
      <c r="H1783" s="102"/>
      <c r="I1783" s="103">
        <v>42510</v>
      </c>
      <c r="J1783" s="103"/>
      <c r="K1783" s="103">
        <v>42510</v>
      </c>
      <c r="L1783" s="103"/>
      <c r="M1783" s="84" t="s">
        <v>656</v>
      </c>
      <c r="N1783" s="84"/>
      <c r="O1783" s="98">
        <v>188</v>
      </c>
      <c r="P1783" s="98"/>
      <c r="Q1783" s="99"/>
      <c r="R1783" s="99"/>
      <c r="S1783" s="99"/>
    </row>
    <row r="1784" spans="2:19" ht="45" customHeight="1" x14ac:dyDescent="0.25">
      <c r="B1784" s="10" t="s">
        <v>585</v>
      </c>
      <c r="C1784" s="100" t="s">
        <v>1325</v>
      </c>
      <c r="D1784" s="100"/>
      <c r="E1784" s="101">
        <f t="shared" si="29"/>
        <v>1</v>
      </c>
      <c r="F1784" s="101"/>
      <c r="G1784" s="102" t="s">
        <v>35</v>
      </c>
      <c r="H1784" s="102"/>
      <c r="I1784" s="103">
        <v>42527</v>
      </c>
      <c r="J1784" s="103"/>
      <c r="K1784" s="103">
        <v>42527</v>
      </c>
      <c r="L1784" s="103"/>
      <c r="M1784" s="84" t="s">
        <v>656</v>
      </c>
      <c r="N1784" s="84"/>
      <c r="O1784" s="98">
        <v>188</v>
      </c>
      <c r="P1784" s="98"/>
      <c r="Q1784" s="99"/>
      <c r="R1784" s="99"/>
      <c r="S1784" s="99"/>
    </row>
    <row r="1785" spans="2:19" ht="45" customHeight="1" x14ac:dyDescent="0.25">
      <c r="B1785" s="10" t="s">
        <v>585</v>
      </c>
      <c r="C1785" s="100" t="s">
        <v>1323</v>
      </c>
      <c r="D1785" s="100"/>
      <c r="E1785" s="101">
        <f t="shared" si="29"/>
        <v>1</v>
      </c>
      <c r="F1785" s="101"/>
      <c r="G1785" s="102" t="s">
        <v>35</v>
      </c>
      <c r="H1785" s="102"/>
      <c r="I1785" s="103">
        <v>42521</v>
      </c>
      <c r="J1785" s="103"/>
      <c r="K1785" s="103">
        <v>42521</v>
      </c>
      <c r="L1785" s="103"/>
      <c r="M1785" s="84" t="s">
        <v>656</v>
      </c>
      <c r="N1785" s="84"/>
      <c r="O1785" s="98">
        <v>45.5</v>
      </c>
      <c r="P1785" s="98"/>
      <c r="Q1785" s="99"/>
      <c r="R1785" s="99"/>
      <c r="S1785" s="99"/>
    </row>
    <row r="1786" spans="2:19" ht="45" customHeight="1" x14ac:dyDescent="0.25">
      <c r="B1786" s="10" t="s">
        <v>585</v>
      </c>
      <c r="C1786" s="100" t="s">
        <v>1325</v>
      </c>
      <c r="D1786" s="100"/>
      <c r="E1786" s="101">
        <f t="shared" si="29"/>
        <v>1</v>
      </c>
      <c r="F1786" s="101"/>
      <c r="G1786" s="102" t="s">
        <v>35</v>
      </c>
      <c r="H1786" s="102"/>
      <c r="I1786" s="103">
        <v>42527</v>
      </c>
      <c r="J1786" s="103"/>
      <c r="K1786" s="103">
        <v>42527</v>
      </c>
      <c r="L1786" s="103"/>
      <c r="M1786" s="84" t="s">
        <v>656</v>
      </c>
      <c r="N1786" s="84"/>
      <c r="O1786" s="98">
        <v>134.5</v>
      </c>
      <c r="P1786" s="98"/>
      <c r="Q1786" s="99"/>
      <c r="R1786" s="99"/>
      <c r="S1786" s="99"/>
    </row>
    <row r="1787" spans="2:19" ht="45" customHeight="1" x14ac:dyDescent="0.25">
      <c r="B1787" s="10" t="s">
        <v>585</v>
      </c>
      <c r="C1787" s="100" t="s">
        <v>1324</v>
      </c>
      <c r="D1787" s="100"/>
      <c r="E1787" s="101">
        <f t="shared" si="29"/>
        <v>1</v>
      </c>
      <c r="F1787" s="101"/>
      <c r="G1787" s="102" t="s">
        <v>35</v>
      </c>
      <c r="H1787" s="102"/>
      <c r="I1787" s="103">
        <v>42510</v>
      </c>
      <c r="J1787" s="103"/>
      <c r="K1787" s="103">
        <v>42510</v>
      </c>
      <c r="L1787" s="103"/>
      <c r="M1787" s="84" t="s">
        <v>656</v>
      </c>
      <c r="N1787" s="84"/>
      <c r="O1787" s="98">
        <v>300</v>
      </c>
      <c r="P1787" s="98"/>
      <c r="Q1787" s="99"/>
      <c r="R1787" s="99"/>
      <c r="S1787" s="99"/>
    </row>
    <row r="1788" spans="2:19" ht="45" customHeight="1" x14ac:dyDescent="0.25">
      <c r="B1788" s="10" t="s">
        <v>585</v>
      </c>
      <c r="C1788" s="100" t="s">
        <v>19</v>
      </c>
      <c r="D1788" s="100"/>
      <c r="E1788" s="101">
        <f t="shared" si="29"/>
        <v>1</v>
      </c>
      <c r="F1788" s="101"/>
      <c r="G1788" s="102" t="s">
        <v>20</v>
      </c>
      <c r="H1788" s="102"/>
      <c r="I1788" s="103">
        <v>42510</v>
      </c>
      <c r="J1788" s="103"/>
      <c r="K1788" s="103">
        <v>42510</v>
      </c>
      <c r="L1788" s="103"/>
      <c r="M1788" s="84" t="s">
        <v>656</v>
      </c>
      <c r="N1788" s="84"/>
      <c r="O1788" s="98">
        <v>13</v>
      </c>
      <c r="P1788" s="98"/>
      <c r="Q1788" s="99"/>
      <c r="R1788" s="99"/>
      <c r="S1788" s="99"/>
    </row>
    <row r="1789" spans="2:19" ht="45" customHeight="1" x14ac:dyDescent="0.25">
      <c r="B1789" s="10" t="s">
        <v>585</v>
      </c>
      <c r="C1789" s="100" t="s">
        <v>19</v>
      </c>
      <c r="D1789" s="100"/>
      <c r="E1789" s="101">
        <f t="shared" si="29"/>
        <v>1</v>
      </c>
      <c r="F1789" s="101"/>
      <c r="G1789" s="102" t="s">
        <v>20</v>
      </c>
      <c r="H1789" s="102"/>
      <c r="I1789" s="103">
        <v>42592</v>
      </c>
      <c r="J1789" s="103"/>
      <c r="K1789" s="103">
        <v>42592</v>
      </c>
      <c r="L1789" s="103"/>
      <c r="M1789" s="84" t="s">
        <v>656</v>
      </c>
      <c r="N1789" s="84"/>
      <c r="O1789" s="98">
        <v>54</v>
      </c>
      <c r="P1789" s="98"/>
      <c r="Q1789" s="99"/>
      <c r="R1789" s="99"/>
      <c r="S1789" s="99"/>
    </row>
    <row r="1790" spans="2:19" ht="45" customHeight="1" x14ac:dyDescent="0.25">
      <c r="B1790" s="10" t="s">
        <v>585</v>
      </c>
      <c r="C1790" s="100" t="s">
        <v>19</v>
      </c>
      <c r="D1790" s="100"/>
      <c r="E1790" s="101">
        <f t="shared" si="29"/>
        <v>1</v>
      </c>
      <c r="F1790" s="101"/>
      <c r="G1790" s="102" t="s">
        <v>20</v>
      </c>
      <c r="H1790" s="102"/>
      <c r="I1790" s="103">
        <v>42593</v>
      </c>
      <c r="J1790" s="103"/>
      <c r="K1790" s="103">
        <v>42593</v>
      </c>
      <c r="L1790" s="103"/>
      <c r="M1790" s="84" t="s">
        <v>656</v>
      </c>
      <c r="N1790" s="84"/>
      <c r="O1790" s="98">
        <v>90</v>
      </c>
      <c r="P1790" s="98"/>
      <c r="Q1790" s="99"/>
      <c r="R1790" s="99"/>
      <c r="S1790" s="99"/>
    </row>
    <row r="1791" spans="2:19" ht="45" customHeight="1" x14ac:dyDescent="0.25">
      <c r="B1791" s="10" t="s">
        <v>585</v>
      </c>
      <c r="C1791" s="100" t="s">
        <v>1326</v>
      </c>
      <c r="D1791" s="100"/>
      <c r="E1791" s="101">
        <f t="shared" si="29"/>
        <v>1</v>
      </c>
      <c r="F1791" s="101"/>
      <c r="G1791" s="102" t="s">
        <v>35</v>
      </c>
      <c r="H1791" s="102"/>
      <c r="I1791" s="103">
        <v>42580</v>
      </c>
      <c r="J1791" s="103"/>
      <c r="K1791" s="103">
        <v>42580</v>
      </c>
      <c r="L1791" s="103"/>
      <c r="M1791" s="84" t="s">
        <v>656</v>
      </c>
      <c r="N1791" s="84"/>
      <c r="O1791" s="98">
        <v>488.1</v>
      </c>
      <c r="P1791" s="98"/>
      <c r="Q1791" s="99"/>
      <c r="R1791" s="99"/>
      <c r="S1791" s="99"/>
    </row>
    <row r="1792" spans="2:19" ht="45" customHeight="1" x14ac:dyDescent="0.25">
      <c r="B1792" s="10" t="s">
        <v>585</v>
      </c>
      <c r="C1792" s="100" t="s">
        <v>1326</v>
      </c>
      <c r="D1792" s="100"/>
      <c r="E1792" s="101">
        <f t="shared" si="29"/>
        <v>1</v>
      </c>
      <c r="F1792" s="101"/>
      <c r="G1792" s="102" t="s">
        <v>35</v>
      </c>
      <c r="H1792" s="102"/>
      <c r="I1792" s="103">
        <v>42580</v>
      </c>
      <c r="J1792" s="103"/>
      <c r="K1792" s="103">
        <v>42580</v>
      </c>
      <c r="L1792" s="103"/>
      <c r="M1792" s="84" t="s">
        <v>656</v>
      </c>
      <c r="N1792" s="84"/>
      <c r="O1792" s="98">
        <v>81</v>
      </c>
      <c r="P1792" s="98"/>
      <c r="Q1792" s="99"/>
      <c r="R1792" s="99"/>
      <c r="S1792" s="99"/>
    </row>
    <row r="1793" spans="2:19" ht="45" customHeight="1" x14ac:dyDescent="0.25">
      <c r="B1793" s="10" t="s">
        <v>585</v>
      </c>
      <c r="C1793" s="100" t="s">
        <v>19</v>
      </c>
      <c r="D1793" s="100"/>
      <c r="E1793" s="101">
        <f t="shared" si="29"/>
        <v>1</v>
      </c>
      <c r="F1793" s="101"/>
      <c r="G1793" s="102" t="s">
        <v>20</v>
      </c>
      <c r="H1793" s="102"/>
      <c r="I1793" s="103">
        <v>42580</v>
      </c>
      <c r="J1793" s="103"/>
      <c r="K1793" s="103">
        <v>42580</v>
      </c>
      <c r="L1793" s="103"/>
      <c r="M1793" s="84" t="s">
        <v>656</v>
      </c>
      <c r="N1793" s="84"/>
      <c r="O1793" s="98">
        <v>290</v>
      </c>
      <c r="P1793" s="98"/>
      <c r="Q1793" s="99"/>
      <c r="R1793" s="99"/>
      <c r="S1793" s="99"/>
    </row>
    <row r="1794" spans="2:19" ht="45" customHeight="1" x14ac:dyDescent="0.25">
      <c r="B1794" s="10" t="s">
        <v>585</v>
      </c>
      <c r="C1794" s="100" t="s">
        <v>19</v>
      </c>
      <c r="D1794" s="100"/>
      <c r="E1794" s="101">
        <f t="shared" si="29"/>
        <v>1</v>
      </c>
      <c r="F1794" s="101"/>
      <c r="G1794" s="102" t="s">
        <v>20</v>
      </c>
      <c r="H1794" s="102"/>
      <c r="I1794" s="103">
        <v>42638</v>
      </c>
      <c r="J1794" s="103"/>
      <c r="K1794" s="103">
        <v>42638</v>
      </c>
      <c r="L1794" s="103"/>
      <c r="M1794" s="84" t="s">
        <v>656</v>
      </c>
      <c r="N1794" s="84"/>
      <c r="O1794" s="98">
        <v>153</v>
      </c>
      <c r="P1794" s="98"/>
      <c r="Q1794" s="99"/>
      <c r="R1794" s="99"/>
      <c r="S1794" s="99"/>
    </row>
    <row r="1795" spans="2:19" ht="45" customHeight="1" x14ac:dyDescent="0.25">
      <c r="B1795" s="10" t="s">
        <v>585</v>
      </c>
      <c r="C1795" s="100" t="s">
        <v>19</v>
      </c>
      <c r="D1795" s="100"/>
      <c r="E1795" s="101">
        <f t="shared" si="29"/>
        <v>1</v>
      </c>
      <c r="F1795" s="101"/>
      <c r="G1795" s="102" t="s">
        <v>20</v>
      </c>
      <c r="H1795" s="102"/>
      <c r="I1795" s="103">
        <v>42612</v>
      </c>
      <c r="J1795" s="103"/>
      <c r="K1795" s="103">
        <v>42612</v>
      </c>
      <c r="L1795" s="103"/>
      <c r="M1795" s="84" t="s">
        <v>656</v>
      </c>
      <c r="N1795" s="84"/>
      <c r="O1795" s="98">
        <v>953</v>
      </c>
      <c r="P1795" s="98"/>
      <c r="Q1795" s="99"/>
      <c r="R1795" s="99"/>
      <c r="S1795" s="99"/>
    </row>
    <row r="1796" spans="2:19" ht="45" customHeight="1" x14ac:dyDescent="0.25">
      <c r="B1796" s="10" t="s">
        <v>585</v>
      </c>
      <c r="C1796" s="100" t="s">
        <v>1212</v>
      </c>
      <c r="D1796" s="100"/>
      <c r="E1796" s="101">
        <f t="shared" si="29"/>
        <v>1</v>
      </c>
      <c r="F1796" s="101"/>
      <c r="G1796" s="102" t="s">
        <v>35</v>
      </c>
      <c r="H1796" s="102"/>
      <c r="I1796" s="103">
        <v>42641</v>
      </c>
      <c r="J1796" s="103"/>
      <c r="K1796" s="103">
        <v>42641</v>
      </c>
      <c r="L1796" s="103"/>
      <c r="M1796" s="84" t="s">
        <v>656</v>
      </c>
      <c r="N1796" s="84"/>
      <c r="O1796" s="98">
        <v>579.09</v>
      </c>
      <c r="P1796" s="98"/>
      <c r="Q1796" s="99"/>
      <c r="R1796" s="99"/>
      <c r="S1796" s="99"/>
    </row>
    <row r="1797" spans="2:19" ht="45" customHeight="1" x14ac:dyDescent="0.25">
      <c r="B1797" s="10" t="s">
        <v>585</v>
      </c>
      <c r="C1797" s="100" t="s">
        <v>19</v>
      </c>
      <c r="D1797" s="100"/>
      <c r="E1797" s="101">
        <f t="shared" si="29"/>
        <v>1</v>
      </c>
      <c r="F1797" s="101"/>
      <c r="G1797" s="102" t="s">
        <v>20</v>
      </c>
      <c r="H1797" s="102"/>
      <c r="I1797" s="103">
        <v>42641</v>
      </c>
      <c r="J1797" s="103"/>
      <c r="K1797" s="103">
        <v>42641</v>
      </c>
      <c r="L1797" s="103"/>
      <c r="M1797" s="84" t="s">
        <v>656</v>
      </c>
      <c r="N1797" s="84"/>
      <c r="O1797" s="98">
        <v>279</v>
      </c>
      <c r="P1797" s="98"/>
      <c r="Q1797" s="99"/>
      <c r="R1797" s="99"/>
      <c r="S1797" s="99"/>
    </row>
    <row r="1798" spans="2:19" ht="45" customHeight="1" x14ac:dyDescent="0.25">
      <c r="B1798" s="10" t="s">
        <v>585</v>
      </c>
      <c r="C1798" s="100" t="s">
        <v>19</v>
      </c>
      <c r="D1798" s="100"/>
      <c r="E1798" s="101">
        <f t="shared" si="29"/>
        <v>1</v>
      </c>
      <c r="F1798" s="101"/>
      <c r="G1798" s="102" t="s">
        <v>20</v>
      </c>
      <c r="H1798" s="102"/>
      <c r="I1798" s="103">
        <v>42670</v>
      </c>
      <c r="J1798" s="103"/>
      <c r="K1798" s="103">
        <v>42670</v>
      </c>
      <c r="L1798" s="103"/>
      <c r="M1798" s="84" t="s">
        <v>656</v>
      </c>
      <c r="N1798" s="84"/>
      <c r="O1798" s="98">
        <v>234</v>
      </c>
      <c r="P1798" s="98"/>
      <c r="Q1798" s="99"/>
      <c r="R1798" s="99"/>
      <c r="S1798" s="99"/>
    </row>
    <row r="1799" spans="2:19" ht="45" customHeight="1" x14ac:dyDescent="0.25">
      <c r="B1799" s="10" t="s">
        <v>585</v>
      </c>
      <c r="C1799" s="100" t="s">
        <v>1327</v>
      </c>
      <c r="D1799" s="100"/>
      <c r="E1799" s="101">
        <f t="shared" si="29"/>
        <v>1</v>
      </c>
      <c r="F1799" s="101"/>
      <c r="G1799" s="102" t="s">
        <v>35</v>
      </c>
      <c r="H1799" s="102"/>
      <c r="I1799" s="103">
        <v>42627</v>
      </c>
      <c r="J1799" s="103"/>
      <c r="K1799" s="103">
        <v>42627</v>
      </c>
      <c r="L1799" s="103"/>
      <c r="M1799" s="84" t="s">
        <v>656</v>
      </c>
      <c r="N1799" s="84"/>
      <c r="O1799" s="98">
        <v>218</v>
      </c>
      <c r="P1799" s="98"/>
      <c r="Q1799" s="99"/>
      <c r="R1799" s="99"/>
      <c r="S1799" s="99"/>
    </row>
    <row r="1800" spans="2:19" ht="45" customHeight="1" x14ac:dyDescent="0.25">
      <c r="B1800" s="10" t="s">
        <v>585</v>
      </c>
      <c r="C1800" s="100" t="s">
        <v>1327</v>
      </c>
      <c r="D1800" s="100"/>
      <c r="E1800" s="101">
        <f t="shared" si="29"/>
        <v>1</v>
      </c>
      <c r="F1800" s="101"/>
      <c r="G1800" s="102" t="s">
        <v>35</v>
      </c>
      <c r="H1800" s="102"/>
      <c r="I1800" s="103">
        <v>42599</v>
      </c>
      <c r="J1800" s="103"/>
      <c r="K1800" s="103">
        <v>42599</v>
      </c>
      <c r="L1800" s="103"/>
      <c r="M1800" s="84" t="s">
        <v>656</v>
      </c>
      <c r="N1800" s="84"/>
      <c r="O1800" s="98">
        <v>218</v>
      </c>
      <c r="P1800" s="98"/>
      <c r="Q1800" s="99"/>
      <c r="R1800" s="99"/>
      <c r="S1800" s="99"/>
    </row>
    <row r="1801" spans="2:19" ht="45" customHeight="1" x14ac:dyDescent="0.25">
      <c r="B1801" s="10" t="s">
        <v>585</v>
      </c>
      <c r="C1801" s="100" t="s">
        <v>1328</v>
      </c>
      <c r="D1801" s="100"/>
      <c r="E1801" s="101">
        <f t="shared" si="29"/>
        <v>1</v>
      </c>
      <c r="F1801" s="101"/>
      <c r="G1801" s="102" t="s">
        <v>35</v>
      </c>
      <c r="H1801" s="102"/>
      <c r="I1801" s="103">
        <v>42592</v>
      </c>
      <c r="J1801" s="103"/>
      <c r="K1801" s="103">
        <v>42592</v>
      </c>
      <c r="L1801" s="103"/>
      <c r="M1801" s="84" t="s">
        <v>656</v>
      </c>
      <c r="N1801" s="84"/>
      <c r="O1801" s="98">
        <v>218</v>
      </c>
      <c r="P1801" s="98"/>
      <c r="Q1801" s="99"/>
      <c r="R1801" s="99"/>
      <c r="S1801" s="99"/>
    </row>
    <row r="1802" spans="2:19" ht="45" customHeight="1" x14ac:dyDescent="0.25">
      <c r="B1802" s="10" t="s">
        <v>585</v>
      </c>
      <c r="C1802" s="100" t="s">
        <v>1328</v>
      </c>
      <c r="D1802" s="100"/>
      <c r="E1802" s="101">
        <f t="shared" si="29"/>
        <v>1</v>
      </c>
      <c r="F1802" s="101"/>
      <c r="G1802" s="102" t="s">
        <v>35</v>
      </c>
      <c r="H1802" s="102"/>
      <c r="I1802" s="103">
        <v>42613</v>
      </c>
      <c r="J1802" s="103"/>
      <c r="K1802" s="103">
        <v>42613</v>
      </c>
      <c r="L1802" s="103"/>
      <c r="M1802" s="84" t="s">
        <v>656</v>
      </c>
      <c r="N1802" s="84"/>
      <c r="O1802" s="98">
        <v>188</v>
      </c>
      <c r="P1802" s="98"/>
      <c r="Q1802" s="99"/>
      <c r="R1802" s="99"/>
      <c r="S1802" s="99"/>
    </row>
    <row r="1803" spans="2:19" ht="45" customHeight="1" x14ac:dyDescent="0.25">
      <c r="B1803" s="10" t="s">
        <v>585</v>
      </c>
      <c r="C1803" s="100" t="s">
        <v>1328</v>
      </c>
      <c r="D1803" s="100"/>
      <c r="E1803" s="101">
        <f t="shared" si="29"/>
        <v>1</v>
      </c>
      <c r="F1803" s="101"/>
      <c r="G1803" s="102" t="s">
        <v>35</v>
      </c>
      <c r="H1803" s="102"/>
      <c r="I1803" s="103">
        <v>42633</v>
      </c>
      <c r="J1803" s="103"/>
      <c r="K1803" s="103">
        <v>42633</v>
      </c>
      <c r="L1803" s="103"/>
      <c r="M1803" s="84" t="s">
        <v>656</v>
      </c>
      <c r="N1803" s="84"/>
      <c r="O1803" s="98">
        <v>218</v>
      </c>
      <c r="P1803" s="98"/>
      <c r="Q1803" s="99"/>
      <c r="R1803" s="99"/>
      <c r="S1803" s="99"/>
    </row>
    <row r="1804" spans="2:19" ht="45" customHeight="1" x14ac:dyDescent="0.25">
      <c r="B1804" s="10" t="s">
        <v>585</v>
      </c>
      <c r="C1804" s="100" t="s">
        <v>19</v>
      </c>
      <c r="D1804" s="100"/>
      <c r="E1804" s="101">
        <f t="shared" si="29"/>
        <v>1</v>
      </c>
      <c r="F1804" s="101"/>
      <c r="G1804" s="102" t="s">
        <v>20</v>
      </c>
      <c r="H1804" s="102"/>
      <c r="I1804" s="103">
        <v>42633</v>
      </c>
      <c r="J1804" s="103"/>
      <c r="K1804" s="103">
        <v>42633</v>
      </c>
      <c r="L1804" s="103"/>
      <c r="M1804" s="84" t="s">
        <v>656</v>
      </c>
      <c r="N1804" s="84"/>
      <c r="O1804" s="98">
        <v>500</v>
      </c>
      <c r="P1804" s="98"/>
      <c r="Q1804" s="99"/>
      <c r="R1804" s="99"/>
      <c r="S1804" s="99"/>
    </row>
    <row r="1805" spans="2:19" ht="45" customHeight="1" x14ac:dyDescent="0.25">
      <c r="B1805" s="10" t="s">
        <v>585</v>
      </c>
      <c r="C1805" s="100" t="s">
        <v>1329</v>
      </c>
      <c r="D1805" s="100"/>
      <c r="E1805" s="101">
        <f t="shared" ref="E1805:E1868" si="30">D1805+1</f>
        <v>1</v>
      </c>
      <c r="F1805" s="101"/>
      <c r="G1805" s="102" t="s">
        <v>20</v>
      </c>
      <c r="H1805" s="102"/>
      <c r="I1805" s="103">
        <v>42598</v>
      </c>
      <c r="J1805" s="103"/>
      <c r="K1805" s="103">
        <v>42607</v>
      </c>
      <c r="L1805" s="103"/>
      <c r="M1805" s="84" t="s">
        <v>656</v>
      </c>
      <c r="N1805" s="84"/>
      <c r="O1805" s="98">
        <v>200</v>
      </c>
      <c r="P1805" s="98"/>
      <c r="Q1805" s="99"/>
      <c r="R1805" s="99"/>
      <c r="S1805" s="99"/>
    </row>
    <row r="1806" spans="2:19" ht="45" customHeight="1" x14ac:dyDescent="0.25">
      <c r="B1806" s="10" t="s">
        <v>585</v>
      </c>
      <c r="C1806" s="100" t="e">
        <f>+#REF!</f>
        <v>#REF!</v>
      </c>
      <c r="D1806" s="100"/>
      <c r="E1806" s="101">
        <f t="shared" si="30"/>
        <v>1</v>
      </c>
      <c r="F1806" s="101"/>
      <c r="G1806" s="102" t="s">
        <v>17</v>
      </c>
      <c r="H1806" s="102"/>
      <c r="I1806" s="103">
        <v>43039</v>
      </c>
      <c r="J1806" s="103"/>
      <c r="K1806" s="103">
        <v>43039</v>
      </c>
      <c r="L1806" s="103"/>
      <c r="M1806" s="84" t="s">
        <v>656</v>
      </c>
      <c r="N1806" s="84"/>
      <c r="O1806" s="98">
        <v>4324</v>
      </c>
      <c r="P1806" s="98"/>
      <c r="Q1806" s="99"/>
      <c r="R1806" s="99"/>
      <c r="S1806" s="99"/>
    </row>
    <row r="1807" spans="2:19" ht="45" customHeight="1" x14ac:dyDescent="0.25">
      <c r="B1807" s="10" t="s">
        <v>585</v>
      </c>
      <c r="C1807" s="100" t="s">
        <v>19</v>
      </c>
      <c r="D1807" s="100"/>
      <c r="E1807" s="101">
        <f t="shared" si="30"/>
        <v>1</v>
      </c>
      <c r="F1807" s="101"/>
      <c r="G1807" s="102" t="s">
        <v>20</v>
      </c>
      <c r="H1807" s="102"/>
      <c r="I1807" s="103">
        <v>42683</v>
      </c>
      <c r="J1807" s="103"/>
      <c r="K1807" s="103">
        <v>42683</v>
      </c>
      <c r="L1807" s="103"/>
      <c r="M1807" s="84" t="s">
        <v>656</v>
      </c>
      <c r="N1807" s="84"/>
      <c r="O1807" s="98">
        <v>200</v>
      </c>
      <c r="P1807" s="98"/>
      <c r="Q1807" s="99"/>
      <c r="R1807" s="99"/>
      <c r="S1807" s="99"/>
    </row>
    <row r="1808" spans="2:19" ht="45" customHeight="1" x14ac:dyDescent="0.25">
      <c r="B1808" s="10" t="s">
        <v>585</v>
      </c>
      <c r="C1808" s="100" t="s">
        <v>19</v>
      </c>
      <c r="D1808" s="100"/>
      <c r="E1808" s="101">
        <f t="shared" si="30"/>
        <v>1</v>
      </c>
      <c r="F1808" s="101"/>
      <c r="G1808" s="102" t="s">
        <v>20</v>
      </c>
      <c r="H1808" s="102"/>
      <c r="I1808" s="103">
        <v>42681</v>
      </c>
      <c r="J1808" s="103"/>
      <c r="K1808" s="103">
        <v>42681</v>
      </c>
      <c r="L1808" s="103"/>
      <c r="M1808" s="84" t="s">
        <v>656</v>
      </c>
      <c r="N1808" s="84"/>
      <c r="O1808" s="98">
        <v>200</v>
      </c>
      <c r="P1808" s="98"/>
      <c r="Q1808" s="99"/>
      <c r="R1808" s="99"/>
      <c r="S1808" s="99"/>
    </row>
    <row r="1809" spans="2:20" ht="45" customHeight="1" x14ac:dyDescent="0.25">
      <c r="B1809" s="10" t="s">
        <v>585</v>
      </c>
      <c r="C1809" s="100" t="s">
        <v>598</v>
      </c>
      <c r="D1809" s="100"/>
      <c r="E1809" s="101">
        <f t="shared" si="30"/>
        <v>1</v>
      </c>
      <c r="F1809" s="101"/>
      <c r="G1809" s="102" t="s">
        <v>35</v>
      </c>
      <c r="H1809" s="102"/>
      <c r="I1809" s="103">
        <v>42661</v>
      </c>
      <c r="J1809" s="103"/>
      <c r="K1809" s="103">
        <v>42661</v>
      </c>
      <c r="L1809" s="103"/>
      <c r="M1809" s="84" t="s">
        <v>656</v>
      </c>
      <c r="N1809" s="84"/>
      <c r="O1809" s="98">
        <v>188</v>
      </c>
      <c r="P1809" s="98"/>
      <c r="Q1809" s="99"/>
      <c r="R1809" s="99"/>
      <c r="S1809" s="99"/>
    </row>
    <row r="1810" spans="2:20" ht="45" customHeight="1" x14ac:dyDescent="0.25">
      <c r="B1810" s="10" t="s">
        <v>585</v>
      </c>
      <c r="C1810" s="100" t="s">
        <v>598</v>
      </c>
      <c r="D1810" s="100"/>
      <c r="E1810" s="101">
        <f t="shared" si="30"/>
        <v>1</v>
      </c>
      <c r="F1810" s="101"/>
      <c r="G1810" s="102" t="s">
        <v>35</v>
      </c>
      <c r="H1810" s="102"/>
      <c r="I1810" s="103">
        <v>42667</v>
      </c>
      <c r="J1810" s="103"/>
      <c r="K1810" s="103">
        <v>42667</v>
      </c>
      <c r="L1810" s="103"/>
      <c r="M1810" s="84" t="s">
        <v>656</v>
      </c>
      <c r="N1810" s="84"/>
      <c r="O1810" s="98">
        <v>188</v>
      </c>
      <c r="P1810" s="98"/>
      <c r="Q1810" s="99"/>
      <c r="R1810" s="99"/>
      <c r="S1810" s="99"/>
    </row>
    <row r="1811" spans="2:20" ht="45" customHeight="1" x14ac:dyDescent="0.25">
      <c r="B1811" s="10" t="s">
        <v>585</v>
      </c>
      <c r="C1811" s="100" t="s">
        <v>598</v>
      </c>
      <c r="D1811" s="100"/>
      <c r="E1811" s="101">
        <f t="shared" si="30"/>
        <v>1</v>
      </c>
      <c r="F1811" s="101"/>
      <c r="G1811" s="102" t="s">
        <v>35</v>
      </c>
      <c r="H1811" s="102"/>
      <c r="I1811" s="103">
        <v>42688</v>
      </c>
      <c r="J1811" s="103"/>
      <c r="K1811" s="103">
        <v>42688</v>
      </c>
      <c r="L1811" s="103"/>
      <c r="M1811" s="84" t="s">
        <v>656</v>
      </c>
      <c r="N1811" s="84"/>
      <c r="O1811" s="98">
        <v>188</v>
      </c>
      <c r="P1811" s="98"/>
      <c r="Q1811" s="99"/>
      <c r="R1811" s="99"/>
      <c r="S1811" s="99"/>
    </row>
    <row r="1812" spans="2:20" ht="45" customHeight="1" x14ac:dyDescent="0.25">
      <c r="B1812" s="10" t="s">
        <v>585</v>
      </c>
      <c r="C1812" s="100" t="s">
        <v>598</v>
      </c>
      <c r="D1812" s="100"/>
      <c r="E1812" s="101">
        <f t="shared" si="30"/>
        <v>1</v>
      </c>
      <c r="F1812" s="101"/>
      <c r="G1812" s="102" t="s">
        <v>35</v>
      </c>
      <c r="H1812" s="102"/>
      <c r="I1812" s="103">
        <v>42671</v>
      </c>
      <c r="J1812" s="103"/>
      <c r="K1812" s="103">
        <v>42671</v>
      </c>
      <c r="L1812" s="103"/>
      <c r="M1812" s="84" t="s">
        <v>656</v>
      </c>
      <c r="N1812" s="84"/>
      <c r="O1812" s="98">
        <v>188</v>
      </c>
      <c r="P1812" s="98"/>
      <c r="Q1812" s="99"/>
      <c r="R1812" s="99"/>
      <c r="S1812" s="99"/>
    </row>
    <row r="1813" spans="2:20" ht="45" customHeight="1" x14ac:dyDescent="0.25">
      <c r="B1813" s="10" t="s">
        <v>585</v>
      </c>
      <c r="C1813" s="100" t="s">
        <v>19</v>
      </c>
      <c r="D1813" s="100"/>
      <c r="E1813" s="101">
        <f t="shared" si="30"/>
        <v>1</v>
      </c>
      <c r="F1813" s="101"/>
      <c r="G1813" s="102" t="s">
        <v>20</v>
      </c>
      <c r="H1813" s="102"/>
      <c r="I1813" s="103">
        <v>42671</v>
      </c>
      <c r="J1813" s="103"/>
      <c r="K1813" s="103">
        <v>42671</v>
      </c>
      <c r="L1813" s="103"/>
      <c r="M1813" s="84" t="s">
        <v>656</v>
      </c>
      <c r="N1813" s="84"/>
      <c r="O1813" s="98">
        <v>400</v>
      </c>
      <c r="P1813" s="98"/>
      <c r="Q1813" s="99"/>
      <c r="R1813" s="99"/>
      <c r="S1813" s="99"/>
    </row>
    <row r="1814" spans="2:20" ht="45" customHeight="1" x14ac:dyDescent="0.25">
      <c r="B1814" s="10" t="s">
        <v>585</v>
      </c>
      <c r="C1814" s="100" t="s">
        <v>19</v>
      </c>
      <c r="D1814" s="100"/>
      <c r="E1814" s="101">
        <f t="shared" si="30"/>
        <v>1</v>
      </c>
      <c r="F1814" s="101"/>
      <c r="G1814" s="102" t="s">
        <v>20</v>
      </c>
      <c r="H1814" s="102"/>
      <c r="I1814" s="103">
        <v>42683</v>
      </c>
      <c r="J1814" s="103"/>
      <c r="K1814" s="103">
        <v>42683</v>
      </c>
      <c r="L1814" s="103"/>
      <c r="M1814" s="84" t="s">
        <v>656</v>
      </c>
      <c r="N1814" s="84"/>
      <c r="O1814" s="98">
        <v>200</v>
      </c>
      <c r="P1814" s="98"/>
      <c r="Q1814" s="99"/>
      <c r="R1814" s="99"/>
      <c r="S1814" s="99"/>
    </row>
    <row r="1815" spans="2:20" ht="45" customHeight="1" x14ac:dyDescent="0.25">
      <c r="B1815" s="10" t="s">
        <v>585</v>
      </c>
      <c r="C1815" s="100" t="s">
        <v>115</v>
      </c>
      <c r="D1815" s="100"/>
      <c r="E1815" s="101">
        <f t="shared" si="30"/>
        <v>1</v>
      </c>
      <c r="F1815" s="101"/>
      <c r="G1815" s="102" t="s">
        <v>35</v>
      </c>
      <c r="H1815" s="102"/>
      <c r="I1815" s="103">
        <v>42704</v>
      </c>
      <c r="J1815" s="103"/>
      <c r="K1815" s="103">
        <v>42709</v>
      </c>
      <c r="L1815" s="103"/>
      <c r="M1815" s="84" t="s">
        <v>656</v>
      </c>
      <c r="N1815" s="84"/>
      <c r="O1815" s="98">
        <v>188</v>
      </c>
      <c r="P1815" s="98"/>
      <c r="Q1815" s="99"/>
      <c r="R1815" s="99"/>
      <c r="S1815" s="99"/>
    </row>
    <row r="1816" spans="2:20" ht="45" customHeight="1" x14ac:dyDescent="0.25">
      <c r="B1816" s="10" t="s">
        <v>585</v>
      </c>
      <c r="C1816" s="100" t="s">
        <v>19</v>
      </c>
      <c r="D1816" s="100"/>
      <c r="E1816" s="101">
        <f t="shared" si="30"/>
        <v>1</v>
      </c>
      <c r="F1816" s="101"/>
      <c r="G1816" s="102" t="s">
        <v>20</v>
      </c>
      <c r="H1816" s="102"/>
      <c r="I1816" s="103">
        <v>42704</v>
      </c>
      <c r="J1816" s="103"/>
      <c r="K1816" s="103">
        <v>42704</v>
      </c>
      <c r="L1816" s="103"/>
      <c r="M1816" s="84" t="s">
        <v>656</v>
      </c>
      <c r="N1816" s="84"/>
      <c r="O1816" s="98">
        <v>215</v>
      </c>
      <c r="P1816" s="98"/>
      <c r="Q1816" s="99"/>
      <c r="R1816" s="99"/>
      <c r="S1816" s="99"/>
      <c r="T1816" s="5">
        <f>SUM(O1733:O1816)</f>
        <v>45815.839999999989</v>
      </c>
    </row>
    <row r="1817" spans="2:20" ht="45" customHeight="1" x14ac:dyDescent="0.25">
      <c r="B1817" s="10" t="s">
        <v>629</v>
      </c>
      <c r="C1817" s="100" t="s">
        <v>1330</v>
      </c>
      <c r="D1817" s="100"/>
      <c r="E1817" s="101">
        <f t="shared" si="30"/>
        <v>1</v>
      </c>
      <c r="F1817" s="101"/>
      <c r="G1817" s="102" t="s">
        <v>35</v>
      </c>
      <c r="H1817" s="102"/>
      <c r="I1817" s="103">
        <v>42383</v>
      </c>
      <c r="J1817" s="103"/>
      <c r="K1817" s="103">
        <v>42383</v>
      </c>
      <c r="L1817" s="103"/>
      <c r="M1817" s="84" t="s">
        <v>656</v>
      </c>
      <c r="N1817" s="84"/>
      <c r="O1817" s="98">
        <v>264</v>
      </c>
      <c r="P1817" s="98"/>
      <c r="Q1817" s="99"/>
      <c r="R1817" s="99"/>
      <c r="S1817" s="99"/>
    </row>
    <row r="1818" spans="2:20" ht="45" customHeight="1" x14ac:dyDescent="0.25">
      <c r="B1818" s="10" t="s">
        <v>629</v>
      </c>
      <c r="C1818" s="100" t="s">
        <v>1330</v>
      </c>
      <c r="D1818" s="100"/>
      <c r="E1818" s="101">
        <f t="shared" si="30"/>
        <v>1</v>
      </c>
      <c r="F1818" s="101"/>
      <c r="G1818" s="102" t="s">
        <v>35</v>
      </c>
      <c r="H1818" s="102"/>
      <c r="I1818" s="103">
        <v>42383</v>
      </c>
      <c r="J1818" s="103"/>
      <c r="K1818" s="103">
        <v>42383</v>
      </c>
      <c r="L1818" s="103"/>
      <c r="M1818" s="84" t="s">
        <v>656</v>
      </c>
      <c r="N1818" s="84"/>
      <c r="O1818" s="98">
        <v>264</v>
      </c>
      <c r="P1818" s="98"/>
      <c r="Q1818" s="99"/>
      <c r="R1818" s="99"/>
      <c r="S1818" s="99"/>
    </row>
    <row r="1819" spans="2:20" ht="45" customHeight="1" x14ac:dyDescent="0.25">
      <c r="B1819" s="10" t="s">
        <v>629</v>
      </c>
      <c r="C1819" s="100" t="s">
        <v>1330</v>
      </c>
      <c r="D1819" s="100"/>
      <c r="E1819" s="101">
        <f t="shared" si="30"/>
        <v>1</v>
      </c>
      <c r="F1819" s="101"/>
      <c r="G1819" s="102" t="s">
        <v>35</v>
      </c>
      <c r="H1819" s="102"/>
      <c r="I1819" s="103">
        <v>42383</v>
      </c>
      <c r="J1819" s="103"/>
      <c r="K1819" s="103">
        <v>42383</v>
      </c>
      <c r="L1819" s="103"/>
      <c r="M1819" s="84" t="s">
        <v>656</v>
      </c>
      <c r="N1819" s="84"/>
      <c r="O1819" s="98">
        <v>264</v>
      </c>
      <c r="P1819" s="98"/>
      <c r="Q1819" s="99"/>
      <c r="R1819" s="99"/>
      <c r="S1819" s="99"/>
    </row>
    <row r="1820" spans="2:20" ht="45" customHeight="1" x14ac:dyDescent="0.25">
      <c r="B1820" s="10" t="s">
        <v>629</v>
      </c>
      <c r="C1820" s="100" t="s">
        <v>1330</v>
      </c>
      <c r="D1820" s="100"/>
      <c r="E1820" s="101">
        <f t="shared" si="30"/>
        <v>1</v>
      </c>
      <c r="F1820" s="101"/>
      <c r="G1820" s="102" t="s">
        <v>35</v>
      </c>
      <c r="H1820" s="102"/>
      <c r="I1820" s="103">
        <v>42383</v>
      </c>
      <c r="J1820" s="103"/>
      <c r="K1820" s="103">
        <v>42383</v>
      </c>
      <c r="L1820" s="103"/>
      <c r="M1820" s="84" t="s">
        <v>656</v>
      </c>
      <c r="N1820" s="84"/>
      <c r="O1820" s="98">
        <v>264</v>
      </c>
      <c r="P1820" s="98"/>
      <c r="Q1820" s="99"/>
      <c r="R1820" s="99"/>
      <c r="S1820" s="99"/>
    </row>
    <row r="1821" spans="2:20" ht="45" customHeight="1" x14ac:dyDescent="0.25">
      <c r="B1821" s="10" t="s">
        <v>629</v>
      </c>
      <c r="C1821" s="100" t="s">
        <v>1330</v>
      </c>
      <c r="D1821" s="100"/>
      <c r="E1821" s="101">
        <f t="shared" si="30"/>
        <v>1</v>
      </c>
      <c r="F1821" s="101"/>
      <c r="G1821" s="102" t="s">
        <v>35</v>
      </c>
      <c r="H1821" s="102"/>
      <c r="I1821" s="103">
        <v>42383</v>
      </c>
      <c r="J1821" s="103"/>
      <c r="K1821" s="103">
        <v>42383</v>
      </c>
      <c r="L1821" s="103"/>
      <c r="M1821" s="84" t="s">
        <v>656</v>
      </c>
      <c r="N1821" s="84"/>
      <c r="O1821" s="98">
        <v>445</v>
      </c>
      <c r="P1821" s="98"/>
      <c r="Q1821" s="99"/>
      <c r="R1821" s="99"/>
      <c r="S1821" s="99"/>
    </row>
    <row r="1822" spans="2:20" ht="45" customHeight="1" x14ac:dyDescent="0.25">
      <c r="B1822" s="10" t="s">
        <v>629</v>
      </c>
      <c r="C1822" s="100" t="s">
        <v>1330</v>
      </c>
      <c r="D1822" s="100"/>
      <c r="E1822" s="101">
        <f t="shared" si="30"/>
        <v>1</v>
      </c>
      <c r="F1822" s="101"/>
      <c r="G1822" s="102" t="s">
        <v>35</v>
      </c>
      <c r="H1822" s="102"/>
      <c r="I1822" s="103">
        <v>42383</v>
      </c>
      <c r="J1822" s="103"/>
      <c r="K1822" s="103">
        <v>42383</v>
      </c>
      <c r="L1822" s="103"/>
      <c r="M1822" s="84" t="s">
        <v>656</v>
      </c>
      <c r="N1822" s="84"/>
      <c r="O1822" s="98">
        <v>260</v>
      </c>
      <c r="P1822" s="98"/>
      <c r="Q1822" s="99"/>
      <c r="R1822" s="99"/>
      <c r="S1822" s="99"/>
    </row>
    <row r="1823" spans="2:20" ht="45" customHeight="1" x14ac:dyDescent="0.25">
      <c r="B1823" s="10" t="s">
        <v>629</v>
      </c>
      <c r="C1823" s="100" t="s">
        <v>1330</v>
      </c>
      <c r="D1823" s="100"/>
      <c r="E1823" s="101">
        <f t="shared" si="30"/>
        <v>1</v>
      </c>
      <c r="F1823" s="101"/>
      <c r="G1823" s="102" t="s">
        <v>35</v>
      </c>
      <c r="H1823" s="102"/>
      <c r="I1823" s="103">
        <v>42383</v>
      </c>
      <c r="J1823" s="103"/>
      <c r="K1823" s="103">
        <v>42383</v>
      </c>
      <c r="L1823" s="103"/>
      <c r="M1823" s="84" t="s">
        <v>656</v>
      </c>
      <c r="N1823" s="84"/>
      <c r="O1823" s="98">
        <v>260</v>
      </c>
      <c r="P1823" s="98"/>
      <c r="Q1823" s="99"/>
      <c r="R1823" s="99"/>
      <c r="S1823" s="99"/>
    </row>
    <row r="1824" spans="2:20" ht="45" customHeight="1" x14ac:dyDescent="0.25">
      <c r="B1824" s="10" t="s">
        <v>629</v>
      </c>
      <c r="C1824" s="100" t="s">
        <v>1330</v>
      </c>
      <c r="D1824" s="100"/>
      <c r="E1824" s="101">
        <f t="shared" si="30"/>
        <v>1</v>
      </c>
      <c r="F1824" s="101"/>
      <c r="G1824" s="102" t="s">
        <v>35</v>
      </c>
      <c r="H1824" s="102"/>
      <c r="I1824" s="103">
        <v>42383</v>
      </c>
      <c r="J1824" s="103"/>
      <c r="K1824" s="103">
        <v>42383</v>
      </c>
      <c r="L1824" s="103"/>
      <c r="M1824" s="84" t="s">
        <v>656</v>
      </c>
      <c r="N1824" s="84"/>
      <c r="O1824" s="98">
        <v>260</v>
      </c>
      <c r="P1824" s="98"/>
      <c r="Q1824" s="99"/>
      <c r="R1824" s="99"/>
      <c r="S1824" s="99"/>
    </row>
    <row r="1825" spans="2:19" ht="45" customHeight="1" x14ac:dyDescent="0.25">
      <c r="B1825" s="10" t="s">
        <v>629</v>
      </c>
      <c r="C1825" s="100" t="s">
        <v>1331</v>
      </c>
      <c r="D1825" s="100"/>
      <c r="E1825" s="101">
        <f t="shared" si="30"/>
        <v>1</v>
      </c>
      <c r="F1825" s="101"/>
      <c r="G1825" s="102" t="s">
        <v>35</v>
      </c>
      <c r="H1825" s="102"/>
      <c r="I1825" s="103">
        <v>42394</v>
      </c>
      <c r="J1825" s="103"/>
      <c r="K1825" s="103">
        <v>42394</v>
      </c>
      <c r="L1825" s="103"/>
      <c r="M1825" s="84" t="s">
        <v>656</v>
      </c>
      <c r="N1825" s="84"/>
      <c r="O1825" s="98">
        <v>264</v>
      </c>
      <c r="P1825" s="98"/>
      <c r="Q1825" s="99"/>
      <c r="R1825" s="99"/>
      <c r="S1825" s="99"/>
    </row>
    <row r="1826" spans="2:19" ht="45" customHeight="1" x14ac:dyDescent="0.25">
      <c r="B1826" s="10" t="s">
        <v>629</v>
      </c>
      <c r="C1826" s="100" t="s">
        <v>1331</v>
      </c>
      <c r="D1826" s="100"/>
      <c r="E1826" s="101">
        <f t="shared" si="30"/>
        <v>1</v>
      </c>
      <c r="F1826" s="101"/>
      <c r="G1826" s="102" t="s">
        <v>35</v>
      </c>
      <c r="H1826" s="102"/>
      <c r="I1826" s="103">
        <v>42394</v>
      </c>
      <c r="J1826" s="103"/>
      <c r="K1826" s="103">
        <v>42394</v>
      </c>
      <c r="L1826" s="103"/>
      <c r="M1826" s="84" t="s">
        <v>656</v>
      </c>
      <c r="N1826" s="84"/>
      <c r="O1826" s="98">
        <v>364</v>
      </c>
      <c r="P1826" s="98"/>
      <c r="Q1826" s="99"/>
      <c r="R1826" s="99"/>
      <c r="S1826" s="99"/>
    </row>
    <row r="1827" spans="2:19" ht="45" customHeight="1" x14ac:dyDescent="0.25">
      <c r="B1827" s="10" t="s">
        <v>629</v>
      </c>
      <c r="C1827" s="100" t="s">
        <v>1331</v>
      </c>
      <c r="D1827" s="100"/>
      <c r="E1827" s="101">
        <f t="shared" si="30"/>
        <v>1</v>
      </c>
      <c r="F1827" s="101"/>
      <c r="G1827" s="102" t="s">
        <v>35</v>
      </c>
      <c r="H1827" s="102"/>
      <c r="I1827" s="103">
        <v>42394</v>
      </c>
      <c r="J1827" s="103"/>
      <c r="K1827" s="103">
        <v>42394</v>
      </c>
      <c r="L1827" s="103"/>
      <c r="M1827" s="84" t="s">
        <v>656</v>
      </c>
      <c r="N1827" s="84"/>
      <c r="O1827" s="98">
        <v>260</v>
      </c>
      <c r="P1827" s="98"/>
      <c r="Q1827" s="99"/>
      <c r="R1827" s="99"/>
      <c r="S1827" s="99"/>
    </row>
    <row r="1828" spans="2:19" ht="45" customHeight="1" x14ac:dyDescent="0.25">
      <c r="B1828" s="10" t="s">
        <v>629</v>
      </c>
      <c r="C1828" s="100" t="s">
        <v>1331</v>
      </c>
      <c r="D1828" s="100"/>
      <c r="E1828" s="101">
        <f t="shared" si="30"/>
        <v>1</v>
      </c>
      <c r="F1828" s="101"/>
      <c r="G1828" s="102" t="s">
        <v>35</v>
      </c>
      <c r="H1828" s="102"/>
      <c r="I1828" s="103">
        <v>42394</v>
      </c>
      <c r="J1828" s="103"/>
      <c r="K1828" s="103">
        <v>42394</v>
      </c>
      <c r="L1828" s="103"/>
      <c r="M1828" s="84" t="s">
        <v>656</v>
      </c>
      <c r="N1828" s="84"/>
      <c r="O1828" s="98">
        <v>321</v>
      </c>
      <c r="P1828" s="98"/>
      <c r="Q1828" s="99"/>
      <c r="R1828" s="99"/>
      <c r="S1828" s="99"/>
    </row>
    <row r="1829" spans="2:19" ht="45" customHeight="1" x14ac:dyDescent="0.25">
      <c r="B1829" s="10" t="s">
        <v>629</v>
      </c>
      <c r="C1829" s="100" t="s">
        <v>1115</v>
      </c>
      <c r="D1829" s="100"/>
      <c r="E1829" s="101">
        <f t="shared" si="30"/>
        <v>1</v>
      </c>
      <c r="F1829" s="101"/>
      <c r="G1829" s="102" t="s">
        <v>35</v>
      </c>
      <c r="H1829" s="102"/>
      <c r="I1829" s="103">
        <v>42416</v>
      </c>
      <c r="J1829" s="103"/>
      <c r="K1829" s="103">
        <v>42416</v>
      </c>
      <c r="L1829" s="103"/>
      <c r="M1829" s="84" t="s">
        <v>656</v>
      </c>
      <c r="N1829" s="84"/>
      <c r="O1829" s="98">
        <v>582</v>
      </c>
      <c r="P1829" s="98"/>
      <c r="Q1829" s="99"/>
      <c r="R1829" s="99"/>
      <c r="S1829" s="99"/>
    </row>
    <row r="1830" spans="2:19" ht="45" customHeight="1" x14ac:dyDescent="0.25">
      <c r="B1830" s="10" t="s">
        <v>629</v>
      </c>
      <c r="C1830" s="100" t="s">
        <v>1115</v>
      </c>
      <c r="D1830" s="100"/>
      <c r="E1830" s="101">
        <f t="shared" si="30"/>
        <v>1</v>
      </c>
      <c r="F1830" s="101"/>
      <c r="G1830" s="102" t="s">
        <v>35</v>
      </c>
      <c r="H1830" s="102"/>
      <c r="I1830" s="103">
        <v>42416</v>
      </c>
      <c r="J1830" s="103"/>
      <c r="K1830" s="103">
        <v>42416</v>
      </c>
      <c r="L1830" s="103"/>
      <c r="M1830" s="84" t="s">
        <v>656</v>
      </c>
      <c r="N1830" s="84"/>
      <c r="O1830" s="98">
        <v>291</v>
      </c>
      <c r="P1830" s="98"/>
      <c r="Q1830" s="99"/>
      <c r="R1830" s="99"/>
      <c r="S1830" s="99"/>
    </row>
    <row r="1831" spans="2:19" ht="45" customHeight="1" x14ac:dyDescent="0.25">
      <c r="B1831" s="10" t="s">
        <v>629</v>
      </c>
      <c r="C1831" s="100" t="s">
        <v>1115</v>
      </c>
      <c r="D1831" s="100"/>
      <c r="E1831" s="101">
        <f t="shared" si="30"/>
        <v>1</v>
      </c>
      <c r="F1831" s="101"/>
      <c r="G1831" s="102" t="s">
        <v>35</v>
      </c>
      <c r="H1831" s="102"/>
      <c r="I1831" s="103">
        <v>42415</v>
      </c>
      <c r="J1831" s="103"/>
      <c r="K1831" s="103">
        <v>42415</v>
      </c>
      <c r="L1831" s="103"/>
      <c r="M1831" s="84" t="s">
        <v>656</v>
      </c>
      <c r="N1831" s="84"/>
      <c r="O1831" s="98">
        <v>589</v>
      </c>
      <c r="P1831" s="98"/>
      <c r="Q1831" s="99"/>
      <c r="R1831" s="99"/>
      <c r="S1831" s="99"/>
    </row>
    <row r="1832" spans="2:19" ht="45" customHeight="1" x14ac:dyDescent="0.25">
      <c r="B1832" s="10" t="s">
        <v>629</v>
      </c>
      <c r="C1832" s="100" t="s">
        <v>1115</v>
      </c>
      <c r="D1832" s="100"/>
      <c r="E1832" s="101">
        <f t="shared" si="30"/>
        <v>1</v>
      </c>
      <c r="F1832" s="101"/>
      <c r="G1832" s="102" t="s">
        <v>35</v>
      </c>
      <c r="H1832" s="102"/>
      <c r="I1832" s="103">
        <v>42415</v>
      </c>
      <c r="J1832" s="103"/>
      <c r="K1832" s="103">
        <v>42415</v>
      </c>
      <c r="L1832" s="103"/>
      <c r="M1832" s="84" t="s">
        <v>656</v>
      </c>
      <c r="N1832" s="84"/>
      <c r="O1832" s="98">
        <v>256</v>
      </c>
      <c r="P1832" s="98"/>
      <c r="Q1832" s="99"/>
      <c r="R1832" s="99"/>
      <c r="S1832" s="99"/>
    </row>
    <row r="1833" spans="2:19" ht="45" customHeight="1" x14ac:dyDescent="0.25">
      <c r="B1833" s="10" t="s">
        <v>629</v>
      </c>
      <c r="C1833" s="100" t="s">
        <v>1115</v>
      </c>
      <c r="D1833" s="100"/>
      <c r="E1833" s="101">
        <f t="shared" si="30"/>
        <v>1</v>
      </c>
      <c r="F1833" s="101"/>
      <c r="G1833" s="102" t="s">
        <v>35</v>
      </c>
      <c r="H1833" s="102"/>
      <c r="I1833" s="103">
        <v>42416</v>
      </c>
      <c r="J1833" s="103"/>
      <c r="K1833" s="103">
        <v>42416</v>
      </c>
      <c r="L1833" s="103"/>
      <c r="M1833" s="84" t="s">
        <v>656</v>
      </c>
      <c r="N1833" s="84"/>
      <c r="O1833" s="98">
        <v>507</v>
      </c>
      <c r="P1833" s="98"/>
      <c r="Q1833" s="99"/>
      <c r="R1833" s="99"/>
      <c r="S1833" s="99"/>
    </row>
    <row r="1834" spans="2:19" ht="45" customHeight="1" x14ac:dyDescent="0.25">
      <c r="B1834" s="10" t="s">
        <v>629</v>
      </c>
      <c r="C1834" s="100" t="s">
        <v>1115</v>
      </c>
      <c r="D1834" s="100"/>
      <c r="E1834" s="101">
        <f t="shared" si="30"/>
        <v>1</v>
      </c>
      <c r="F1834" s="101"/>
      <c r="G1834" s="102" t="s">
        <v>35</v>
      </c>
      <c r="H1834" s="102"/>
      <c r="I1834" s="103">
        <v>42416</v>
      </c>
      <c r="J1834" s="103"/>
      <c r="K1834" s="103">
        <v>42416</v>
      </c>
      <c r="L1834" s="103"/>
      <c r="M1834" s="84" t="s">
        <v>656</v>
      </c>
      <c r="N1834" s="84"/>
      <c r="O1834" s="98">
        <v>185.5</v>
      </c>
      <c r="P1834" s="98"/>
      <c r="Q1834" s="99"/>
      <c r="R1834" s="99"/>
      <c r="S1834" s="99"/>
    </row>
    <row r="1835" spans="2:19" ht="45" customHeight="1" x14ac:dyDescent="0.25">
      <c r="B1835" s="10" t="s">
        <v>629</v>
      </c>
      <c r="C1835" s="100" t="s">
        <v>1115</v>
      </c>
      <c r="D1835" s="100"/>
      <c r="E1835" s="101">
        <f t="shared" si="30"/>
        <v>1</v>
      </c>
      <c r="F1835" s="101"/>
      <c r="G1835" s="102" t="s">
        <v>35</v>
      </c>
      <c r="H1835" s="102"/>
      <c r="I1835" s="103">
        <v>42415</v>
      </c>
      <c r="J1835" s="103"/>
      <c r="K1835" s="103">
        <v>42415</v>
      </c>
      <c r="L1835" s="103"/>
      <c r="M1835" s="84" t="s">
        <v>656</v>
      </c>
      <c r="N1835" s="84"/>
      <c r="O1835" s="98">
        <v>255</v>
      </c>
      <c r="P1835" s="98"/>
      <c r="Q1835" s="99"/>
      <c r="R1835" s="99"/>
      <c r="S1835" s="99"/>
    </row>
    <row r="1836" spans="2:19" ht="45" customHeight="1" x14ac:dyDescent="0.25">
      <c r="B1836" s="10" t="s">
        <v>629</v>
      </c>
      <c r="C1836" s="100" t="s">
        <v>1332</v>
      </c>
      <c r="D1836" s="100"/>
      <c r="E1836" s="101">
        <f t="shared" si="30"/>
        <v>1</v>
      </c>
      <c r="F1836" s="101"/>
      <c r="G1836" s="102" t="s">
        <v>35</v>
      </c>
      <c r="H1836" s="102"/>
      <c r="I1836" s="103">
        <v>42398</v>
      </c>
      <c r="J1836" s="103"/>
      <c r="K1836" s="103">
        <v>42398</v>
      </c>
      <c r="L1836" s="103"/>
      <c r="M1836" s="84" t="s">
        <v>656</v>
      </c>
      <c r="N1836" s="84"/>
      <c r="O1836" s="98">
        <v>264</v>
      </c>
      <c r="P1836" s="98"/>
      <c r="Q1836" s="99"/>
      <c r="R1836" s="99"/>
      <c r="S1836" s="99"/>
    </row>
    <row r="1837" spans="2:19" ht="45" customHeight="1" x14ac:dyDescent="0.25">
      <c r="B1837" s="10" t="s">
        <v>629</v>
      </c>
      <c r="C1837" s="100" t="s">
        <v>1332</v>
      </c>
      <c r="D1837" s="100"/>
      <c r="E1837" s="101">
        <f t="shared" si="30"/>
        <v>1</v>
      </c>
      <c r="F1837" s="101"/>
      <c r="G1837" s="102" t="s">
        <v>35</v>
      </c>
      <c r="H1837" s="102"/>
      <c r="I1837" s="103">
        <v>42398</v>
      </c>
      <c r="J1837" s="103"/>
      <c r="K1837" s="103">
        <v>42398</v>
      </c>
      <c r="L1837" s="103"/>
      <c r="M1837" s="84" t="s">
        <v>656</v>
      </c>
      <c r="N1837" s="84"/>
      <c r="O1837" s="98">
        <v>269</v>
      </c>
      <c r="P1837" s="98"/>
      <c r="Q1837" s="99"/>
      <c r="R1837" s="99"/>
      <c r="S1837" s="99"/>
    </row>
    <row r="1838" spans="2:19" ht="45" customHeight="1" x14ac:dyDescent="0.25">
      <c r="B1838" s="10" t="s">
        <v>629</v>
      </c>
      <c r="C1838" s="100" t="s">
        <v>1333</v>
      </c>
      <c r="D1838" s="100"/>
      <c r="E1838" s="101">
        <f t="shared" si="30"/>
        <v>1</v>
      </c>
      <c r="F1838" s="101"/>
      <c r="G1838" s="102" t="s">
        <v>35</v>
      </c>
      <c r="H1838" s="102"/>
      <c r="I1838" s="103">
        <v>42431</v>
      </c>
      <c r="J1838" s="103"/>
      <c r="K1838" s="103">
        <v>42431</v>
      </c>
      <c r="L1838" s="103"/>
      <c r="M1838" s="84" t="s">
        <v>656</v>
      </c>
      <c r="N1838" s="84"/>
      <c r="O1838" s="98">
        <v>394</v>
      </c>
      <c r="P1838" s="98"/>
      <c r="Q1838" s="99"/>
      <c r="R1838" s="99"/>
      <c r="S1838" s="99"/>
    </row>
    <row r="1839" spans="2:19" ht="45" customHeight="1" x14ac:dyDescent="0.25">
      <c r="B1839" s="10" t="s">
        <v>629</v>
      </c>
      <c r="C1839" s="100" t="s">
        <v>1334</v>
      </c>
      <c r="D1839" s="100"/>
      <c r="E1839" s="101">
        <f t="shared" si="30"/>
        <v>1</v>
      </c>
      <c r="F1839" s="101"/>
      <c r="G1839" s="102" t="s">
        <v>35</v>
      </c>
      <c r="H1839" s="102"/>
      <c r="I1839" s="103">
        <v>42433</v>
      </c>
      <c r="J1839" s="103"/>
      <c r="K1839" s="103">
        <v>42433</v>
      </c>
      <c r="L1839" s="103"/>
      <c r="M1839" s="84" t="s">
        <v>656</v>
      </c>
      <c r="N1839" s="84"/>
      <c r="O1839" s="98">
        <v>637</v>
      </c>
      <c r="P1839" s="98"/>
      <c r="Q1839" s="99"/>
      <c r="R1839" s="99"/>
      <c r="S1839" s="99"/>
    </row>
    <row r="1840" spans="2:19" ht="45" customHeight="1" x14ac:dyDescent="0.25">
      <c r="B1840" s="10" t="s">
        <v>629</v>
      </c>
      <c r="C1840" s="100" t="s">
        <v>1335</v>
      </c>
      <c r="D1840" s="100"/>
      <c r="E1840" s="101">
        <f t="shared" si="30"/>
        <v>1</v>
      </c>
      <c r="F1840" s="101"/>
      <c r="G1840" s="102" t="s">
        <v>35</v>
      </c>
      <c r="H1840" s="102"/>
      <c r="I1840" s="103">
        <v>42432</v>
      </c>
      <c r="J1840" s="103"/>
      <c r="K1840" s="103">
        <v>42432</v>
      </c>
      <c r="L1840" s="103"/>
      <c r="M1840" s="84" t="s">
        <v>656</v>
      </c>
      <c r="N1840" s="84"/>
      <c r="O1840" s="98">
        <v>361</v>
      </c>
      <c r="P1840" s="98"/>
      <c r="Q1840" s="99"/>
      <c r="R1840" s="99"/>
      <c r="S1840" s="99"/>
    </row>
    <row r="1841" spans="2:19" ht="45" customHeight="1" x14ac:dyDescent="0.25">
      <c r="B1841" s="10" t="s">
        <v>629</v>
      </c>
      <c r="C1841" s="100" t="s">
        <v>1334</v>
      </c>
      <c r="D1841" s="100"/>
      <c r="E1841" s="101">
        <f t="shared" si="30"/>
        <v>1</v>
      </c>
      <c r="F1841" s="101"/>
      <c r="G1841" s="102" t="s">
        <v>35</v>
      </c>
      <c r="H1841" s="102"/>
      <c r="I1841" s="103">
        <v>42433</v>
      </c>
      <c r="J1841" s="103"/>
      <c r="K1841" s="103">
        <v>42433</v>
      </c>
      <c r="L1841" s="103"/>
      <c r="M1841" s="84" t="s">
        <v>656</v>
      </c>
      <c r="N1841" s="84"/>
      <c r="O1841" s="98">
        <v>340</v>
      </c>
      <c r="P1841" s="98"/>
      <c r="Q1841" s="99"/>
      <c r="R1841" s="99"/>
      <c r="S1841" s="99"/>
    </row>
    <row r="1842" spans="2:19" ht="45" customHeight="1" x14ac:dyDescent="0.25">
      <c r="B1842" s="10" t="s">
        <v>629</v>
      </c>
      <c r="C1842" s="100" t="s">
        <v>1333</v>
      </c>
      <c r="D1842" s="100"/>
      <c r="E1842" s="101">
        <f t="shared" si="30"/>
        <v>1</v>
      </c>
      <c r="F1842" s="101"/>
      <c r="G1842" s="102" t="s">
        <v>35</v>
      </c>
      <c r="H1842" s="102"/>
      <c r="I1842" s="103">
        <v>42431</v>
      </c>
      <c r="J1842" s="103"/>
      <c r="K1842" s="103">
        <v>42431</v>
      </c>
      <c r="L1842" s="103"/>
      <c r="M1842" s="84" t="s">
        <v>656</v>
      </c>
      <c r="N1842" s="84"/>
      <c r="O1842" s="98">
        <v>94</v>
      </c>
      <c r="P1842" s="98"/>
      <c r="Q1842" s="99"/>
      <c r="R1842" s="99"/>
      <c r="S1842" s="99"/>
    </row>
    <row r="1843" spans="2:19" ht="45" customHeight="1" x14ac:dyDescent="0.25">
      <c r="B1843" s="10" t="s">
        <v>629</v>
      </c>
      <c r="C1843" s="100" t="s">
        <v>1335</v>
      </c>
      <c r="D1843" s="100"/>
      <c r="E1843" s="101">
        <f t="shared" si="30"/>
        <v>1</v>
      </c>
      <c r="F1843" s="101"/>
      <c r="G1843" s="102" t="s">
        <v>35</v>
      </c>
      <c r="H1843" s="102"/>
      <c r="I1843" s="103">
        <v>42432</v>
      </c>
      <c r="J1843" s="103"/>
      <c r="K1843" s="103">
        <v>42432</v>
      </c>
      <c r="L1843" s="103"/>
      <c r="M1843" s="84" t="s">
        <v>656</v>
      </c>
      <c r="N1843" s="84"/>
      <c r="O1843" s="98">
        <v>229</v>
      </c>
      <c r="P1843" s="98"/>
      <c r="Q1843" s="99"/>
      <c r="R1843" s="99"/>
      <c r="S1843" s="99"/>
    </row>
    <row r="1844" spans="2:19" ht="45" customHeight="1" x14ac:dyDescent="0.25">
      <c r="B1844" s="10" t="s">
        <v>629</v>
      </c>
      <c r="C1844" s="100" t="s">
        <v>19</v>
      </c>
      <c r="D1844" s="100"/>
      <c r="E1844" s="101">
        <f t="shared" si="30"/>
        <v>1</v>
      </c>
      <c r="F1844" s="101"/>
      <c r="G1844" s="102" t="s">
        <v>20</v>
      </c>
      <c r="H1844" s="102"/>
      <c r="I1844" s="103">
        <v>42440</v>
      </c>
      <c r="J1844" s="103"/>
      <c r="K1844" s="103">
        <v>42440</v>
      </c>
      <c r="L1844" s="103"/>
      <c r="M1844" s="84" t="s">
        <v>656</v>
      </c>
      <c r="N1844" s="84"/>
      <c r="O1844" s="98">
        <v>225</v>
      </c>
      <c r="P1844" s="98"/>
      <c r="Q1844" s="99"/>
      <c r="R1844" s="99"/>
      <c r="S1844" s="99"/>
    </row>
    <row r="1845" spans="2:19" ht="45" customHeight="1" x14ac:dyDescent="0.25">
      <c r="B1845" s="10" t="s">
        <v>629</v>
      </c>
      <c r="C1845" s="100" t="s">
        <v>1336</v>
      </c>
      <c r="D1845" s="100"/>
      <c r="E1845" s="101">
        <f t="shared" si="30"/>
        <v>1</v>
      </c>
      <c r="F1845" s="101"/>
      <c r="G1845" s="102" t="s">
        <v>35</v>
      </c>
      <c r="H1845" s="102"/>
      <c r="I1845" s="103">
        <v>42445</v>
      </c>
      <c r="J1845" s="103"/>
      <c r="K1845" s="103">
        <v>42445</v>
      </c>
      <c r="L1845" s="103"/>
      <c r="M1845" s="84" t="s">
        <v>656</v>
      </c>
      <c r="N1845" s="84"/>
      <c r="O1845" s="98">
        <v>389</v>
      </c>
      <c r="P1845" s="98"/>
      <c r="Q1845" s="99"/>
      <c r="R1845" s="99"/>
      <c r="S1845" s="99"/>
    </row>
    <row r="1846" spans="2:19" ht="45" customHeight="1" x14ac:dyDescent="0.25">
      <c r="B1846" s="10" t="s">
        <v>629</v>
      </c>
      <c r="C1846" s="100" t="s">
        <v>1336</v>
      </c>
      <c r="D1846" s="100"/>
      <c r="E1846" s="101">
        <f t="shared" si="30"/>
        <v>1</v>
      </c>
      <c r="F1846" s="101"/>
      <c r="G1846" s="102" t="s">
        <v>35</v>
      </c>
      <c r="H1846" s="102"/>
      <c r="I1846" s="103">
        <v>42445</v>
      </c>
      <c r="J1846" s="103"/>
      <c r="K1846" s="103">
        <v>42445</v>
      </c>
      <c r="L1846" s="103"/>
      <c r="M1846" s="84" t="s">
        <v>656</v>
      </c>
      <c r="N1846" s="84"/>
      <c r="O1846" s="98">
        <v>264</v>
      </c>
      <c r="P1846" s="98"/>
      <c r="Q1846" s="99"/>
      <c r="R1846" s="99"/>
      <c r="S1846" s="99"/>
    </row>
    <row r="1847" spans="2:19" ht="45" customHeight="1" x14ac:dyDescent="0.25">
      <c r="B1847" s="10" t="s">
        <v>629</v>
      </c>
      <c r="C1847" s="100" t="s">
        <v>1336</v>
      </c>
      <c r="D1847" s="100"/>
      <c r="E1847" s="101">
        <f t="shared" si="30"/>
        <v>1</v>
      </c>
      <c r="F1847" s="101"/>
      <c r="G1847" s="102" t="s">
        <v>35</v>
      </c>
      <c r="H1847" s="102"/>
      <c r="I1847" s="103">
        <v>42445</v>
      </c>
      <c r="J1847" s="103"/>
      <c r="K1847" s="103">
        <v>42445</v>
      </c>
      <c r="L1847" s="103"/>
      <c r="M1847" s="84" t="s">
        <v>656</v>
      </c>
      <c r="N1847" s="84"/>
      <c r="O1847" s="98">
        <v>264</v>
      </c>
      <c r="P1847" s="98"/>
      <c r="Q1847" s="99"/>
      <c r="R1847" s="99"/>
      <c r="S1847" s="99"/>
    </row>
    <row r="1848" spans="2:19" ht="45" customHeight="1" x14ac:dyDescent="0.25">
      <c r="B1848" s="10" t="s">
        <v>629</v>
      </c>
      <c r="C1848" s="100" t="s">
        <v>1336</v>
      </c>
      <c r="D1848" s="100"/>
      <c r="E1848" s="101">
        <f t="shared" si="30"/>
        <v>1</v>
      </c>
      <c r="F1848" s="101"/>
      <c r="G1848" s="102" t="s">
        <v>35</v>
      </c>
      <c r="H1848" s="102"/>
      <c r="I1848" s="103">
        <v>42445</v>
      </c>
      <c r="J1848" s="103"/>
      <c r="K1848" s="103">
        <v>42445</v>
      </c>
      <c r="L1848" s="103"/>
      <c r="M1848" s="84" t="s">
        <v>656</v>
      </c>
      <c r="N1848" s="84"/>
      <c r="O1848" s="98">
        <v>255</v>
      </c>
      <c r="P1848" s="98"/>
      <c r="Q1848" s="99"/>
      <c r="R1848" s="99"/>
      <c r="S1848" s="99"/>
    </row>
    <row r="1849" spans="2:19" ht="45" customHeight="1" x14ac:dyDescent="0.25">
      <c r="B1849" s="10" t="s">
        <v>629</v>
      </c>
      <c r="C1849" s="100" t="s">
        <v>1336</v>
      </c>
      <c r="D1849" s="100"/>
      <c r="E1849" s="101">
        <f t="shared" si="30"/>
        <v>1</v>
      </c>
      <c r="F1849" s="101"/>
      <c r="G1849" s="102" t="s">
        <v>35</v>
      </c>
      <c r="H1849" s="102"/>
      <c r="I1849" s="103">
        <v>42445</v>
      </c>
      <c r="J1849" s="103"/>
      <c r="K1849" s="103">
        <v>42445</v>
      </c>
      <c r="L1849" s="103"/>
      <c r="M1849" s="84" t="s">
        <v>656</v>
      </c>
      <c r="N1849" s="84"/>
      <c r="O1849" s="98">
        <v>229</v>
      </c>
      <c r="P1849" s="98"/>
      <c r="Q1849" s="99"/>
      <c r="R1849" s="99"/>
      <c r="S1849" s="99"/>
    </row>
    <row r="1850" spans="2:19" ht="45" customHeight="1" x14ac:dyDescent="0.25">
      <c r="B1850" s="10" t="s">
        <v>629</v>
      </c>
      <c r="C1850" s="100" t="s">
        <v>1336</v>
      </c>
      <c r="D1850" s="100"/>
      <c r="E1850" s="101">
        <f t="shared" si="30"/>
        <v>1</v>
      </c>
      <c r="F1850" s="101"/>
      <c r="G1850" s="102" t="s">
        <v>35</v>
      </c>
      <c r="H1850" s="102"/>
      <c r="I1850" s="103">
        <v>42445</v>
      </c>
      <c r="J1850" s="103"/>
      <c r="K1850" s="103">
        <v>42445</v>
      </c>
      <c r="L1850" s="103"/>
      <c r="M1850" s="84" t="s">
        <v>656</v>
      </c>
      <c r="N1850" s="84"/>
      <c r="O1850" s="98">
        <v>200</v>
      </c>
      <c r="P1850" s="98"/>
      <c r="Q1850" s="99"/>
      <c r="R1850" s="99"/>
      <c r="S1850" s="99"/>
    </row>
    <row r="1851" spans="2:19" ht="45" customHeight="1" x14ac:dyDescent="0.25">
      <c r="B1851" s="10" t="s">
        <v>629</v>
      </c>
      <c r="C1851" s="100" t="s">
        <v>1337</v>
      </c>
      <c r="D1851" s="100"/>
      <c r="E1851" s="101">
        <f t="shared" si="30"/>
        <v>1</v>
      </c>
      <c r="F1851" s="101"/>
      <c r="G1851" s="102" t="s">
        <v>35</v>
      </c>
      <c r="H1851" s="102"/>
      <c r="I1851" s="103">
        <v>42480</v>
      </c>
      <c r="J1851" s="103"/>
      <c r="K1851" s="103">
        <v>42480</v>
      </c>
      <c r="L1851" s="103"/>
      <c r="M1851" s="84" t="s">
        <v>656</v>
      </c>
      <c r="N1851" s="84"/>
      <c r="O1851" s="98">
        <v>275</v>
      </c>
      <c r="P1851" s="98"/>
      <c r="Q1851" s="99"/>
      <c r="R1851" s="99"/>
      <c r="S1851" s="99"/>
    </row>
    <row r="1852" spans="2:19" ht="45" customHeight="1" x14ac:dyDescent="0.25">
      <c r="B1852" s="10" t="s">
        <v>629</v>
      </c>
      <c r="C1852" s="100" t="s">
        <v>1338</v>
      </c>
      <c r="D1852" s="100"/>
      <c r="E1852" s="101">
        <f t="shared" si="30"/>
        <v>1</v>
      </c>
      <c r="F1852" s="101"/>
      <c r="G1852" s="102" t="s">
        <v>35</v>
      </c>
      <c r="H1852" s="102"/>
      <c r="I1852" s="103">
        <v>42478</v>
      </c>
      <c r="J1852" s="103"/>
      <c r="K1852" s="103">
        <v>42478</v>
      </c>
      <c r="L1852" s="103"/>
      <c r="M1852" s="84" t="s">
        <v>656</v>
      </c>
      <c r="N1852" s="84"/>
      <c r="O1852" s="98">
        <v>317</v>
      </c>
      <c r="P1852" s="98"/>
      <c r="Q1852" s="99"/>
      <c r="R1852" s="99"/>
      <c r="S1852" s="99"/>
    </row>
    <row r="1853" spans="2:19" ht="45" customHeight="1" x14ac:dyDescent="0.25">
      <c r="B1853" s="10" t="s">
        <v>629</v>
      </c>
      <c r="C1853" s="100" t="s">
        <v>1337</v>
      </c>
      <c r="D1853" s="100"/>
      <c r="E1853" s="101">
        <f t="shared" si="30"/>
        <v>1</v>
      </c>
      <c r="F1853" s="101"/>
      <c r="G1853" s="102" t="s">
        <v>35</v>
      </c>
      <c r="H1853" s="102"/>
      <c r="I1853" s="103">
        <v>42480</v>
      </c>
      <c r="J1853" s="103"/>
      <c r="K1853" s="103">
        <v>42480</v>
      </c>
      <c r="L1853" s="103"/>
      <c r="M1853" s="84" t="s">
        <v>656</v>
      </c>
      <c r="N1853" s="84"/>
      <c r="O1853" s="98">
        <v>375</v>
      </c>
      <c r="P1853" s="98"/>
      <c r="Q1853" s="99"/>
      <c r="R1853" s="99"/>
      <c r="S1853" s="99"/>
    </row>
    <row r="1854" spans="2:19" ht="45" customHeight="1" x14ac:dyDescent="0.25">
      <c r="B1854" s="10" t="s">
        <v>629</v>
      </c>
      <c r="C1854" s="100" t="s">
        <v>1338</v>
      </c>
      <c r="D1854" s="100"/>
      <c r="E1854" s="101">
        <f t="shared" si="30"/>
        <v>1</v>
      </c>
      <c r="F1854" s="101"/>
      <c r="G1854" s="102" t="s">
        <v>35</v>
      </c>
      <c r="H1854" s="102"/>
      <c r="I1854" s="103">
        <v>42478</v>
      </c>
      <c r="J1854" s="103"/>
      <c r="K1854" s="103">
        <v>42478</v>
      </c>
      <c r="L1854" s="103"/>
      <c r="M1854" s="84" t="s">
        <v>656</v>
      </c>
      <c r="N1854" s="84"/>
      <c r="O1854" s="98">
        <v>221</v>
      </c>
      <c r="P1854" s="98"/>
      <c r="Q1854" s="99"/>
      <c r="R1854" s="99"/>
      <c r="S1854" s="99"/>
    </row>
    <row r="1855" spans="2:19" ht="45" customHeight="1" x14ac:dyDescent="0.25">
      <c r="B1855" s="10" t="s">
        <v>629</v>
      </c>
      <c r="C1855" s="100" t="s">
        <v>1339</v>
      </c>
      <c r="D1855" s="100"/>
      <c r="E1855" s="101">
        <f t="shared" si="30"/>
        <v>1</v>
      </c>
      <c r="F1855" s="101"/>
      <c r="G1855" s="102" t="s">
        <v>35</v>
      </c>
      <c r="H1855" s="102"/>
      <c r="I1855" s="103">
        <v>42486</v>
      </c>
      <c r="J1855" s="103"/>
      <c r="K1855" s="103">
        <v>42486</v>
      </c>
      <c r="L1855" s="103"/>
      <c r="M1855" s="84" t="s">
        <v>656</v>
      </c>
      <c r="N1855" s="84"/>
      <c r="O1855" s="98">
        <v>264</v>
      </c>
      <c r="P1855" s="98"/>
      <c r="Q1855" s="99"/>
      <c r="R1855" s="99"/>
      <c r="S1855" s="99"/>
    </row>
    <row r="1856" spans="2:19" ht="45" customHeight="1" x14ac:dyDescent="0.25">
      <c r="B1856" s="10" t="s">
        <v>629</v>
      </c>
      <c r="C1856" s="100" t="s">
        <v>1340</v>
      </c>
      <c r="D1856" s="100"/>
      <c r="E1856" s="101">
        <f t="shared" si="30"/>
        <v>1</v>
      </c>
      <c r="F1856" s="101"/>
      <c r="G1856" s="102" t="s">
        <v>35</v>
      </c>
      <c r="H1856" s="102"/>
      <c r="I1856" s="103">
        <v>42489</v>
      </c>
      <c r="J1856" s="103"/>
      <c r="K1856" s="103">
        <v>42489</v>
      </c>
      <c r="L1856" s="103"/>
      <c r="M1856" s="84" t="s">
        <v>656</v>
      </c>
      <c r="N1856" s="84"/>
      <c r="O1856" s="98">
        <v>466</v>
      </c>
      <c r="P1856" s="98"/>
      <c r="Q1856" s="99"/>
      <c r="R1856" s="99"/>
      <c r="S1856" s="99"/>
    </row>
    <row r="1857" spans="2:19" ht="45" customHeight="1" x14ac:dyDescent="0.25">
      <c r="B1857" s="10" t="s">
        <v>629</v>
      </c>
      <c r="C1857" s="100" t="s">
        <v>1339</v>
      </c>
      <c r="D1857" s="100"/>
      <c r="E1857" s="101">
        <f t="shared" si="30"/>
        <v>1</v>
      </c>
      <c r="F1857" s="101"/>
      <c r="G1857" s="102" t="s">
        <v>35</v>
      </c>
      <c r="H1857" s="102"/>
      <c r="I1857" s="103">
        <v>42486</v>
      </c>
      <c r="J1857" s="103"/>
      <c r="K1857" s="103">
        <v>42486</v>
      </c>
      <c r="L1857" s="103"/>
      <c r="M1857" s="84" t="s">
        <v>656</v>
      </c>
      <c r="N1857" s="84"/>
      <c r="O1857" s="98">
        <v>229</v>
      </c>
      <c r="P1857" s="98"/>
      <c r="Q1857" s="99"/>
      <c r="R1857" s="99"/>
      <c r="S1857" s="99"/>
    </row>
    <row r="1858" spans="2:19" ht="45" customHeight="1" x14ac:dyDescent="0.25">
      <c r="B1858" s="10" t="s">
        <v>629</v>
      </c>
      <c r="C1858" s="100" t="s">
        <v>1340</v>
      </c>
      <c r="D1858" s="100"/>
      <c r="E1858" s="101">
        <f t="shared" si="30"/>
        <v>1</v>
      </c>
      <c r="F1858" s="101"/>
      <c r="G1858" s="102" t="s">
        <v>35</v>
      </c>
      <c r="H1858" s="102"/>
      <c r="I1858" s="103">
        <v>42489</v>
      </c>
      <c r="J1858" s="103"/>
      <c r="K1858" s="103">
        <v>42489</v>
      </c>
      <c r="L1858" s="103"/>
      <c r="M1858" s="84" t="s">
        <v>656</v>
      </c>
      <c r="N1858" s="84"/>
      <c r="O1858" s="98">
        <v>295</v>
      </c>
      <c r="P1858" s="98"/>
      <c r="Q1858" s="99"/>
      <c r="R1858" s="99"/>
      <c r="S1858" s="99"/>
    </row>
    <row r="1859" spans="2:19" ht="45" customHeight="1" x14ac:dyDescent="0.25">
      <c r="B1859" s="10" t="s">
        <v>629</v>
      </c>
      <c r="C1859" s="100" t="s">
        <v>1341</v>
      </c>
      <c r="D1859" s="100"/>
      <c r="E1859" s="101">
        <f t="shared" si="30"/>
        <v>1</v>
      </c>
      <c r="F1859" s="101"/>
      <c r="G1859" s="102" t="s">
        <v>35</v>
      </c>
      <c r="H1859" s="102"/>
      <c r="I1859" s="103">
        <v>42488</v>
      </c>
      <c r="J1859" s="103"/>
      <c r="K1859" s="103">
        <v>42488</v>
      </c>
      <c r="L1859" s="103"/>
      <c r="M1859" s="84" t="s">
        <v>656</v>
      </c>
      <c r="N1859" s="84"/>
      <c r="O1859" s="98">
        <v>316</v>
      </c>
      <c r="P1859" s="98"/>
      <c r="Q1859" s="99"/>
      <c r="R1859" s="99"/>
      <c r="S1859" s="99"/>
    </row>
    <row r="1860" spans="2:19" ht="45" customHeight="1" x14ac:dyDescent="0.25">
      <c r="B1860" s="10" t="s">
        <v>629</v>
      </c>
      <c r="C1860" s="100" t="s">
        <v>1342</v>
      </c>
      <c r="D1860" s="100"/>
      <c r="E1860" s="101">
        <f t="shared" si="30"/>
        <v>1</v>
      </c>
      <c r="F1860" s="101"/>
      <c r="G1860" s="102" t="s">
        <v>35</v>
      </c>
      <c r="H1860" s="102"/>
      <c r="I1860" s="103">
        <v>42509</v>
      </c>
      <c r="J1860" s="103"/>
      <c r="K1860" s="103">
        <v>42509</v>
      </c>
      <c r="L1860" s="103"/>
      <c r="M1860" s="84" t="s">
        <v>656</v>
      </c>
      <c r="N1860" s="84"/>
      <c r="O1860" s="98">
        <v>384</v>
      </c>
      <c r="P1860" s="98"/>
      <c r="Q1860" s="99"/>
      <c r="R1860" s="99"/>
      <c r="S1860" s="99"/>
    </row>
    <row r="1861" spans="2:19" ht="45" customHeight="1" x14ac:dyDescent="0.25">
      <c r="B1861" s="10" t="s">
        <v>629</v>
      </c>
      <c r="C1861" s="100" t="s">
        <v>1343</v>
      </c>
      <c r="D1861" s="100"/>
      <c r="E1861" s="101">
        <f t="shared" si="30"/>
        <v>1</v>
      </c>
      <c r="F1861" s="101"/>
      <c r="G1861" s="102" t="s">
        <v>35</v>
      </c>
      <c r="H1861" s="102"/>
      <c r="I1861" s="103">
        <v>42509</v>
      </c>
      <c r="J1861" s="103"/>
      <c r="K1861" s="103">
        <v>42510</v>
      </c>
      <c r="L1861" s="103"/>
      <c r="M1861" s="84" t="s">
        <v>656</v>
      </c>
      <c r="N1861" s="84"/>
      <c r="O1861" s="98">
        <v>469</v>
      </c>
      <c r="P1861" s="98"/>
      <c r="Q1861" s="99"/>
      <c r="R1861" s="99"/>
      <c r="S1861" s="99"/>
    </row>
    <row r="1862" spans="2:19" ht="45" customHeight="1" x14ac:dyDescent="0.25">
      <c r="B1862" s="10" t="s">
        <v>629</v>
      </c>
      <c r="C1862" s="100" t="s">
        <v>1343</v>
      </c>
      <c r="D1862" s="100"/>
      <c r="E1862" s="101">
        <f t="shared" si="30"/>
        <v>1</v>
      </c>
      <c r="F1862" s="101"/>
      <c r="G1862" s="102" t="s">
        <v>35</v>
      </c>
      <c r="H1862" s="102"/>
      <c r="I1862" s="103">
        <v>42509</v>
      </c>
      <c r="J1862" s="103"/>
      <c r="K1862" s="103">
        <v>42509</v>
      </c>
      <c r="L1862" s="103"/>
      <c r="M1862" s="84" t="s">
        <v>656</v>
      </c>
      <c r="N1862" s="84"/>
      <c r="O1862" s="98">
        <v>375</v>
      </c>
      <c r="P1862" s="98"/>
      <c r="Q1862" s="99"/>
      <c r="R1862" s="99"/>
      <c r="S1862" s="99"/>
    </row>
    <row r="1863" spans="2:19" ht="45" customHeight="1" x14ac:dyDescent="0.25">
      <c r="B1863" s="10" t="s">
        <v>629</v>
      </c>
      <c r="C1863" s="100" t="s">
        <v>1341</v>
      </c>
      <c r="D1863" s="100"/>
      <c r="E1863" s="101">
        <f t="shared" si="30"/>
        <v>1</v>
      </c>
      <c r="F1863" s="101"/>
      <c r="G1863" s="102" t="s">
        <v>35</v>
      </c>
      <c r="H1863" s="102"/>
      <c r="I1863" s="103">
        <v>42488</v>
      </c>
      <c r="J1863" s="103"/>
      <c r="K1863" s="103">
        <v>42488</v>
      </c>
      <c r="L1863" s="103"/>
      <c r="M1863" s="84" t="s">
        <v>656</v>
      </c>
      <c r="N1863" s="84"/>
      <c r="O1863" s="98">
        <v>80</v>
      </c>
      <c r="P1863" s="98"/>
      <c r="Q1863" s="99"/>
      <c r="R1863" s="99"/>
      <c r="S1863" s="99"/>
    </row>
    <row r="1864" spans="2:19" ht="45" customHeight="1" x14ac:dyDescent="0.25">
      <c r="B1864" s="10" t="s">
        <v>629</v>
      </c>
      <c r="C1864" s="100" t="s">
        <v>1342</v>
      </c>
      <c r="D1864" s="100"/>
      <c r="E1864" s="101">
        <f t="shared" si="30"/>
        <v>1</v>
      </c>
      <c r="F1864" s="101"/>
      <c r="G1864" s="102" t="s">
        <v>35</v>
      </c>
      <c r="H1864" s="102"/>
      <c r="I1864" s="103">
        <v>42509</v>
      </c>
      <c r="J1864" s="103"/>
      <c r="K1864" s="103">
        <v>42509</v>
      </c>
      <c r="L1864" s="103"/>
      <c r="M1864" s="84" t="s">
        <v>656</v>
      </c>
      <c r="N1864" s="84"/>
      <c r="O1864" s="98">
        <v>229</v>
      </c>
      <c r="P1864" s="98"/>
      <c r="Q1864" s="99"/>
      <c r="R1864" s="99"/>
      <c r="S1864" s="99"/>
    </row>
    <row r="1865" spans="2:19" ht="45" customHeight="1" x14ac:dyDescent="0.25">
      <c r="B1865" s="10" t="s">
        <v>629</v>
      </c>
      <c r="C1865" s="100" t="s">
        <v>1344</v>
      </c>
      <c r="D1865" s="100"/>
      <c r="E1865" s="101">
        <f t="shared" si="30"/>
        <v>1</v>
      </c>
      <c r="F1865" s="101"/>
      <c r="G1865" s="102" t="s">
        <v>35</v>
      </c>
      <c r="H1865" s="102"/>
      <c r="I1865" s="103">
        <v>42521</v>
      </c>
      <c r="J1865" s="103"/>
      <c r="K1865" s="103">
        <v>42521</v>
      </c>
      <c r="L1865" s="103"/>
      <c r="M1865" s="84" t="s">
        <v>656</v>
      </c>
      <c r="N1865" s="84"/>
      <c r="O1865" s="98">
        <v>361</v>
      </c>
      <c r="P1865" s="98"/>
      <c r="Q1865" s="99"/>
      <c r="R1865" s="99"/>
      <c r="S1865" s="99"/>
    </row>
    <row r="1866" spans="2:19" ht="45" customHeight="1" x14ac:dyDescent="0.25">
      <c r="B1866" s="10" t="s">
        <v>629</v>
      </c>
      <c r="C1866" s="100" t="s">
        <v>1344</v>
      </c>
      <c r="D1866" s="100"/>
      <c r="E1866" s="101">
        <f t="shared" si="30"/>
        <v>1</v>
      </c>
      <c r="F1866" s="101"/>
      <c r="G1866" s="102" t="s">
        <v>35</v>
      </c>
      <c r="H1866" s="102"/>
      <c r="I1866" s="103">
        <v>42521</v>
      </c>
      <c r="J1866" s="103"/>
      <c r="K1866" s="103">
        <v>42521</v>
      </c>
      <c r="L1866" s="103"/>
      <c r="M1866" s="84" t="s">
        <v>656</v>
      </c>
      <c r="N1866" s="84"/>
      <c r="O1866" s="98">
        <v>143</v>
      </c>
      <c r="P1866" s="98"/>
      <c r="Q1866" s="99"/>
      <c r="R1866" s="99"/>
      <c r="S1866" s="99"/>
    </row>
    <row r="1867" spans="2:19" ht="45" customHeight="1" x14ac:dyDescent="0.25">
      <c r="B1867" s="10" t="s">
        <v>629</v>
      </c>
      <c r="C1867" s="100" t="s">
        <v>19</v>
      </c>
      <c r="D1867" s="100"/>
      <c r="E1867" s="101">
        <f t="shared" si="30"/>
        <v>1</v>
      </c>
      <c r="F1867" s="101"/>
      <c r="G1867" s="102" t="s">
        <v>20</v>
      </c>
      <c r="H1867" s="102"/>
      <c r="I1867" s="103">
        <v>42509</v>
      </c>
      <c r="J1867" s="103"/>
      <c r="K1867" s="103">
        <v>42509</v>
      </c>
      <c r="L1867" s="103"/>
      <c r="M1867" s="84" t="s">
        <v>656</v>
      </c>
      <c r="N1867" s="84"/>
      <c r="O1867" s="98">
        <v>189</v>
      </c>
      <c r="P1867" s="98"/>
      <c r="Q1867" s="99"/>
      <c r="R1867" s="99"/>
      <c r="S1867" s="99"/>
    </row>
    <row r="1868" spans="2:19" ht="45" customHeight="1" x14ac:dyDescent="0.25">
      <c r="B1868" s="10" t="s">
        <v>629</v>
      </c>
      <c r="C1868" s="100" t="s">
        <v>1345</v>
      </c>
      <c r="D1868" s="100"/>
      <c r="E1868" s="101">
        <f t="shared" si="30"/>
        <v>1</v>
      </c>
      <c r="F1868" s="101"/>
      <c r="G1868" s="102" t="s">
        <v>35</v>
      </c>
      <c r="H1868" s="102"/>
      <c r="I1868" s="103">
        <v>42530</v>
      </c>
      <c r="J1868" s="103"/>
      <c r="K1868" s="103">
        <v>42530</v>
      </c>
      <c r="L1868" s="103"/>
      <c r="M1868" s="84" t="s">
        <v>656</v>
      </c>
      <c r="N1868" s="84"/>
      <c r="O1868" s="98">
        <v>502</v>
      </c>
      <c r="P1868" s="98"/>
      <c r="Q1868" s="99"/>
      <c r="R1868" s="99"/>
      <c r="S1868" s="99"/>
    </row>
    <row r="1869" spans="2:19" ht="45" customHeight="1" x14ac:dyDescent="0.25">
      <c r="B1869" s="10" t="s">
        <v>629</v>
      </c>
      <c r="C1869" s="100" t="s">
        <v>1345</v>
      </c>
      <c r="D1869" s="100"/>
      <c r="E1869" s="101">
        <f t="shared" ref="E1869:E1893" si="31">D1869+1</f>
        <v>1</v>
      </c>
      <c r="F1869" s="101"/>
      <c r="G1869" s="102" t="s">
        <v>35</v>
      </c>
      <c r="H1869" s="102"/>
      <c r="I1869" s="103">
        <v>42530</v>
      </c>
      <c r="J1869" s="103"/>
      <c r="K1869" s="103">
        <v>42530</v>
      </c>
      <c r="L1869" s="103"/>
      <c r="M1869" s="84" t="s">
        <v>656</v>
      </c>
      <c r="N1869" s="84"/>
      <c r="O1869" s="98">
        <v>229</v>
      </c>
      <c r="P1869" s="98"/>
      <c r="Q1869" s="99"/>
      <c r="R1869" s="99"/>
      <c r="S1869" s="99"/>
    </row>
    <row r="1870" spans="2:19" ht="45" customHeight="1" x14ac:dyDescent="0.25">
      <c r="B1870" s="10" t="s">
        <v>629</v>
      </c>
      <c r="C1870" s="100" t="s">
        <v>19</v>
      </c>
      <c r="D1870" s="100"/>
      <c r="E1870" s="101">
        <f t="shared" si="31"/>
        <v>1</v>
      </c>
      <c r="F1870" s="101"/>
      <c r="G1870" s="102" t="s">
        <v>20</v>
      </c>
      <c r="H1870" s="102"/>
      <c r="I1870" s="103">
        <v>42509</v>
      </c>
      <c r="J1870" s="103"/>
      <c r="K1870" s="103">
        <v>42509</v>
      </c>
      <c r="L1870" s="103"/>
      <c r="M1870" s="84" t="s">
        <v>656</v>
      </c>
      <c r="N1870" s="84"/>
      <c r="O1870" s="98">
        <v>207</v>
      </c>
      <c r="P1870" s="98"/>
      <c r="Q1870" s="99"/>
      <c r="R1870" s="99"/>
      <c r="S1870" s="99"/>
    </row>
    <row r="1871" spans="2:19" ht="45" customHeight="1" x14ac:dyDescent="0.25">
      <c r="B1871" s="10" t="s">
        <v>629</v>
      </c>
      <c r="C1871" s="100" t="s">
        <v>1346</v>
      </c>
      <c r="D1871" s="100"/>
      <c r="E1871" s="101">
        <f t="shared" si="31"/>
        <v>1</v>
      </c>
      <c r="F1871" s="101"/>
      <c r="G1871" s="102" t="s">
        <v>35</v>
      </c>
      <c r="H1871" s="102"/>
      <c r="I1871" s="103">
        <v>42562</v>
      </c>
      <c r="J1871" s="103"/>
      <c r="K1871" s="103">
        <v>42562</v>
      </c>
      <c r="L1871" s="103"/>
      <c r="M1871" s="84" t="s">
        <v>656</v>
      </c>
      <c r="N1871" s="84"/>
      <c r="O1871" s="98">
        <v>338</v>
      </c>
      <c r="P1871" s="98"/>
      <c r="Q1871" s="99"/>
      <c r="R1871" s="99"/>
      <c r="S1871" s="99"/>
    </row>
    <row r="1872" spans="2:19" ht="45" customHeight="1" x14ac:dyDescent="0.25">
      <c r="B1872" s="10" t="s">
        <v>629</v>
      </c>
      <c r="C1872" s="100" t="s">
        <v>1346</v>
      </c>
      <c r="D1872" s="100"/>
      <c r="E1872" s="101">
        <f t="shared" si="31"/>
        <v>1</v>
      </c>
      <c r="F1872" s="101"/>
      <c r="G1872" s="102" t="s">
        <v>35</v>
      </c>
      <c r="H1872" s="102"/>
      <c r="I1872" s="103">
        <v>42562</v>
      </c>
      <c r="J1872" s="103"/>
      <c r="K1872" s="103">
        <v>42562</v>
      </c>
      <c r="L1872" s="103"/>
      <c r="M1872" s="84" t="s">
        <v>656</v>
      </c>
      <c r="N1872" s="84"/>
      <c r="O1872" s="98">
        <v>195.5</v>
      </c>
      <c r="P1872" s="98"/>
      <c r="Q1872" s="99"/>
      <c r="R1872" s="99"/>
      <c r="S1872" s="99"/>
    </row>
    <row r="1873" spans="2:19" ht="45" customHeight="1" x14ac:dyDescent="0.25">
      <c r="B1873" s="10" t="s">
        <v>629</v>
      </c>
      <c r="C1873" s="100" t="s">
        <v>1347</v>
      </c>
      <c r="D1873" s="100"/>
      <c r="E1873" s="101">
        <f t="shared" si="31"/>
        <v>1</v>
      </c>
      <c r="F1873" s="101"/>
      <c r="G1873" s="102" t="s">
        <v>35</v>
      </c>
      <c r="H1873" s="102"/>
      <c r="I1873" s="103">
        <v>42612</v>
      </c>
      <c r="J1873" s="103"/>
      <c r="K1873" s="103">
        <v>42612</v>
      </c>
      <c r="L1873" s="103"/>
      <c r="M1873" s="84" t="s">
        <v>656</v>
      </c>
      <c r="N1873" s="84"/>
      <c r="O1873" s="98">
        <v>262</v>
      </c>
      <c r="P1873" s="98"/>
      <c r="Q1873" s="99"/>
      <c r="R1873" s="99"/>
      <c r="S1873" s="99"/>
    </row>
    <row r="1874" spans="2:19" ht="45" customHeight="1" x14ac:dyDescent="0.25">
      <c r="B1874" s="10" t="s">
        <v>629</v>
      </c>
      <c r="C1874" s="100" t="s">
        <v>1347</v>
      </c>
      <c r="D1874" s="100"/>
      <c r="E1874" s="101">
        <f t="shared" si="31"/>
        <v>1</v>
      </c>
      <c r="F1874" s="101"/>
      <c r="G1874" s="102" t="s">
        <v>35</v>
      </c>
      <c r="H1874" s="102"/>
      <c r="I1874" s="103">
        <v>42612</v>
      </c>
      <c r="J1874" s="103"/>
      <c r="K1874" s="103">
        <v>42612</v>
      </c>
      <c r="L1874" s="103"/>
      <c r="M1874" s="84" t="s">
        <v>656</v>
      </c>
      <c r="N1874" s="84"/>
      <c r="O1874" s="98">
        <v>452</v>
      </c>
      <c r="P1874" s="98"/>
      <c r="Q1874" s="99"/>
      <c r="R1874" s="99"/>
      <c r="S1874" s="99"/>
    </row>
    <row r="1875" spans="2:19" ht="45" customHeight="1" x14ac:dyDescent="0.25">
      <c r="B1875" s="10" t="s">
        <v>629</v>
      </c>
      <c r="C1875" s="100" t="s">
        <v>1347</v>
      </c>
      <c r="D1875" s="100"/>
      <c r="E1875" s="101">
        <f t="shared" si="31"/>
        <v>1</v>
      </c>
      <c r="F1875" s="101"/>
      <c r="G1875" s="102" t="s">
        <v>35</v>
      </c>
      <c r="H1875" s="102"/>
      <c r="I1875" s="103">
        <v>42612</v>
      </c>
      <c r="J1875" s="103"/>
      <c r="K1875" s="103">
        <v>42612</v>
      </c>
      <c r="L1875" s="103"/>
      <c r="M1875" s="84" t="s">
        <v>656</v>
      </c>
      <c r="N1875" s="84"/>
      <c r="O1875" s="98">
        <v>229</v>
      </c>
      <c r="P1875" s="98"/>
      <c r="Q1875" s="99"/>
      <c r="R1875" s="99"/>
      <c r="S1875" s="99"/>
    </row>
    <row r="1876" spans="2:19" ht="45" customHeight="1" x14ac:dyDescent="0.25">
      <c r="B1876" s="10" t="s">
        <v>629</v>
      </c>
      <c r="C1876" s="100" t="s">
        <v>1347</v>
      </c>
      <c r="D1876" s="100"/>
      <c r="E1876" s="101">
        <f t="shared" si="31"/>
        <v>1</v>
      </c>
      <c r="F1876" s="101"/>
      <c r="G1876" s="102" t="s">
        <v>35</v>
      </c>
      <c r="H1876" s="102"/>
      <c r="I1876" s="103">
        <v>42612</v>
      </c>
      <c r="J1876" s="103"/>
      <c r="K1876" s="103">
        <v>42612</v>
      </c>
      <c r="L1876" s="103"/>
      <c r="M1876" s="84" t="s">
        <v>656</v>
      </c>
      <c r="N1876" s="84"/>
      <c r="O1876" s="98">
        <v>229</v>
      </c>
      <c r="P1876" s="98"/>
      <c r="Q1876" s="99"/>
      <c r="R1876" s="99"/>
      <c r="S1876" s="99"/>
    </row>
    <row r="1877" spans="2:19" ht="45" customHeight="1" x14ac:dyDescent="0.25">
      <c r="B1877" s="10" t="s">
        <v>629</v>
      </c>
      <c r="C1877" s="100" t="s">
        <v>19</v>
      </c>
      <c r="D1877" s="100"/>
      <c r="E1877" s="101">
        <f t="shared" si="31"/>
        <v>1</v>
      </c>
      <c r="F1877" s="101"/>
      <c r="G1877" s="102" t="s">
        <v>20</v>
      </c>
      <c r="H1877" s="102"/>
      <c r="I1877" s="103">
        <v>42619</v>
      </c>
      <c r="J1877" s="103"/>
      <c r="K1877" s="103">
        <v>42619</v>
      </c>
      <c r="L1877" s="103"/>
      <c r="M1877" s="84" t="s">
        <v>656</v>
      </c>
      <c r="N1877" s="84"/>
      <c r="O1877" s="98">
        <v>576</v>
      </c>
      <c r="P1877" s="98"/>
      <c r="Q1877" s="99"/>
      <c r="R1877" s="99"/>
      <c r="S1877" s="99"/>
    </row>
    <row r="1878" spans="2:19" ht="45" customHeight="1" x14ac:dyDescent="0.25">
      <c r="B1878" s="10" t="s">
        <v>629</v>
      </c>
      <c r="C1878" s="100" t="s">
        <v>1348</v>
      </c>
      <c r="D1878" s="100"/>
      <c r="E1878" s="101">
        <f t="shared" si="31"/>
        <v>1</v>
      </c>
      <c r="F1878" s="101"/>
      <c r="G1878" s="102" t="s">
        <v>35</v>
      </c>
      <c r="H1878" s="102"/>
      <c r="I1878" s="103">
        <v>42660</v>
      </c>
      <c r="J1878" s="103"/>
      <c r="K1878" s="103">
        <v>42660</v>
      </c>
      <c r="L1878" s="103"/>
      <c r="M1878" s="84" t="s">
        <v>656</v>
      </c>
      <c r="N1878" s="84"/>
      <c r="O1878" s="98">
        <v>290</v>
      </c>
      <c r="P1878" s="98"/>
      <c r="Q1878" s="99"/>
      <c r="R1878" s="99"/>
      <c r="S1878" s="99"/>
    </row>
    <row r="1879" spans="2:19" ht="45" customHeight="1" x14ac:dyDescent="0.25">
      <c r="B1879" s="10" t="s">
        <v>629</v>
      </c>
      <c r="C1879" s="100" t="s">
        <v>1348</v>
      </c>
      <c r="D1879" s="100"/>
      <c r="E1879" s="101">
        <f t="shared" si="31"/>
        <v>1</v>
      </c>
      <c r="F1879" s="101"/>
      <c r="G1879" s="102" t="s">
        <v>35</v>
      </c>
      <c r="H1879" s="102"/>
      <c r="I1879" s="103">
        <v>42660</v>
      </c>
      <c r="J1879" s="103"/>
      <c r="K1879" s="103">
        <v>42660</v>
      </c>
      <c r="L1879" s="103"/>
      <c r="M1879" s="84" t="s">
        <v>656</v>
      </c>
      <c r="N1879" s="84"/>
      <c r="O1879" s="98">
        <v>375</v>
      </c>
      <c r="P1879" s="98"/>
      <c r="Q1879" s="99"/>
      <c r="R1879" s="99"/>
      <c r="S1879" s="99"/>
    </row>
    <row r="1880" spans="2:19" ht="45" customHeight="1" x14ac:dyDescent="0.25">
      <c r="B1880" s="10" t="s">
        <v>629</v>
      </c>
      <c r="C1880" s="100" t="s">
        <v>1349</v>
      </c>
      <c r="D1880" s="100"/>
      <c r="E1880" s="101">
        <f t="shared" si="31"/>
        <v>1</v>
      </c>
      <c r="F1880" s="101"/>
      <c r="G1880" s="102" t="s">
        <v>35</v>
      </c>
      <c r="H1880" s="102"/>
      <c r="I1880" s="103">
        <v>42636</v>
      </c>
      <c r="J1880" s="103"/>
      <c r="K1880" s="103">
        <v>42636</v>
      </c>
      <c r="L1880" s="103"/>
      <c r="M1880" s="84" t="s">
        <v>656</v>
      </c>
      <c r="N1880" s="84"/>
      <c r="O1880" s="98">
        <v>208</v>
      </c>
      <c r="P1880" s="98"/>
      <c r="Q1880" s="99"/>
      <c r="R1880" s="99"/>
      <c r="S1880" s="99"/>
    </row>
    <row r="1881" spans="2:19" ht="45" customHeight="1" x14ac:dyDescent="0.25">
      <c r="B1881" s="10" t="s">
        <v>629</v>
      </c>
      <c r="C1881" s="100" t="s">
        <v>1349</v>
      </c>
      <c r="D1881" s="100"/>
      <c r="E1881" s="101">
        <f t="shared" si="31"/>
        <v>1</v>
      </c>
      <c r="F1881" s="101"/>
      <c r="G1881" s="102" t="s">
        <v>35</v>
      </c>
      <c r="H1881" s="102"/>
      <c r="I1881" s="103">
        <v>42636</v>
      </c>
      <c r="J1881" s="103"/>
      <c r="K1881" s="103">
        <v>42636</v>
      </c>
      <c r="L1881" s="103"/>
      <c r="M1881" s="84" t="s">
        <v>656</v>
      </c>
      <c r="N1881" s="84"/>
      <c r="O1881" s="98">
        <v>51</v>
      </c>
      <c r="P1881" s="98"/>
      <c r="Q1881" s="99"/>
      <c r="R1881" s="99"/>
      <c r="S1881" s="99"/>
    </row>
    <row r="1882" spans="2:19" ht="45" customHeight="1" x14ac:dyDescent="0.25">
      <c r="B1882" s="10" t="s">
        <v>629</v>
      </c>
      <c r="C1882" s="100" t="s">
        <v>1134</v>
      </c>
      <c r="D1882" s="100"/>
      <c r="E1882" s="101">
        <f t="shared" si="31"/>
        <v>1</v>
      </c>
      <c r="F1882" s="101"/>
      <c r="G1882" s="102" t="s">
        <v>17</v>
      </c>
      <c r="H1882" s="102"/>
      <c r="I1882" s="103">
        <v>42640</v>
      </c>
      <c r="J1882" s="103"/>
      <c r="K1882" s="103">
        <v>42643</v>
      </c>
      <c r="L1882" s="103"/>
      <c r="M1882" s="84" t="s">
        <v>656</v>
      </c>
      <c r="N1882" s="84"/>
      <c r="O1882" s="98">
        <v>1567</v>
      </c>
      <c r="P1882" s="98"/>
      <c r="Q1882" s="99"/>
      <c r="R1882" s="99"/>
      <c r="S1882" s="99"/>
    </row>
    <row r="1883" spans="2:19" ht="45" customHeight="1" x14ac:dyDescent="0.25">
      <c r="B1883" s="10" t="s">
        <v>629</v>
      </c>
      <c r="C1883" s="100" t="s">
        <v>1350</v>
      </c>
      <c r="D1883" s="100"/>
      <c r="E1883" s="101">
        <f t="shared" si="31"/>
        <v>1</v>
      </c>
      <c r="F1883" s="101"/>
      <c r="G1883" s="102" t="s">
        <v>17</v>
      </c>
      <c r="H1883" s="102"/>
      <c r="I1883" s="103">
        <v>42640</v>
      </c>
      <c r="J1883" s="103"/>
      <c r="K1883" s="103">
        <v>42643</v>
      </c>
      <c r="L1883" s="103"/>
      <c r="M1883" s="84" t="s">
        <v>656</v>
      </c>
      <c r="N1883" s="84"/>
      <c r="O1883" s="98">
        <v>6532.01</v>
      </c>
      <c r="P1883" s="98"/>
      <c r="Q1883" s="99"/>
      <c r="R1883" s="99"/>
      <c r="S1883" s="99"/>
    </row>
    <row r="1884" spans="2:19" ht="45" customHeight="1" x14ac:dyDescent="0.25">
      <c r="B1884" s="10" t="s">
        <v>629</v>
      </c>
      <c r="C1884" s="100" t="s">
        <v>1351</v>
      </c>
      <c r="D1884" s="100"/>
      <c r="E1884" s="101">
        <f t="shared" si="31"/>
        <v>1</v>
      </c>
      <c r="F1884" s="101"/>
      <c r="G1884" s="102" t="s">
        <v>35</v>
      </c>
      <c r="H1884" s="102"/>
      <c r="I1884" s="103">
        <v>42697</v>
      </c>
      <c r="J1884" s="103"/>
      <c r="K1884" s="103">
        <v>42697</v>
      </c>
      <c r="L1884" s="103"/>
      <c r="M1884" s="84" t="s">
        <v>656</v>
      </c>
      <c r="N1884" s="84"/>
      <c r="O1884" s="98">
        <v>434</v>
      </c>
      <c r="P1884" s="98"/>
      <c r="Q1884" s="99"/>
      <c r="R1884" s="99"/>
      <c r="S1884" s="99"/>
    </row>
    <row r="1885" spans="2:19" ht="45" customHeight="1" x14ac:dyDescent="0.25">
      <c r="B1885" s="10" t="s">
        <v>629</v>
      </c>
      <c r="C1885" s="100" t="s">
        <v>1351</v>
      </c>
      <c r="D1885" s="100"/>
      <c r="E1885" s="101">
        <f t="shared" si="31"/>
        <v>1</v>
      </c>
      <c r="F1885" s="101"/>
      <c r="G1885" s="102" t="s">
        <v>35</v>
      </c>
      <c r="H1885" s="102"/>
      <c r="I1885" s="103">
        <v>42697</v>
      </c>
      <c r="J1885" s="103"/>
      <c r="K1885" s="103">
        <v>42697</v>
      </c>
      <c r="L1885" s="103"/>
      <c r="M1885" s="84" t="s">
        <v>656</v>
      </c>
      <c r="N1885" s="84"/>
      <c r="O1885" s="98">
        <v>229</v>
      </c>
      <c r="P1885" s="98"/>
      <c r="Q1885" s="99"/>
      <c r="R1885" s="99"/>
      <c r="S1885" s="99"/>
    </row>
    <row r="1886" spans="2:19" ht="45" customHeight="1" x14ac:dyDescent="0.25">
      <c r="B1886" s="10" t="s">
        <v>629</v>
      </c>
      <c r="C1886" s="100" t="s">
        <v>649</v>
      </c>
      <c r="D1886" s="100"/>
      <c r="E1886" s="101">
        <f t="shared" si="31"/>
        <v>1</v>
      </c>
      <c r="F1886" s="101"/>
      <c r="G1886" s="102" t="s">
        <v>35</v>
      </c>
      <c r="H1886" s="102"/>
      <c r="I1886" s="103">
        <v>42703</v>
      </c>
      <c r="J1886" s="103"/>
      <c r="K1886" s="103">
        <v>42703</v>
      </c>
      <c r="L1886" s="103"/>
      <c r="M1886" s="84" t="s">
        <v>656</v>
      </c>
      <c r="N1886" s="84"/>
      <c r="O1886" s="98">
        <v>280</v>
      </c>
      <c r="P1886" s="98"/>
      <c r="Q1886" s="99"/>
      <c r="R1886" s="99"/>
      <c r="S1886" s="99"/>
    </row>
    <row r="1887" spans="2:19" ht="45" customHeight="1" x14ac:dyDescent="0.25">
      <c r="B1887" s="10" t="s">
        <v>629</v>
      </c>
      <c r="C1887" s="100" t="s">
        <v>649</v>
      </c>
      <c r="D1887" s="100"/>
      <c r="E1887" s="101">
        <f t="shared" si="31"/>
        <v>1</v>
      </c>
      <c r="F1887" s="101"/>
      <c r="G1887" s="102" t="s">
        <v>35</v>
      </c>
      <c r="H1887" s="102"/>
      <c r="I1887" s="103">
        <v>42703</v>
      </c>
      <c r="J1887" s="103"/>
      <c r="K1887" s="103">
        <v>42703</v>
      </c>
      <c r="L1887" s="103"/>
      <c r="M1887" s="84" t="s">
        <v>656</v>
      </c>
      <c r="N1887" s="84"/>
      <c r="O1887" s="98">
        <v>310.5</v>
      </c>
      <c r="P1887" s="98"/>
      <c r="Q1887" s="99"/>
      <c r="R1887" s="99"/>
      <c r="S1887" s="99"/>
    </row>
    <row r="1888" spans="2:19" ht="45" customHeight="1" x14ac:dyDescent="0.25">
      <c r="B1888" s="10" t="s">
        <v>629</v>
      </c>
      <c r="C1888" s="100" t="s">
        <v>1352</v>
      </c>
      <c r="D1888" s="100"/>
      <c r="E1888" s="101">
        <f t="shared" si="31"/>
        <v>1</v>
      </c>
      <c r="F1888" s="101"/>
      <c r="G1888" s="102" t="s">
        <v>35</v>
      </c>
      <c r="H1888" s="102"/>
      <c r="I1888" s="103">
        <v>42703</v>
      </c>
      <c r="J1888" s="103"/>
      <c r="K1888" s="103">
        <v>42703</v>
      </c>
      <c r="L1888" s="103"/>
      <c r="M1888" s="84" t="s">
        <v>656</v>
      </c>
      <c r="N1888" s="84"/>
      <c r="O1888" s="98">
        <v>293</v>
      </c>
      <c r="P1888" s="98"/>
      <c r="Q1888" s="99"/>
      <c r="R1888" s="99"/>
      <c r="S1888" s="99"/>
    </row>
    <row r="1889" spans="2:20" ht="45" customHeight="1" x14ac:dyDescent="0.25">
      <c r="B1889" s="10" t="s">
        <v>629</v>
      </c>
      <c r="C1889" s="100" t="s">
        <v>1352</v>
      </c>
      <c r="D1889" s="100"/>
      <c r="E1889" s="101">
        <f t="shared" si="31"/>
        <v>1</v>
      </c>
      <c r="F1889" s="101"/>
      <c r="G1889" s="102" t="s">
        <v>35</v>
      </c>
      <c r="H1889" s="102"/>
      <c r="I1889" s="103">
        <v>42703</v>
      </c>
      <c r="J1889" s="103"/>
      <c r="K1889" s="103">
        <v>42703</v>
      </c>
      <c r="L1889" s="103"/>
      <c r="M1889" s="84" t="s">
        <v>656</v>
      </c>
      <c r="N1889" s="84"/>
      <c r="O1889" s="98">
        <v>336</v>
      </c>
      <c r="P1889" s="98"/>
      <c r="Q1889" s="99"/>
      <c r="R1889" s="99"/>
      <c r="S1889" s="99"/>
    </row>
    <row r="1890" spans="2:20" ht="45" customHeight="1" x14ac:dyDescent="0.25">
      <c r="B1890" s="10" t="s">
        <v>629</v>
      </c>
      <c r="C1890" s="100" t="s">
        <v>1352</v>
      </c>
      <c r="D1890" s="100"/>
      <c r="E1890" s="101">
        <f t="shared" si="31"/>
        <v>1</v>
      </c>
      <c r="F1890" s="101"/>
      <c r="G1890" s="102" t="s">
        <v>35</v>
      </c>
      <c r="H1890" s="102"/>
      <c r="I1890" s="103">
        <v>42703</v>
      </c>
      <c r="J1890" s="103"/>
      <c r="K1890" s="103">
        <v>42703</v>
      </c>
      <c r="L1890" s="103"/>
      <c r="M1890" s="84" t="s">
        <v>656</v>
      </c>
      <c r="N1890" s="84"/>
      <c r="O1890" s="98">
        <v>229</v>
      </c>
      <c r="P1890" s="98"/>
      <c r="Q1890" s="99"/>
      <c r="R1890" s="99"/>
      <c r="S1890" s="99"/>
    </row>
    <row r="1891" spans="2:20" ht="45" customHeight="1" x14ac:dyDescent="0.25">
      <c r="B1891" s="10" t="s">
        <v>629</v>
      </c>
      <c r="C1891" s="100" t="s">
        <v>1352</v>
      </c>
      <c r="D1891" s="100"/>
      <c r="E1891" s="101">
        <f t="shared" si="31"/>
        <v>1</v>
      </c>
      <c r="F1891" s="101"/>
      <c r="G1891" s="102" t="s">
        <v>35</v>
      </c>
      <c r="H1891" s="102"/>
      <c r="I1891" s="103">
        <v>42703</v>
      </c>
      <c r="J1891" s="103"/>
      <c r="K1891" s="103">
        <v>42703</v>
      </c>
      <c r="L1891" s="103"/>
      <c r="M1891" s="84" t="s">
        <v>656</v>
      </c>
      <c r="N1891" s="84"/>
      <c r="O1891" s="98">
        <v>176</v>
      </c>
      <c r="P1891" s="98"/>
      <c r="Q1891" s="99"/>
      <c r="R1891" s="99"/>
      <c r="S1891" s="99"/>
    </row>
    <row r="1892" spans="2:20" ht="45" customHeight="1" x14ac:dyDescent="0.25">
      <c r="B1892" s="10" t="s">
        <v>629</v>
      </c>
      <c r="C1892" s="100" t="s">
        <v>1353</v>
      </c>
      <c r="D1892" s="100"/>
      <c r="E1892" s="101">
        <f t="shared" si="31"/>
        <v>1</v>
      </c>
      <c r="F1892" s="101"/>
      <c r="G1892" s="102" t="s">
        <v>35</v>
      </c>
      <c r="H1892" s="102"/>
      <c r="I1892" s="103">
        <v>42660</v>
      </c>
      <c r="J1892" s="103"/>
      <c r="K1892" s="103">
        <v>42660</v>
      </c>
      <c r="L1892" s="103"/>
      <c r="M1892" s="84" t="s">
        <v>656</v>
      </c>
      <c r="N1892" s="84"/>
      <c r="O1892" s="98">
        <v>271</v>
      </c>
      <c r="P1892" s="98"/>
      <c r="Q1892" s="99"/>
      <c r="R1892" s="99"/>
      <c r="S1892" s="99"/>
    </row>
    <row r="1893" spans="2:20" ht="45" customHeight="1" x14ac:dyDescent="0.25">
      <c r="B1893" s="10" t="s">
        <v>629</v>
      </c>
      <c r="C1893" s="100" t="s">
        <v>1353</v>
      </c>
      <c r="D1893" s="100"/>
      <c r="E1893" s="101">
        <f t="shared" si="31"/>
        <v>1</v>
      </c>
      <c r="F1893" s="101"/>
      <c r="G1893" s="102" t="s">
        <v>35</v>
      </c>
      <c r="H1893" s="102"/>
      <c r="I1893" s="103">
        <v>42660</v>
      </c>
      <c r="J1893" s="103"/>
      <c r="K1893" s="103">
        <v>42660</v>
      </c>
      <c r="L1893" s="103"/>
      <c r="M1893" s="84" t="s">
        <v>656</v>
      </c>
      <c r="N1893" s="84"/>
      <c r="O1893" s="98">
        <v>229</v>
      </c>
      <c r="P1893" s="98"/>
      <c r="Q1893" s="99"/>
      <c r="R1893" s="99"/>
      <c r="S1893" s="99"/>
      <c r="T1893" s="5">
        <f>SUM(O1817:O1893)</f>
        <v>30587.510000000002</v>
      </c>
    </row>
  </sheetData>
  <sheetProtection selectLockedCells="1" selectUnlockedCells="1"/>
  <autoFilter ref="B10:S1893"/>
  <mergeCells count="15061">
    <mergeCell ref="C4:E5"/>
    <mergeCell ref="G6:M6"/>
    <mergeCell ref="H7:L7"/>
    <mergeCell ref="H8:M8"/>
    <mergeCell ref="B10:B12"/>
    <mergeCell ref="C10:D12"/>
    <mergeCell ref="E10:F12"/>
    <mergeCell ref="G10:H12"/>
    <mergeCell ref="I10:J12"/>
    <mergeCell ref="K10:L12"/>
    <mergeCell ref="M10:N12"/>
    <mergeCell ref="O10:P12"/>
    <mergeCell ref="Q10:S12"/>
    <mergeCell ref="C13:D13"/>
    <mergeCell ref="E13:F13"/>
    <mergeCell ref="G13:H13"/>
    <mergeCell ref="I13:J13"/>
    <mergeCell ref="K13:L13"/>
    <mergeCell ref="M13:N13"/>
    <mergeCell ref="O13:P13"/>
    <mergeCell ref="Q13:S13"/>
    <mergeCell ref="C14:D14"/>
    <mergeCell ref="E14:F14"/>
    <mergeCell ref="G14:H14"/>
    <mergeCell ref="I14:J14"/>
    <mergeCell ref="K14:L14"/>
    <mergeCell ref="M14:N14"/>
    <mergeCell ref="O14:P14"/>
    <mergeCell ref="Q14:S14"/>
    <mergeCell ref="C15:D15"/>
    <mergeCell ref="E15:F15"/>
    <mergeCell ref="G15:H15"/>
    <mergeCell ref="I15:J15"/>
    <mergeCell ref="K15:L15"/>
    <mergeCell ref="M15:N15"/>
    <mergeCell ref="O15:P15"/>
    <mergeCell ref="Q15:S15"/>
    <mergeCell ref="C16:D16"/>
    <mergeCell ref="E16:F16"/>
    <mergeCell ref="G16:H16"/>
    <mergeCell ref="I16:J16"/>
    <mergeCell ref="K16:L16"/>
    <mergeCell ref="M16:N16"/>
    <mergeCell ref="O16:P16"/>
    <mergeCell ref="Q16:S16"/>
    <mergeCell ref="C17:D17"/>
    <mergeCell ref="E17:F17"/>
    <mergeCell ref="G17:H17"/>
    <mergeCell ref="I17:J17"/>
    <mergeCell ref="K17:L17"/>
    <mergeCell ref="M17:N17"/>
    <mergeCell ref="O17:P17"/>
    <mergeCell ref="Q17:S17"/>
    <mergeCell ref="C18:D18"/>
    <mergeCell ref="E18:F18"/>
    <mergeCell ref="G18:H18"/>
    <mergeCell ref="I18:J18"/>
    <mergeCell ref="K18:L18"/>
    <mergeCell ref="M18:N18"/>
    <mergeCell ref="O18:P18"/>
    <mergeCell ref="Q18:S18"/>
    <mergeCell ref="C19:D19"/>
    <mergeCell ref="E19:F19"/>
    <mergeCell ref="G19:H19"/>
    <mergeCell ref="I19:J19"/>
    <mergeCell ref="K19:L19"/>
    <mergeCell ref="M19:N19"/>
    <mergeCell ref="O19:P19"/>
    <mergeCell ref="Q19:S19"/>
    <mergeCell ref="C20:D20"/>
    <mergeCell ref="E20:F20"/>
    <mergeCell ref="G20:H20"/>
    <mergeCell ref="I20:J20"/>
    <mergeCell ref="K20:L20"/>
    <mergeCell ref="M20:N20"/>
    <mergeCell ref="O20:P20"/>
    <mergeCell ref="Q20:S20"/>
    <mergeCell ref="C21:D21"/>
    <mergeCell ref="E21:F21"/>
    <mergeCell ref="G21:H21"/>
    <mergeCell ref="I21:J21"/>
    <mergeCell ref="K21:L21"/>
    <mergeCell ref="M21:N21"/>
    <mergeCell ref="O21:P21"/>
    <mergeCell ref="Q21:S21"/>
    <mergeCell ref="C22:D22"/>
    <mergeCell ref="E22:F22"/>
    <mergeCell ref="G22:H22"/>
    <mergeCell ref="I22:J22"/>
    <mergeCell ref="K22:L22"/>
    <mergeCell ref="M22:N22"/>
    <mergeCell ref="O22:P22"/>
    <mergeCell ref="Q22:S22"/>
    <mergeCell ref="C23:D23"/>
    <mergeCell ref="E23:F23"/>
    <mergeCell ref="G23:H23"/>
    <mergeCell ref="I23:J23"/>
    <mergeCell ref="K23:L23"/>
    <mergeCell ref="M23:N23"/>
    <mergeCell ref="O23:P23"/>
    <mergeCell ref="Q23:S23"/>
    <mergeCell ref="C24:D24"/>
    <mergeCell ref="E24:F24"/>
    <mergeCell ref="G24:H24"/>
    <mergeCell ref="I24:J24"/>
    <mergeCell ref="K24:L24"/>
    <mergeCell ref="M24:N24"/>
    <mergeCell ref="O24:P24"/>
    <mergeCell ref="Q24:S24"/>
    <mergeCell ref="C25:D25"/>
    <mergeCell ref="E25:F25"/>
    <mergeCell ref="G25:H25"/>
    <mergeCell ref="I25:J25"/>
    <mergeCell ref="K25:L25"/>
    <mergeCell ref="M25:N25"/>
    <mergeCell ref="O25:P25"/>
    <mergeCell ref="Q25:S25"/>
    <mergeCell ref="C26:D26"/>
    <mergeCell ref="E26:F26"/>
    <mergeCell ref="G26:H26"/>
    <mergeCell ref="I26:J26"/>
    <mergeCell ref="K26:L26"/>
    <mergeCell ref="M26:N26"/>
    <mergeCell ref="O26:P26"/>
    <mergeCell ref="Q26:S26"/>
    <mergeCell ref="C27:D27"/>
    <mergeCell ref="E27:F27"/>
    <mergeCell ref="G27:H27"/>
    <mergeCell ref="I27:J27"/>
    <mergeCell ref="K27:L27"/>
    <mergeCell ref="M27:N27"/>
    <mergeCell ref="O27:P27"/>
    <mergeCell ref="Q27:S27"/>
    <mergeCell ref="C28:D28"/>
    <mergeCell ref="E28:F28"/>
    <mergeCell ref="G28:H28"/>
    <mergeCell ref="I28:J28"/>
    <mergeCell ref="K28:L28"/>
    <mergeCell ref="M28:N28"/>
    <mergeCell ref="O28:P28"/>
    <mergeCell ref="Q28:S28"/>
    <mergeCell ref="C29:D29"/>
    <mergeCell ref="E29:F29"/>
    <mergeCell ref="G29:H29"/>
    <mergeCell ref="I29:J29"/>
    <mergeCell ref="K29:L29"/>
    <mergeCell ref="M29:N29"/>
    <mergeCell ref="O29:P29"/>
    <mergeCell ref="Q29:S29"/>
    <mergeCell ref="C30:D30"/>
    <mergeCell ref="E30:F30"/>
    <mergeCell ref="G30:H30"/>
    <mergeCell ref="I30:J30"/>
    <mergeCell ref="K30:L30"/>
    <mergeCell ref="M30:N30"/>
    <mergeCell ref="O30:P30"/>
    <mergeCell ref="Q30:S30"/>
    <mergeCell ref="C31:D31"/>
    <mergeCell ref="E31:F31"/>
    <mergeCell ref="G31:H31"/>
    <mergeCell ref="I31:J31"/>
    <mergeCell ref="K31:L31"/>
    <mergeCell ref="M31:N31"/>
    <mergeCell ref="O31:P31"/>
    <mergeCell ref="Q31:S31"/>
    <mergeCell ref="C32:D32"/>
    <mergeCell ref="E32:F32"/>
    <mergeCell ref="G32:H32"/>
    <mergeCell ref="I32:J32"/>
    <mergeCell ref="K32:L32"/>
    <mergeCell ref="M32:N32"/>
    <mergeCell ref="O32:P32"/>
    <mergeCell ref="Q32:S32"/>
    <mergeCell ref="C33:D33"/>
    <mergeCell ref="E33:F33"/>
    <mergeCell ref="G33:H33"/>
    <mergeCell ref="I33:J33"/>
    <mergeCell ref="K33:L33"/>
    <mergeCell ref="M33:N33"/>
    <mergeCell ref="O33:P33"/>
    <mergeCell ref="Q33:S33"/>
    <mergeCell ref="C34:D34"/>
    <mergeCell ref="E34:F34"/>
    <mergeCell ref="G34:H34"/>
    <mergeCell ref="I34:J34"/>
    <mergeCell ref="K34:L34"/>
    <mergeCell ref="M34:N34"/>
    <mergeCell ref="O34:P34"/>
    <mergeCell ref="Q34:S34"/>
    <mergeCell ref="C35:D35"/>
    <mergeCell ref="E35:F35"/>
    <mergeCell ref="G35:H35"/>
    <mergeCell ref="I35:J35"/>
    <mergeCell ref="K35:L35"/>
    <mergeCell ref="M35:N35"/>
    <mergeCell ref="O35:P35"/>
    <mergeCell ref="Q35:S35"/>
    <mergeCell ref="C36:D36"/>
    <mergeCell ref="E36:F36"/>
    <mergeCell ref="G36:H36"/>
    <mergeCell ref="I36:J36"/>
    <mergeCell ref="K36:L36"/>
    <mergeCell ref="M36:N36"/>
    <mergeCell ref="O36:P36"/>
    <mergeCell ref="Q36:S36"/>
    <mergeCell ref="C37:D37"/>
    <mergeCell ref="E37:F37"/>
    <mergeCell ref="G37:H37"/>
    <mergeCell ref="I37:J37"/>
    <mergeCell ref="K37:L37"/>
    <mergeCell ref="M37:N37"/>
    <mergeCell ref="O37:P37"/>
    <mergeCell ref="Q37:S37"/>
    <mergeCell ref="C38:D38"/>
    <mergeCell ref="E38:F38"/>
    <mergeCell ref="G38:H38"/>
    <mergeCell ref="I38:J38"/>
    <mergeCell ref="K38:L38"/>
    <mergeCell ref="M38:N38"/>
    <mergeCell ref="O38:P38"/>
    <mergeCell ref="Q38:S38"/>
    <mergeCell ref="C39:D39"/>
    <mergeCell ref="E39:F39"/>
    <mergeCell ref="G39:H39"/>
    <mergeCell ref="I39:J39"/>
    <mergeCell ref="K39:L39"/>
    <mergeCell ref="M39:N39"/>
    <mergeCell ref="O39:P39"/>
    <mergeCell ref="Q39:S39"/>
    <mergeCell ref="C40:D40"/>
    <mergeCell ref="E40:F40"/>
    <mergeCell ref="G40:H40"/>
    <mergeCell ref="I40:J40"/>
    <mergeCell ref="K40:L40"/>
    <mergeCell ref="M40:N40"/>
    <mergeCell ref="O40:P40"/>
    <mergeCell ref="Q40:S40"/>
    <mergeCell ref="C41:D41"/>
    <mergeCell ref="E41:F41"/>
    <mergeCell ref="G41:H41"/>
    <mergeCell ref="I41:J41"/>
    <mergeCell ref="K41:L41"/>
    <mergeCell ref="M41:N41"/>
    <mergeCell ref="O41:P41"/>
    <mergeCell ref="Q41:S41"/>
    <mergeCell ref="C42:D42"/>
    <mergeCell ref="E42:F42"/>
    <mergeCell ref="G42:H42"/>
    <mergeCell ref="I42:J42"/>
    <mergeCell ref="K42:L42"/>
    <mergeCell ref="M42:N42"/>
    <mergeCell ref="O42:P42"/>
    <mergeCell ref="Q42:S42"/>
    <mergeCell ref="C43:D43"/>
    <mergeCell ref="E43:F43"/>
    <mergeCell ref="G43:H43"/>
    <mergeCell ref="I43:J43"/>
    <mergeCell ref="K43:L43"/>
    <mergeCell ref="M43:N43"/>
    <mergeCell ref="O43:P43"/>
    <mergeCell ref="Q43:S43"/>
    <mergeCell ref="C44:D44"/>
    <mergeCell ref="E44:F44"/>
    <mergeCell ref="G44:H44"/>
    <mergeCell ref="I44:J44"/>
    <mergeCell ref="K44:L44"/>
    <mergeCell ref="M44:N44"/>
    <mergeCell ref="O44:P44"/>
    <mergeCell ref="Q44:S44"/>
    <mergeCell ref="C45:D45"/>
    <mergeCell ref="E45:F45"/>
    <mergeCell ref="G45:H45"/>
    <mergeCell ref="I45:J45"/>
    <mergeCell ref="K45:L45"/>
    <mergeCell ref="M45:N45"/>
    <mergeCell ref="O45:P45"/>
    <mergeCell ref="Q45:S45"/>
    <mergeCell ref="C46:D46"/>
    <mergeCell ref="E46:F46"/>
    <mergeCell ref="G46:H46"/>
    <mergeCell ref="I46:J46"/>
    <mergeCell ref="K46:L46"/>
    <mergeCell ref="M46:N46"/>
    <mergeCell ref="O46:P46"/>
    <mergeCell ref="Q46:S46"/>
    <mergeCell ref="C47:D47"/>
    <mergeCell ref="E47:F47"/>
    <mergeCell ref="G47:H47"/>
    <mergeCell ref="I47:J47"/>
    <mergeCell ref="K47:L47"/>
    <mergeCell ref="M47:N47"/>
    <mergeCell ref="O47:P47"/>
    <mergeCell ref="Q47:S47"/>
    <mergeCell ref="C48:D48"/>
    <mergeCell ref="E48:F48"/>
    <mergeCell ref="G48:H48"/>
    <mergeCell ref="I48:J48"/>
    <mergeCell ref="K48:L48"/>
    <mergeCell ref="M48:N48"/>
    <mergeCell ref="O48:P48"/>
    <mergeCell ref="Q48:S48"/>
    <mergeCell ref="C49:D49"/>
    <mergeCell ref="E49:F49"/>
    <mergeCell ref="G49:H49"/>
    <mergeCell ref="I49:J49"/>
    <mergeCell ref="K49:L49"/>
    <mergeCell ref="M49:N49"/>
    <mergeCell ref="O49:P49"/>
    <mergeCell ref="Q49:S49"/>
    <mergeCell ref="C50:D50"/>
    <mergeCell ref="E50:F50"/>
    <mergeCell ref="G50:H50"/>
    <mergeCell ref="I50:J50"/>
    <mergeCell ref="K50:L50"/>
    <mergeCell ref="M50:N50"/>
    <mergeCell ref="O50:P50"/>
    <mergeCell ref="Q50:S50"/>
    <mergeCell ref="C51:D51"/>
    <mergeCell ref="E51:F51"/>
    <mergeCell ref="G51:H51"/>
    <mergeCell ref="I51:J51"/>
    <mergeCell ref="K51:L51"/>
    <mergeCell ref="M51:N51"/>
    <mergeCell ref="O51:P51"/>
    <mergeCell ref="Q51:S51"/>
    <mergeCell ref="C52:D52"/>
    <mergeCell ref="E52:F52"/>
    <mergeCell ref="G52:H52"/>
    <mergeCell ref="I52:J52"/>
    <mergeCell ref="K52:L52"/>
    <mergeCell ref="M52:N52"/>
    <mergeCell ref="O52:P52"/>
    <mergeCell ref="Q52:S52"/>
    <mergeCell ref="C53:D53"/>
    <mergeCell ref="E53:F53"/>
    <mergeCell ref="G53:H53"/>
    <mergeCell ref="I53:J53"/>
    <mergeCell ref="K53:L53"/>
    <mergeCell ref="M53:N53"/>
    <mergeCell ref="O53:P53"/>
    <mergeCell ref="Q53:S53"/>
    <mergeCell ref="C54:D54"/>
    <mergeCell ref="E54:F54"/>
    <mergeCell ref="G54:H54"/>
    <mergeCell ref="I54:J54"/>
    <mergeCell ref="K54:L54"/>
    <mergeCell ref="M54:N54"/>
    <mergeCell ref="O54:P54"/>
    <mergeCell ref="Q54:S54"/>
    <mergeCell ref="C55:D55"/>
    <mergeCell ref="E55:F55"/>
    <mergeCell ref="G55:H55"/>
    <mergeCell ref="I55:J55"/>
    <mergeCell ref="K55:L55"/>
    <mergeCell ref="M55:N55"/>
    <mergeCell ref="O55:P55"/>
    <mergeCell ref="Q55:S55"/>
    <mergeCell ref="C56:D56"/>
    <mergeCell ref="E56:F56"/>
    <mergeCell ref="G56:H56"/>
    <mergeCell ref="I56:J56"/>
    <mergeCell ref="K56:L56"/>
    <mergeCell ref="M56:N56"/>
    <mergeCell ref="O56:P56"/>
    <mergeCell ref="Q56:S56"/>
    <mergeCell ref="C57:D57"/>
    <mergeCell ref="E57:F57"/>
    <mergeCell ref="G57:H57"/>
    <mergeCell ref="I57:J57"/>
    <mergeCell ref="K57:L57"/>
    <mergeCell ref="M57:N57"/>
    <mergeCell ref="O57:P57"/>
    <mergeCell ref="Q57:S57"/>
    <mergeCell ref="C58:D58"/>
    <mergeCell ref="E58:F58"/>
    <mergeCell ref="G58:H58"/>
    <mergeCell ref="I58:J58"/>
    <mergeCell ref="K58:L58"/>
    <mergeCell ref="M58:N58"/>
    <mergeCell ref="O58:P58"/>
    <mergeCell ref="Q58:S58"/>
    <mergeCell ref="C59:D59"/>
    <mergeCell ref="E59:F59"/>
    <mergeCell ref="G59:H59"/>
    <mergeCell ref="I59:J59"/>
    <mergeCell ref="K59:L59"/>
    <mergeCell ref="M59:N59"/>
    <mergeCell ref="O59:P59"/>
    <mergeCell ref="Q59:S59"/>
    <mergeCell ref="C60:D60"/>
    <mergeCell ref="E60:F60"/>
    <mergeCell ref="G60:H60"/>
    <mergeCell ref="I60:J60"/>
    <mergeCell ref="K60:L60"/>
    <mergeCell ref="M60:N60"/>
    <mergeCell ref="O60:P60"/>
    <mergeCell ref="Q60:S60"/>
    <mergeCell ref="C61:D61"/>
    <mergeCell ref="E61:F61"/>
    <mergeCell ref="G61:H61"/>
    <mergeCell ref="I61:J61"/>
    <mergeCell ref="K61:L61"/>
    <mergeCell ref="M61:N61"/>
    <mergeCell ref="O61:P61"/>
    <mergeCell ref="Q61:S61"/>
    <mergeCell ref="C62:D62"/>
    <mergeCell ref="E62:F62"/>
    <mergeCell ref="G62:H62"/>
    <mergeCell ref="I62:J62"/>
    <mergeCell ref="K62:L62"/>
    <mergeCell ref="M62:N62"/>
    <mergeCell ref="O62:P62"/>
    <mergeCell ref="Q62:S62"/>
    <mergeCell ref="C63:D63"/>
    <mergeCell ref="E63:F63"/>
    <mergeCell ref="G63:H63"/>
    <mergeCell ref="I63:J63"/>
    <mergeCell ref="K63:L63"/>
    <mergeCell ref="M63:N63"/>
    <mergeCell ref="O63:P63"/>
    <mergeCell ref="Q63:S63"/>
    <mergeCell ref="C64:D64"/>
    <mergeCell ref="E64:F64"/>
    <mergeCell ref="G64:H64"/>
    <mergeCell ref="I64:J64"/>
    <mergeCell ref="K64:L64"/>
    <mergeCell ref="M64:N64"/>
    <mergeCell ref="O64:P64"/>
    <mergeCell ref="Q64:S64"/>
    <mergeCell ref="C65:D65"/>
    <mergeCell ref="E65:F65"/>
    <mergeCell ref="G65:H65"/>
    <mergeCell ref="I65:J65"/>
    <mergeCell ref="K65:L65"/>
    <mergeCell ref="M65:N65"/>
    <mergeCell ref="O65:P65"/>
    <mergeCell ref="Q65:S65"/>
    <mergeCell ref="C66:D66"/>
    <mergeCell ref="E66:F66"/>
    <mergeCell ref="G66:H66"/>
    <mergeCell ref="I66:J66"/>
    <mergeCell ref="K66:L66"/>
    <mergeCell ref="M66:N66"/>
    <mergeCell ref="O66:P66"/>
    <mergeCell ref="Q66:S66"/>
    <mergeCell ref="C67:D67"/>
    <mergeCell ref="E67:F67"/>
    <mergeCell ref="G67:H67"/>
    <mergeCell ref="I67:J67"/>
    <mergeCell ref="K67:L67"/>
    <mergeCell ref="M67:N67"/>
    <mergeCell ref="O67:P67"/>
    <mergeCell ref="Q67:S67"/>
    <mergeCell ref="C68:D68"/>
    <mergeCell ref="E68:F68"/>
    <mergeCell ref="G68:H68"/>
    <mergeCell ref="I68:J68"/>
    <mergeCell ref="K68:L68"/>
    <mergeCell ref="M68:N68"/>
    <mergeCell ref="O68:P68"/>
    <mergeCell ref="Q68:S68"/>
    <mergeCell ref="C69:D69"/>
    <mergeCell ref="E69:F69"/>
    <mergeCell ref="G69:H69"/>
    <mergeCell ref="I69:J69"/>
    <mergeCell ref="K69:L69"/>
    <mergeCell ref="M69:N69"/>
    <mergeCell ref="O69:P69"/>
    <mergeCell ref="Q69:S69"/>
    <mergeCell ref="C70:D70"/>
    <mergeCell ref="E70:F70"/>
    <mergeCell ref="G70:H70"/>
    <mergeCell ref="I70:J70"/>
    <mergeCell ref="K70:L70"/>
    <mergeCell ref="M70:N70"/>
    <mergeCell ref="O70:P70"/>
    <mergeCell ref="Q70:S70"/>
    <mergeCell ref="C71:D71"/>
    <mergeCell ref="E71:F71"/>
    <mergeCell ref="G71:H71"/>
    <mergeCell ref="I71:J71"/>
    <mergeCell ref="K71:L71"/>
    <mergeCell ref="M71:N71"/>
    <mergeCell ref="O71:P71"/>
    <mergeCell ref="Q71:S71"/>
    <mergeCell ref="C72:D72"/>
    <mergeCell ref="E72:F72"/>
    <mergeCell ref="G72:H72"/>
    <mergeCell ref="I72:J72"/>
    <mergeCell ref="K72:L72"/>
    <mergeCell ref="M72:N72"/>
    <mergeCell ref="O72:P72"/>
    <mergeCell ref="Q72:S72"/>
    <mergeCell ref="C73:D73"/>
    <mergeCell ref="E73:F73"/>
    <mergeCell ref="G73:H73"/>
    <mergeCell ref="I73:J73"/>
    <mergeCell ref="K73:L73"/>
    <mergeCell ref="M73:N73"/>
    <mergeCell ref="O73:P73"/>
    <mergeCell ref="Q73:S73"/>
    <mergeCell ref="C74:D74"/>
    <mergeCell ref="E74:F74"/>
    <mergeCell ref="G74:H74"/>
    <mergeCell ref="I74:J74"/>
    <mergeCell ref="K74:L74"/>
    <mergeCell ref="M74:N74"/>
    <mergeCell ref="O74:P74"/>
    <mergeCell ref="Q74:S74"/>
    <mergeCell ref="C75:D75"/>
    <mergeCell ref="E75:F75"/>
    <mergeCell ref="G75:H75"/>
    <mergeCell ref="I75:J75"/>
    <mergeCell ref="K75:L75"/>
    <mergeCell ref="M75:N75"/>
    <mergeCell ref="O75:P75"/>
    <mergeCell ref="Q75:S75"/>
    <mergeCell ref="C76:D76"/>
    <mergeCell ref="E76:F76"/>
    <mergeCell ref="G76:H76"/>
    <mergeCell ref="I76:J76"/>
    <mergeCell ref="K76:L76"/>
    <mergeCell ref="M76:N76"/>
    <mergeCell ref="O76:P76"/>
    <mergeCell ref="Q76:S76"/>
    <mergeCell ref="C77:D77"/>
    <mergeCell ref="E77:F77"/>
    <mergeCell ref="G77:H77"/>
    <mergeCell ref="I77:J77"/>
    <mergeCell ref="K77:L77"/>
    <mergeCell ref="M77:N77"/>
    <mergeCell ref="O77:P77"/>
    <mergeCell ref="Q77:S77"/>
    <mergeCell ref="C78:D78"/>
    <mergeCell ref="E78:F78"/>
    <mergeCell ref="G78:H78"/>
    <mergeCell ref="I78:J78"/>
    <mergeCell ref="K78:L78"/>
    <mergeCell ref="M78:N78"/>
    <mergeCell ref="O78:P78"/>
    <mergeCell ref="Q78:S78"/>
    <mergeCell ref="C79:D79"/>
    <mergeCell ref="E79:F79"/>
    <mergeCell ref="G79:H79"/>
    <mergeCell ref="I79:J79"/>
    <mergeCell ref="K79:L79"/>
    <mergeCell ref="M79:N79"/>
    <mergeCell ref="O79:P79"/>
    <mergeCell ref="Q79:S79"/>
    <mergeCell ref="C80:D80"/>
    <mergeCell ref="E80:F80"/>
    <mergeCell ref="G80:H80"/>
    <mergeCell ref="I80:J80"/>
    <mergeCell ref="K80:L80"/>
    <mergeCell ref="M80:N80"/>
    <mergeCell ref="O80:P80"/>
    <mergeCell ref="Q80:S80"/>
    <mergeCell ref="C81:D81"/>
    <mergeCell ref="E81:F81"/>
    <mergeCell ref="G81:H81"/>
    <mergeCell ref="I81:J81"/>
    <mergeCell ref="K81:L81"/>
    <mergeCell ref="M81:N81"/>
    <mergeCell ref="O81:P81"/>
    <mergeCell ref="Q81:S81"/>
    <mergeCell ref="C82:D82"/>
    <mergeCell ref="E82:F82"/>
    <mergeCell ref="G82:H82"/>
    <mergeCell ref="I82:J82"/>
    <mergeCell ref="K82:L82"/>
    <mergeCell ref="M82:N82"/>
    <mergeCell ref="O82:P82"/>
    <mergeCell ref="Q82:S82"/>
    <mergeCell ref="C83:D83"/>
    <mergeCell ref="E83:F83"/>
    <mergeCell ref="G83:H83"/>
    <mergeCell ref="I83:J83"/>
    <mergeCell ref="K83:L83"/>
    <mergeCell ref="M83:N83"/>
    <mergeCell ref="O83:P83"/>
    <mergeCell ref="Q83:S83"/>
    <mergeCell ref="C84:D84"/>
    <mergeCell ref="E84:F84"/>
    <mergeCell ref="G84:H84"/>
    <mergeCell ref="I84:J84"/>
    <mergeCell ref="K84:L84"/>
    <mergeCell ref="M84:N84"/>
    <mergeCell ref="O84:P84"/>
    <mergeCell ref="Q84:S84"/>
    <mergeCell ref="C85:D85"/>
    <mergeCell ref="E85:F85"/>
    <mergeCell ref="G85:H85"/>
    <mergeCell ref="I85:J85"/>
    <mergeCell ref="K85:L85"/>
    <mergeCell ref="M85:N85"/>
    <mergeCell ref="O85:P85"/>
    <mergeCell ref="Q85:S85"/>
    <mergeCell ref="C86:D86"/>
    <mergeCell ref="E86:F86"/>
    <mergeCell ref="G86:H86"/>
    <mergeCell ref="I86:J86"/>
    <mergeCell ref="K86:L86"/>
    <mergeCell ref="M86:N86"/>
    <mergeCell ref="O86:P86"/>
    <mergeCell ref="Q86:S86"/>
    <mergeCell ref="C87:D87"/>
    <mergeCell ref="E87:F87"/>
    <mergeCell ref="G87:H87"/>
    <mergeCell ref="I87:J87"/>
    <mergeCell ref="K87:L87"/>
    <mergeCell ref="M87:N87"/>
    <mergeCell ref="O87:P87"/>
    <mergeCell ref="Q87:S87"/>
    <mergeCell ref="C88:D88"/>
    <mergeCell ref="E88:F88"/>
    <mergeCell ref="G88:H88"/>
    <mergeCell ref="I88:J88"/>
    <mergeCell ref="K88:L88"/>
    <mergeCell ref="M88:N88"/>
    <mergeCell ref="O88:P88"/>
    <mergeCell ref="Q88:S88"/>
    <mergeCell ref="C89:D89"/>
    <mergeCell ref="E89:F89"/>
    <mergeCell ref="G89:H89"/>
    <mergeCell ref="I89:J89"/>
    <mergeCell ref="K89:L89"/>
    <mergeCell ref="M89:N89"/>
    <mergeCell ref="O89:P89"/>
    <mergeCell ref="Q89:S89"/>
    <mergeCell ref="C90:D90"/>
    <mergeCell ref="E90:F90"/>
    <mergeCell ref="G90:H90"/>
    <mergeCell ref="I90:J90"/>
    <mergeCell ref="K90:L90"/>
    <mergeCell ref="M90:N90"/>
    <mergeCell ref="O90:P90"/>
    <mergeCell ref="Q90:S90"/>
    <mergeCell ref="C91:D91"/>
    <mergeCell ref="E91:F91"/>
    <mergeCell ref="G91:H91"/>
    <mergeCell ref="I91:J91"/>
    <mergeCell ref="K91:L91"/>
    <mergeCell ref="M91:N91"/>
    <mergeCell ref="O91:P91"/>
    <mergeCell ref="Q91:S91"/>
    <mergeCell ref="C92:D92"/>
    <mergeCell ref="E92:F92"/>
    <mergeCell ref="G92:H92"/>
    <mergeCell ref="I92:J92"/>
    <mergeCell ref="K92:L92"/>
    <mergeCell ref="M92:N92"/>
    <mergeCell ref="O92:P92"/>
    <mergeCell ref="Q92:S92"/>
    <mergeCell ref="C93:D93"/>
    <mergeCell ref="E93:F93"/>
    <mergeCell ref="G93:H93"/>
    <mergeCell ref="I93:J93"/>
    <mergeCell ref="K93:L93"/>
    <mergeCell ref="M93:N93"/>
    <mergeCell ref="O93:P93"/>
    <mergeCell ref="Q93:S93"/>
    <mergeCell ref="C94:D94"/>
    <mergeCell ref="E94:F94"/>
    <mergeCell ref="G94:H94"/>
    <mergeCell ref="I94:J94"/>
    <mergeCell ref="K94:L94"/>
    <mergeCell ref="M94:N94"/>
    <mergeCell ref="O94:P94"/>
    <mergeCell ref="Q94:S94"/>
    <mergeCell ref="C95:D95"/>
    <mergeCell ref="E95:F95"/>
    <mergeCell ref="G95:H95"/>
    <mergeCell ref="I95:J95"/>
    <mergeCell ref="K95:L95"/>
    <mergeCell ref="M95:N95"/>
    <mergeCell ref="O95:P95"/>
    <mergeCell ref="Q95:S95"/>
    <mergeCell ref="C96:D96"/>
    <mergeCell ref="E96:F96"/>
    <mergeCell ref="G96:H96"/>
    <mergeCell ref="I96:J96"/>
    <mergeCell ref="K96:L96"/>
    <mergeCell ref="M96:N96"/>
    <mergeCell ref="O96:P96"/>
    <mergeCell ref="Q96:S96"/>
    <mergeCell ref="C97:D97"/>
    <mergeCell ref="E97:F97"/>
    <mergeCell ref="G97:H97"/>
    <mergeCell ref="I97:J97"/>
    <mergeCell ref="K97:L97"/>
    <mergeCell ref="M97:N97"/>
    <mergeCell ref="O97:P97"/>
    <mergeCell ref="Q97:S97"/>
    <mergeCell ref="C98:D98"/>
    <mergeCell ref="E98:F98"/>
    <mergeCell ref="G98:H98"/>
    <mergeCell ref="I98:J98"/>
    <mergeCell ref="K98:L98"/>
    <mergeCell ref="M98:N98"/>
    <mergeCell ref="O98:P98"/>
    <mergeCell ref="Q98:S98"/>
    <mergeCell ref="C99:D99"/>
    <mergeCell ref="E99:F99"/>
    <mergeCell ref="G99:H99"/>
    <mergeCell ref="I99:J99"/>
    <mergeCell ref="K99:L99"/>
    <mergeCell ref="M99:N99"/>
    <mergeCell ref="O99:P99"/>
    <mergeCell ref="Q99:S99"/>
    <mergeCell ref="C100:D100"/>
    <mergeCell ref="E100:F100"/>
    <mergeCell ref="G100:H100"/>
    <mergeCell ref="I100:J100"/>
    <mergeCell ref="K100:L100"/>
    <mergeCell ref="M100:N100"/>
    <mergeCell ref="O100:P100"/>
    <mergeCell ref="Q100:S100"/>
    <mergeCell ref="C101:D101"/>
    <mergeCell ref="E101:F101"/>
    <mergeCell ref="G101:H101"/>
    <mergeCell ref="I101:J101"/>
    <mergeCell ref="K101:L101"/>
    <mergeCell ref="M101:N101"/>
    <mergeCell ref="O101:P101"/>
    <mergeCell ref="Q101:S101"/>
    <mergeCell ref="C102:D102"/>
    <mergeCell ref="E102:F102"/>
    <mergeCell ref="G102:H102"/>
    <mergeCell ref="I102:J102"/>
    <mergeCell ref="K102:L102"/>
    <mergeCell ref="M102:N102"/>
    <mergeCell ref="O102:P102"/>
    <mergeCell ref="Q102:S102"/>
    <mergeCell ref="C103:D103"/>
    <mergeCell ref="E103:F103"/>
    <mergeCell ref="G103:H103"/>
    <mergeCell ref="I103:J103"/>
    <mergeCell ref="K103:L103"/>
    <mergeCell ref="M103:N103"/>
    <mergeCell ref="O103:P103"/>
    <mergeCell ref="Q103:S103"/>
    <mergeCell ref="C104:D104"/>
    <mergeCell ref="E104:F104"/>
    <mergeCell ref="G104:H104"/>
    <mergeCell ref="I104:J104"/>
    <mergeCell ref="K104:L104"/>
    <mergeCell ref="M104:N104"/>
    <mergeCell ref="O104:P104"/>
    <mergeCell ref="Q104:S104"/>
    <mergeCell ref="C105:D105"/>
    <mergeCell ref="E105:F105"/>
    <mergeCell ref="G105:H105"/>
    <mergeCell ref="I105:J105"/>
    <mergeCell ref="K105:L105"/>
    <mergeCell ref="M105:N105"/>
    <mergeCell ref="O105:P105"/>
    <mergeCell ref="Q105:S105"/>
    <mergeCell ref="C106:D106"/>
    <mergeCell ref="E106:F106"/>
    <mergeCell ref="G106:H106"/>
    <mergeCell ref="I106:J106"/>
    <mergeCell ref="K106:L106"/>
    <mergeCell ref="M106:N106"/>
    <mergeCell ref="O106:P106"/>
    <mergeCell ref="Q106:S106"/>
    <mergeCell ref="C107:D107"/>
    <mergeCell ref="E107:F107"/>
    <mergeCell ref="G107:H107"/>
    <mergeCell ref="I107:J107"/>
    <mergeCell ref="K107:L107"/>
    <mergeCell ref="M107:N107"/>
    <mergeCell ref="O107:P107"/>
    <mergeCell ref="Q107:S107"/>
    <mergeCell ref="C108:D108"/>
    <mergeCell ref="E108:F108"/>
    <mergeCell ref="G108:H108"/>
    <mergeCell ref="I108:J108"/>
    <mergeCell ref="K108:L108"/>
    <mergeCell ref="M108:N108"/>
    <mergeCell ref="O108:P108"/>
    <mergeCell ref="Q108:S108"/>
    <mergeCell ref="C109:D109"/>
    <mergeCell ref="E109:F109"/>
    <mergeCell ref="G109:H109"/>
    <mergeCell ref="I109:J109"/>
    <mergeCell ref="K109:L109"/>
    <mergeCell ref="M109:N109"/>
    <mergeCell ref="O109:P109"/>
    <mergeCell ref="Q109:S109"/>
    <mergeCell ref="C110:D110"/>
    <mergeCell ref="E110:F110"/>
    <mergeCell ref="G110:H110"/>
    <mergeCell ref="I110:J110"/>
    <mergeCell ref="K110:L110"/>
    <mergeCell ref="M110:N110"/>
    <mergeCell ref="O110:P110"/>
    <mergeCell ref="Q110:S110"/>
    <mergeCell ref="C111:D111"/>
    <mergeCell ref="E111:F111"/>
    <mergeCell ref="G111:H111"/>
    <mergeCell ref="I111:J111"/>
    <mergeCell ref="K111:L111"/>
    <mergeCell ref="M111:N111"/>
    <mergeCell ref="O111:P111"/>
    <mergeCell ref="Q111:S111"/>
    <mergeCell ref="C112:D112"/>
    <mergeCell ref="E112:F112"/>
    <mergeCell ref="G112:H112"/>
    <mergeCell ref="I112:J112"/>
    <mergeCell ref="K112:L112"/>
    <mergeCell ref="M112:N112"/>
    <mergeCell ref="O112:P112"/>
    <mergeCell ref="Q112:S112"/>
    <mergeCell ref="C113:D113"/>
    <mergeCell ref="E113:F113"/>
    <mergeCell ref="G113:H113"/>
    <mergeCell ref="I113:J113"/>
    <mergeCell ref="K113:L113"/>
    <mergeCell ref="M113:N113"/>
    <mergeCell ref="O113:P113"/>
    <mergeCell ref="Q113:S113"/>
    <mergeCell ref="C114:D114"/>
    <mergeCell ref="E114:F114"/>
    <mergeCell ref="G114:H114"/>
    <mergeCell ref="I114:J114"/>
    <mergeCell ref="K114:L114"/>
    <mergeCell ref="M114:N114"/>
    <mergeCell ref="O114:P114"/>
    <mergeCell ref="Q114:S114"/>
    <mergeCell ref="C115:D115"/>
    <mergeCell ref="E115:F115"/>
    <mergeCell ref="G115:H115"/>
    <mergeCell ref="I115:J115"/>
    <mergeCell ref="K115:L115"/>
    <mergeCell ref="M115:N115"/>
    <mergeCell ref="O115:P115"/>
    <mergeCell ref="Q115:S115"/>
    <mergeCell ref="C116:D116"/>
    <mergeCell ref="E116:F116"/>
    <mergeCell ref="G116:H116"/>
    <mergeCell ref="I116:J116"/>
    <mergeCell ref="K116:L116"/>
    <mergeCell ref="M116:N116"/>
    <mergeCell ref="O116:P116"/>
    <mergeCell ref="Q116:S116"/>
    <mergeCell ref="C117:D117"/>
    <mergeCell ref="E117:F117"/>
    <mergeCell ref="G117:H117"/>
    <mergeCell ref="I117:J117"/>
    <mergeCell ref="K117:L117"/>
    <mergeCell ref="M117:N117"/>
    <mergeCell ref="O117:P117"/>
    <mergeCell ref="Q117:S117"/>
    <mergeCell ref="C118:D118"/>
    <mergeCell ref="E118:F118"/>
    <mergeCell ref="G118:H118"/>
    <mergeCell ref="I118:J118"/>
    <mergeCell ref="K118:L118"/>
    <mergeCell ref="M118:N118"/>
    <mergeCell ref="O118:P118"/>
    <mergeCell ref="Q118:S118"/>
    <mergeCell ref="C119:D119"/>
    <mergeCell ref="E119:F119"/>
    <mergeCell ref="G119:H119"/>
    <mergeCell ref="I119:J119"/>
    <mergeCell ref="K119:L119"/>
    <mergeCell ref="M119:N119"/>
    <mergeCell ref="O119:P119"/>
    <mergeCell ref="Q119:S119"/>
    <mergeCell ref="C120:D120"/>
    <mergeCell ref="E120:F120"/>
    <mergeCell ref="G120:H120"/>
    <mergeCell ref="I120:J120"/>
    <mergeCell ref="K120:L120"/>
    <mergeCell ref="M120:N120"/>
    <mergeCell ref="O120:P120"/>
    <mergeCell ref="Q120:S120"/>
    <mergeCell ref="C121:D121"/>
    <mergeCell ref="E121:F121"/>
    <mergeCell ref="G121:H121"/>
    <mergeCell ref="I121:J121"/>
    <mergeCell ref="K121:L121"/>
    <mergeCell ref="M121:N121"/>
    <mergeCell ref="O121:P121"/>
    <mergeCell ref="Q121:S121"/>
    <mergeCell ref="C122:D122"/>
    <mergeCell ref="E122:F122"/>
    <mergeCell ref="G122:H122"/>
    <mergeCell ref="I122:J122"/>
    <mergeCell ref="K122:L122"/>
    <mergeCell ref="M122:N122"/>
    <mergeCell ref="O122:P122"/>
    <mergeCell ref="Q122:S122"/>
    <mergeCell ref="C123:D123"/>
    <mergeCell ref="E123:F123"/>
    <mergeCell ref="G123:H123"/>
    <mergeCell ref="I123:J123"/>
    <mergeCell ref="K123:L123"/>
    <mergeCell ref="M123:N123"/>
    <mergeCell ref="O123:P123"/>
    <mergeCell ref="Q123:S123"/>
    <mergeCell ref="C124:D124"/>
    <mergeCell ref="E124:F124"/>
    <mergeCell ref="G124:H124"/>
    <mergeCell ref="I124:J124"/>
    <mergeCell ref="K124:L124"/>
    <mergeCell ref="M124:N124"/>
    <mergeCell ref="O124:P124"/>
    <mergeCell ref="Q124:S124"/>
    <mergeCell ref="C125:D125"/>
    <mergeCell ref="E125:F125"/>
    <mergeCell ref="G125:H125"/>
    <mergeCell ref="I125:J125"/>
    <mergeCell ref="K125:L125"/>
    <mergeCell ref="M125:N125"/>
    <mergeCell ref="O125:P125"/>
    <mergeCell ref="Q125:S125"/>
    <mergeCell ref="C126:D126"/>
    <mergeCell ref="E126:F126"/>
    <mergeCell ref="G126:H126"/>
    <mergeCell ref="I126:J126"/>
    <mergeCell ref="K126:L126"/>
    <mergeCell ref="M126:N126"/>
    <mergeCell ref="O126:P126"/>
    <mergeCell ref="Q126:S126"/>
    <mergeCell ref="C127:D127"/>
    <mergeCell ref="E127:F127"/>
    <mergeCell ref="G127:H127"/>
    <mergeCell ref="I127:J127"/>
    <mergeCell ref="K127:L127"/>
    <mergeCell ref="M127:N127"/>
    <mergeCell ref="O127:P127"/>
    <mergeCell ref="Q127:S127"/>
    <mergeCell ref="C128:D128"/>
    <mergeCell ref="E128:F128"/>
    <mergeCell ref="G128:H128"/>
    <mergeCell ref="I128:J128"/>
    <mergeCell ref="K128:L128"/>
    <mergeCell ref="M128:N128"/>
    <mergeCell ref="O128:P128"/>
    <mergeCell ref="Q128:S128"/>
    <mergeCell ref="C129:D129"/>
    <mergeCell ref="E129:F129"/>
    <mergeCell ref="G129:H129"/>
    <mergeCell ref="I129:J129"/>
    <mergeCell ref="K129:L129"/>
    <mergeCell ref="M129:N129"/>
    <mergeCell ref="O129:P129"/>
    <mergeCell ref="Q129:S129"/>
    <mergeCell ref="C130:D130"/>
    <mergeCell ref="E130:F130"/>
    <mergeCell ref="G130:H130"/>
    <mergeCell ref="I130:J130"/>
    <mergeCell ref="K130:L130"/>
    <mergeCell ref="M130:N130"/>
    <mergeCell ref="O130:P130"/>
    <mergeCell ref="Q130:S130"/>
    <mergeCell ref="C131:D131"/>
    <mergeCell ref="E131:F131"/>
    <mergeCell ref="G131:H131"/>
    <mergeCell ref="I131:J131"/>
    <mergeCell ref="K131:L131"/>
    <mergeCell ref="M131:N131"/>
    <mergeCell ref="O131:P131"/>
    <mergeCell ref="Q131:S131"/>
    <mergeCell ref="C132:D132"/>
    <mergeCell ref="E132:F132"/>
    <mergeCell ref="G132:H132"/>
    <mergeCell ref="I132:J132"/>
    <mergeCell ref="K132:L132"/>
    <mergeCell ref="M132:N132"/>
    <mergeCell ref="O132:P132"/>
    <mergeCell ref="Q132:S132"/>
    <mergeCell ref="C133:D133"/>
    <mergeCell ref="E133:F133"/>
    <mergeCell ref="G133:H133"/>
    <mergeCell ref="I133:J133"/>
    <mergeCell ref="K133:L133"/>
    <mergeCell ref="M133:N133"/>
    <mergeCell ref="O133:P133"/>
    <mergeCell ref="Q133:S133"/>
    <mergeCell ref="C134:D134"/>
    <mergeCell ref="E134:F134"/>
    <mergeCell ref="G134:H134"/>
    <mergeCell ref="I134:J134"/>
    <mergeCell ref="K134:L134"/>
    <mergeCell ref="M134:N134"/>
    <mergeCell ref="O134:P134"/>
    <mergeCell ref="Q134:S134"/>
    <mergeCell ref="C135:D135"/>
    <mergeCell ref="E135:F135"/>
    <mergeCell ref="G135:H135"/>
    <mergeCell ref="I135:J135"/>
    <mergeCell ref="K135:L135"/>
    <mergeCell ref="M135:N135"/>
    <mergeCell ref="O135:P135"/>
    <mergeCell ref="Q135:S135"/>
    <mergeCell ref="C136:D136"/>
    <mergeCell ref="E136:F136"/>
    <mergeCell ref="G136:H136"/>
    <mergeCell ref="I136:J136"/>
    <mergeCell ref="K136:L136"/>
    <mergeCell ref="M136:N136"/>
    <mergeCell ref="O136:P136"/>
    <mergeCell ref="Q136:S136"/>
    <mergeCell ref="C137:D137"/>
    <mergeCell ref="E137:F137"/>
    <mergeCell ref="G137:H137"/>
    <mergeCell ref="I137:J137"/>
    <mergeCell ref="K137:L137"/>
    <mergeCell ref="M137:N137"/>
    <mergeCell ref="O137:P137"/>
    <mergeCell ref="Q137:S137"/>
    <mergeCell ref="C138:D138"/>
    <mergeCell ref="E138:F138"/>
    <mergeCell ref="G138:H138"/>
    <mergeCell ref="I138:J138"/>
    <mergeCell ref="K138:L138"/>
    <mergeCell ref="M138:N138"/>
    <mergeCell ref="O138:P138"/>
    <mergeCell ref="Q138:S138"/>
    <mergeCell ref="C139:D139"/>
    <mergeCell ref="E139:F139"/>
    <mergeCell ref="G139:H139"/>
    <mergeCell ref="I139:J139"/>
    <mergeCell ref="K139:L139"/>
    <mergeCell ref="M139:N139"/>
    <mergeCell ref="O139:P139"/>
    <mergeCell ref="Q139:S139"/>
    <mergeCell ref="C140:D140"/>
    <mergeCell ref="E140:F140"/>
    <mergeCell ref="G140:H140"/>
    <mergeCell ref="I140:J140"/>
    <mergeCell ref="K140:L140"/>
    <mergeCell ref="M140:N140"/>
    <mergeCell ref="O140:P140"/>
    <mergeCell ref="Q140:S140"/>
    <mergeCell ref="C141:D141"/>
    <mergeCell ref="E141:F141"/>
    <mergeCell ref="G141:H141"/>
    <mergeCell ref="I141:J141"/>
    <mergeCell ref="K141:L141"/>
    <mergeCell ref="M141:N141"/>
    <mergeCell ref="O141:P141"/>
    <mergeCell ref="Q141:S141"/>
    <mergeCell ref="C142:D142"/>
    <mergeCell ref="E142:F142"/>
    <mergeCell ref="G142:H142"/>
    <mergeCell ref="I142:J142"/>
    <mergeCell ref="K142:L142"/>
    <mergeCell ref="M142:N142"/>
    <mergeCell ref="O142:P142"/>
    <mergeCell ref="Q142:S142"/>
    <mergeCell ref="C143:D143"/>
    <mergeCell ref="E143:F143"/>
    <mergeCell ref="G143:H143"/>
    <mergeCell ref="I143:J143"/>
    <mergeCell ref="K143:L143"/>
    <mergeCell ref="M143:N143"/>
    <mergeCell ref="O143:P143"/>
    <mergeCell ref="Q143:S143"/>
    <mergeCell ref="C144:D144"/>
    <mergeCell ref="E144:F144"/>
    <mergeCell ref="G144:H144"/>
    <mergeCell ref="I144:J144"/>
    <mergeCell ref="K144:L144"/>
    <mergeCell ref="M144:N144"/>
    <mergeCell ref="O144:P144"/>
    <mergeCell ref="Q144:S144"/>
    <mergeCell ref="C145:D145"/>
    <mergeCell ref="E145:F145"/>
    <mergeCell ref="G145:H145"/>
    <mergeCell ref="I145:J145"/>
    <mergeCell ref="K145:L145"/>
    <mergeCell ref="M145:N145"/>
    <mergeCell ref="O145:P145"/>
    <mergeCell ref="Q145:S145"/>
    <mergeCell ref="C146:D146"/>
    <mergeCell ref="E146:F146"/>
    <mergeCell ref="G146:H146"/>
    <mergeCell ref="I146:J146"/>
    <mergeCell ref="K146:L146"/>
    <mergeCell ref="M146:N146"/>
    <mergeCell ref="O146:P146"/>
    <mergeCell ref="Q146:S146"/>
    <mergeCell ref="C147:D147"/>
    <mergeCell ref="E147:F147"/>
    <mergeCell ref="G147:H147"/>
    <mergeCell ref="I147:J147"/>
    <mergeCell ref="K147:L147"/>
    <mergeCell ref="M147:N147"/>
    <mergeCell ref="O147:P147"/>
    <mergeCell ref="Q147:S147"/>
    <mergeCell ref="C148:D148"/>
    <mergeCell ref="E148:F148"/>
    <mergeCell ref="G148:H148"/>
    <mergeCell ref="I148:J148"/>
    <mergeCell ref="K148:L148"/>
    <mergeCell ref="M148:N148"/>
    <mergeCell ref="O148:P148"/>
    <mergeCell ref="Q148:S148"/>
    <mergeCell ref="C149:D149"/>
    <mergeCell ref="E149:F149"/>
    <mergeCell ref="G149:H149"/>
    <mergeCell ref="I149:J149"/>
    <mergeCell ref="K149:L149"/>
    <mergeCell ref="M149:N149"/>
    <mergeCell ref="O149:P149"/>
    <mergeCell ref="Q149:S149"/>
    <mergeCell ref="C150:D150"/>
    <mergeCell ref="E150:F150"/>
    <mergeCell ref="G150:H150"/>
    <mergeCell ref="I150:J150"/>
    <mergeCell ref="K150:L150"/>
    <mergeCell ref="M150:N150"/>
    <mergeCell ref="O150:P150"/>
    <mergeCell ref="Q150:S150"/>
    <mergeCell ref="C151:D151"/>
    <mergeCell ref="E151:F151"/>
    <mergeCell ref="G151:H151"/>
    <mergeCell ref="I151:J151"/>
    <mergeCell ref="K151:L151"/>
    <mergeCell ref="M151:N151"/>
    <mergeCell ref="O151:P151"/>
    <mergeCell ref="Q151:S151"/>
    <mergeCell ref="C152:D152"/>
    <mergeCell ref="E152:F152"/>
    <mergeCell ref="G152:H152"/>
    <mergeCell ref="I152:J152"/>
    <mergeCell ref="K152:L152"/>
    <mergeCell ref="M152:N152"/>
    <mergeCell ref="O152:P152"/>
    <mergeCell ref="Q152:S152"/>
    <mergeCell ref="C153:D153"/>
    <mergeCell ref="E153:F153"/>
    <mergeCell ref="G153:H153"/>
    <mergeCell ref="I153:J153"/>
    <mergeCell ref="K153:L153"/>
    <mergeCell ref="M153:N153"/>
    <mergeCell ref="O153:P153"/>
    <mergeCell ref="Q153:S153"/>
    <mergeCell ref="C154:D154"/>
    <mergeCell ref="E154:F154"/>
    <mergeCell ref="G154:H154"/>
    <mergeCell ref="I154:J154"/>
    <mergeCell ref="K154:L154"/>
    <mergeCell ref="M154:N154"/>
    <mergeCell ref="O154:P154"/>
    <mergeCell ref="Q154:S154"/>
    <mergeCell ref="C155:D155"/>
    <mergeCell ref="E155:F155"/>
    <mergeCell ref="G155:H155"/>
    <mergeCell ref="I155:J155"/>
    <mergeCell ref="K155:L155"/>
    <mergeCell ref="M155:N155"/>
    <mergeCell ref="O155:P155"/>
    <mergeCell ref="Q155:S155"/>
    <mergeCell ref="C156:D156"/>
    <mergeCell ref="E156:F156"/>
    <mergeCell ref="G156:H156"/>
    <mergeCell ref="I156:J156"/>
    <mergeCell ref="K156:L156"/>
    <mergeCell ref="M156:N156"/>
    <mergeCell ref="O156:P156"/>
    <mergeCell ref="Q156:S156"/>
    <mergeCell ref="C157:D157"/>
    <mergeCell ref="E157:F157"/>
    <mergeCell ref="G157:H157"/>
    <mergeCell ref="I157:J157"/>
    <mergeCell ref="K157:L157"/>
    <mergeCell ref="M157:N157"/>
    <mergeCell ref="O157:P157"/>
    <mergeCell ref="Q157:S157"/>
    <mergeCell ref="C158:D158"/>
    <mergeCell ref="E158:F158"/>
    <mergeCell ref="G158:H158"/>
    <mergeCell ref="I158:J158"/>
    <mergeCell ref="K158:L158"/>
    <mergeCell ref="M158:N158"/>
    <mergeCell ref="O158:P158"/>
    <mergeCell ref="Q158:S158"/>
    <mergeCell ref="C159:D159"/>
    <mergeCell ref="E159:F159"/>
    <mergeCell ref="G159:H159"/>
    <mergeCell ref="I159:J159"/>
    <mergeCell ref="K159:L159"/>
    <mergeCell ref="M159:N159"/>
    <mergeCell ref="O159:P159"/>
    <mergeCell ref="Q159:S159"/>
    <mergeCell ref="C160:D160"/>
    <mergeCell ref="E160:F160"/>
    <mergeCell ref="G160:H160"/>
    <mergeCell ref="I160:J160"/>
    <mergeCell ref="K160:L160"/>
    <mergeCell ref="M160:N160"/>
    <mergeCell ref="O160:P160"/>
    <mergeCell ref="Q160:S160"/>
    <mergeCell ref="C161:D161"/>
    <mergeCell ref="E161:F161"/>
    <mergeCell ref="G161:H161"/>
    <mergeCell ref="I161:J161"/>
    <mergeCell ref="K161:L161"/>
    <mergeCell ref="M161:N161"/>
    <mergeCell ref="O161:P161"/>
    <mergeCell ref="Q161:S161"/>
    <mergeCell ref="C162:D162"/>
    <mergeCell ref="E162:F162"/>
    <mergeCell ref="G162:H162"/>
    <mergeCell ref="I162:J162"/>
    <mergeCell ref="K162:L162"/>
    <mergeCell ref="M162:N162"/>
    <mergeCell ref="O162:P162"/>
    <mergeCell ref="Q162:S162"/>
    <mergeCell ref="C163:D163"/>
    <mergeCell ref="E163:F163"/>
    <mergeCell ref="G163:H163"/>
    <mergeCell ref="I163:J163"/>
    <mergeCell ref="K163:L163"/>
    <mergeCell ref="M163:N163"/>
    <mergeCell ref="O163:P163"/>
    <mergeCell ref="Q163:S163"/>
    <mergeCell ref="C164:D164"/>
    <mergeCell ref="E164:F164"/>
    <mergeCell ref="G164:H164"/>
    <mergeCell ref="I164:J164"/>
    <mergeCell ref="K164:L164"/>
    <mergeCell ref="M164:N164"/>
    <mergeCell ref="O164:P164"/>
    <mergeCell ref="Q164:S164"/>
    <mergeCell ref="C165:D165"/>
    <mergeCell ref="E165:F165"/>
    <mergeCell ref="G165:H165"/>
    <mergeCell ref="I165:J165"/>
    <mergeCell ref="K165:L165"/>
    <mergeCell ref="M165:N165"/>
    <mergeCell ref="O165:P165"/>
    <mergeCell ref="Q165:S165"/>
    <mergeCell ref="C166:D166"/>
    <mergeCell ref="E166:F166"/>
    <mergeCell ref="G166:H166"/>
    <mergeCell ref="I166:J166"/>
    <mergeCell ref="K166:L166"/>
    <mergeCell ref="M166:N166"/>
    <mergeCell ref="O166:P166"/>
    <mergeCell ref="Q166:S166"/>
    <mergeCell ref="C167:D167"/>
    <mergeCell ref="E167:F167"/>
    <mergeCell ref="G167:H167"/>
    <mergeCell ref="I167:J167"/>
    <mergeCell ref="K167:L167"/>
    <mergeCell ref="M167:N167"/>
    <mergeCell ref="O167:P167"/>
    <mergeCell ref="Q167:S167"/>
    <mergeCell ref="C168:D168"/>
    <mergeCell ref="E168:F168"/>
    <mergeCell ref="G168:H168"/>
    <mergeCell ref="I168:J168"/>
    <mergeCell ref="K168:L168"/>
    <mergeCell ref="M168:N168"/>
    <mergeCell ref="O168:P168"/>
    <mergeCell ref="Q168:S168"/>
    <mergeCell ref="C169:D169"/>
    <mergeCell ref="E169:F169"/>
    <mergeCell ref="G169:H169"/>
    <mergeCell ref="I169:J169"/>
    <mergeCell ref="K169:L169"/>
    <mergeCell ref="M169:N169"/>
    <mergeCell ref="O169:P169"/>
    <mergeCell ref="Q169:S169"/>
    <mergeCell ref="C170:D170"/>
    <mergeCell ref="E170:F170"/>
    <mergeCell ref="G170:H170"/>
    <mergeCell ref="I170:J170"/>
    <mergeCell ref="K170:L170"/>
    <mergeCell ref="M170:N170"/>
    <mergeCell ref="O170:P170"/>
    <mergeCell ref="Q170:S170"/>
    <mergeCell ref="C171:D171"/>
    <mergeCell ref="E171:F171"/>
    <mergeCell ref="G171:H171"/>
    <mergeCell ref="I171:J171"/>
    <mergeCell ref="K171:L171"/>
    <mergeCell ref="M171:N171"/>
    <mergeCell ref="O171:P171"/>
    <mergeCell ref="Q171:S171"/>
    <mergeCell ref="C172:D172"/>
    <mergeCell ref="E172:F172"/>
    <mergeCell ref="G172:H172"/>
    <mergeCell ref="I172:J172"/>
    <mergeCell ref="K172:L172"/>
    <mergeCell ref="M172:N172"/>
    <mergeCell ref="O172:P172"/>
    <mergeCell ref="Q172:S172"/>
    <mergeCell ref="C173:D173"/>
    <mergeCell ref="E173:F173"/>
    <mergeCell ref="G173:H173"/>
    <mergeCell ref="I173:J173"/>
    <mergeCell ref="K173:L173"/>
    <mergeCell ref="M173:N173"/>
    <mergeCell ref="O173:P173"/>
    <mergeCell ref="Q173:S173"/>
    <mergeCell ref="C174:D174"/>
    <mergeCell ref="E174:F174"/>
    <mergeCell ref="G174:H174"/>
    <mergeCell ref="I174:J174"/>
    <mergeCell ref="K174:L174"/>
    <mergeCell ref="M174:N174"/>
    <mergeCell ref="O174:P174"/>
    <mergeCell ref="Q174:S174"/>
    <mergeCell ref="C175:D175"/>
    <mergeCell ref="E175:F175"/>
    <mergeCell ref="G175:H175"/>
    <mergeCell ref="I175:J175"/>
    <mergeCell ref="K175:L175"/>
    <mergeCell ref="M175:N175"/>
    <mergeCell ref="O175:P175"/>
    <mergeCell ref="Q175:S175"/>
    <mergeCell ref="C176:D176"/>
    <mergeCell ref="E176:F176"/>
    <mergeCell ref="G176:H176"/>
    <mergeCell ref="I176:J176"/>
    <mergeCell ref="K176:L176"/>
    <mergeCell ref="M176:N176"/>
    <mergeCell ref="O176:P176"/>
    <mergeCell ref="Q176:S176"/>
    <mergeCell ref="C177:D177"/>
    <mergeCell ref="E177:F177"/>
    <mergeCell ref="G177:H177"/>
    <mergeCell ref="I177:J177"/>
    <mergeCell ref="K177:L177"/>
    <mergeCell ref="M177:N177"/>
    <mergeCell ref="O177:P177"/>
    <mergeCell ref="Q177:S177"/>
    <mergeCell ref="C178:D178"/>
    <mergeCell ref="E178:F178"/>
    <mergeCell ref="G178:H178"/>
    <mergeCell ref="I178:J178"/>
    <mergeCell ref="K178:L178"/>
    <mergeCell ref="M178:N178"/>
    <mergeCell ref="O178:P178"/>
    <mergeCell ref="Q178:S178"/>
    <mergeCell ref="C179:D179"/>
    <mergeCell ref="E179:F179"/>
    <mergeCell ref="G179:H179"/>
    <mergeCell ref="I179:J179"/>
    <mergeCell ref="K179:L179"/>
    <mergeCell ref="M179:N179"/>
    <mergeCell ref="O179:P179"/>
    <mergeCell ref="Q179:S179"/>
    <mergeCell ref="C180:D180"/>
    <mergeCell ref="E180:F180"/>
    <mergeCell ref="G180:H180"/>
    <mergeCell ref="I180:J180"/>
    <mergeCell ref="K180:L180"/>
    <mergeCell ref="M180:N180"/>
    <mergeCell ref="O180:P180"/>
    <mergeCell ref="Q180:S180"/>
    <mergeCell ref="C181:D181"/>
    <mergeCell ref="E181:F181"/>
    <mergeCell ref="G181:H181"/>
    <mergeCell ref="I181:J181"/>
    <mergeCell ref="K181:L181"/>
    <mergeCell ref="M181:N181"/>
    <mergeCell ref="O181:P181"/>
    <mergeCell ref="Q181:S181"/>
    <mergeCell ref="C182:D182"/>
    <mergeCell ref="E182:F182"/>
    <mergeCell ref="G182:H182"/>
    <mergeCell ref="I182:J182"/>
    <mergeCell ref="K182:L182"/>
    <mergeCell ref="M182:N182"/>
    <mergeCell ref="O182:P182"/>
    <mergeCell ref="Q182:S182"/>
    <mergeCell ref="C183:D183"/>
    <mergeCell ref="E183:F183"/>
    <mergeCell ref="G183:H183"/>
    <mergeCell ref="I183:J183"/>
    <mergeCell ref="K183:L183"/>
    <mergeCell ref="M183:N183"/>
    <mergeCell ref="O183:P183"/>
    <mergeCell ref="Q183:S183"/>
    <mergeCell ref="C184:D184"/>
    <mergeCell ref="E184:F184"/>
    <mergeCell ref="G184:H184"/>
    <mergeCell ref="I184:J184"/>
    <mergeCell ref="K184:L184"/>
    <mergeCell ref="M184:N184"/>
    <mergeCell ref="O184:P184"/>
    <mergeCell ref="Q184:S184"/>
    <mergeCell ref="C185:D185"/>
    <mergeCell ref="E185:F185"/>
    <mergeCell ref="G185:H185"/>
    <mergeCell ref="I185:J185"/>
    <mergeCell ref="K185:L185"/>
    <mergeCell ref="M185:N185"/>
    <mergeCell ref="O185:P185"/>
    <mergeCell ref="Q185:S185"/>
    <mergeCell ref="C186:D186"/>
    <mergeCell ref="E186:F186"/>
    <mergeCell ref="G186:H186"/>
    <mergeCell ref="I186:J186"/>
    <mergeCell ref="K186:L186"/>
    <mergeCell ref="M186:N186"/>
    <mergeCell ref="O186:P186"/>
    <mergeCell ref="Q186:S186"/>
    <mergeCell ref="C187:D187"/>
    <mergeCell ref="E187:F187"/>
    <mergeCell ref="G187:H187"/>
    <mergeCell ref="I187:J187"/>
    <mergeCell ref="K187:L187"/>
    <mergeCell ref="M187:N187"/>
    <mergeCell ref="O187:P187"/>
    <mergeCell ref="Q187:S187"/>
    <mergeCell ref="C188:D188"/>
    <mergeCell ref="E188:F188"/>
    <mergeCell ref="G188:H188"/>
    <mergeCell ref="I188:J188"/>
    <mergeCell ref="K188:L188"/>
    <mergeCell ref="M188:N188"/>
    <mergeCell ref="O188:P188"/>
    <mergeCell ref="Q188:S188"/>
    <mergeCell ref="C189:D189"/>
    <mergeCell ref="E189:F189"/>
    <mergeCell ref="G189:H189"/>
    <mergeCell ref="I189:J189"/>
    <mergeCell ref="K189:L189"/>
    <mergeCell ref="M189:N189"/>
    <mergeCell ref="O189:P189"/>
    <mergeCell ref="Q189:S189"/>
    <mergeCell ref="C190:D190"/>
    <mergeCell ref="E190:F190"/>
    <mergeCell ref="G190:H190"/>
    <mergeCell ref="I190:J190"/>
    <mergeCell ref="K190:L190"/>
    <mergeCell ref="M190:N190"/>
    <mergeCell ref="O190:P190"/>
    <mergeCell ref="Q190:S190"/>
    <mergeCell ref="C191:D191"/>
    <mergeCell ref="E191:F191"/>
    <mergeCell ref="G191:H191"/>
    <mergeCell ref="I191:J191"/>
    <mergeCell ref="K191:L191"/>
    <mergeCell ref="M191:N191"/>
    <mergeCell ref="O191:P191"/>
    <mergeCell ref="Q191:S191"/>
    <mergeCell ref="C192:D192"/>
    <mergeCell ref="E192:F192"/>
    <mergeCell ref="G192:H192"/>
    <mergeCell ref="I192:J192"/>
    <mergeCell ref="K192:L192"/>
    <mergeCell ref="M192:N192"/>
    <mergeCell ref="O192:P192"/>
    <mergeCell ref="Q192:S192"/>
    <mergeCell ref="C193:D193"/>
    <mergeCell ref="E193:F193"/>
    <mergeCell ref="G193:H193"/>
    <mergeCell ref="I193:J193"/>
    <mergeCell ref="K193:L193"/>
    <mergeCell ref="M193:N193"/>
    <mergeCell ref="O193:P193"/>
    <mergeCell ref="Q193:S193"/>
    <mergeCell ref="C194:D194"/>
    <mergeCell ref="E194:F194"/>
    <mergeCell ref="G194:H194"/>
    <mergeCell ref="I194:J194"/>
    <mergeCell ref="K194:L194"/>
    <mergeCell ref="M194:N194"/>
    <mergeCell ref="O194:P194"/>
    <mergeCell ref="Q194:S194"/>
    <mergeCell ref="C195:D195"/>
    <mergeCell ref="E195:F195"/>
    <mergeCell ref="G195:H195"/>
    <mergeCell ref="I195:J195"/>
    <mergeCell ref="K195:L195"/>
    <mergeCell ref="M195:N195"/>
    <mergeCell ref="O195:P195"/>
    <mergeCell ref="Q195:S195"/>
    <mergeCell ref="C196:D196"/>
    <mergeCell ref="E196:F196"/>
    <mergeCell ref="G196:H196"/>
    <mergeCell ref="I196:J196"/>
    <mergeCell ref="K196:L196"/>
    <mergeCell ref="M196:N196"/>
    <mergeCell ref="O196:P196"/>
    <mergeCell ref="Q196:S196"/>
    <mergeCell ref="C197:D197"/>
    <mergeCell ref="E197:F197"/>
    <mergeCell ref="G197:H197"/>
    <mergeCell ref="I197:J197"/>
    <mergeCell ref="K197:L197"/>
    <mergeCell ref="M197:N197"/>
    <mergeCell ref="O197:P197"/>
    <mergeCell ref="Q197:S197"/>
    <mergeCell ref="C198:D198"/>
    <mergeCell ref="E198:F198"/>
    <mergeCell ref="G198:H198"/>
    <mergeCell ref="I198:J198"/>
    <mergeCell ref="K198:L198"/>
    <mergeCell ref="M198:N198"/>
    <mergeCell ref="O198:P198"/>
    <mergeCell ref="Q198:S198"/>
    <mergeCell ref="C199:D199"/>
    <mergeCell ref="E199:F199"/>
    <mergeCell ref="G199:H199"/>
    <mergeCell ref="I199:J199"/>
    <mergeCell ref="K199:L199"/>
    <mergeCell ref="M199:N199"/>
    <mergeCell ref="O199:P199"/>
    <mergeCell ref="Q199:S199"/>
    <mergeCell ref="C200:D200"/>
    <mergeCell ref="E200:F200"/>
    <mergeCell ref="G200:H200"/>
    <mergeCell ref="I200:J200"/>
    <mergeCell ref="K200:L200"/>
    <mergeCell ref="M200:N200"/>
    <mergeCell ref="O200:P200"/>
    <mergeCell ref="Q200:S200"/>
    <mergeCell ref="C201:D201"/>
    <mergeCell ref="E201:F201"/>
    <mergeCell ref="G201:H201"/>
    <mergeCell ref="I201:J201"/>
    <mergeCell ref="K201:L201"/>
    <mergeCell ref="M201:N201"/>
    <mergeCell ref="O201:P201"/>
    <mergeCell ref="Q201:S201"/>
    <mergeCell ref="C202:D202"/>
    <mergeCell ref="E202:F202"/>
    <mergeCell ref="G202:H202"/>
    <mergeCell ref="I202:J202"/>
    <mergeCell ref="K202:L202"/>
    <mergeCell ref="M202:N202"/>
    <mergeCell ref="O202:P202"/>
    <mergeCell ref="Q202:S202"/>
    <mergeCell ref="C203:D203"/>
    <mergeCell ref="E203:F203"/>
    <mergeCell ref="G203:H203"/>
    <mergeCell ref="I203:J203"/>
    <mergeCell ref="K203:L203"/>
    <mergeCell ref="M203:N203"/>
    <mergeCell ref="O203:P203"/>
    <mergeCell ref="Q203:S203"/>
    <mergeCell ref="C204:D204"/>
    <mergeCell ref="E204:F204"/>
    <mergeCell ref="G204:H204"/>
    <mergeCell ref="I204:J204"/>
    <mergeCell ref="K204:L204"/>
    <mergeCell ref="M204:N204"/>
    <mergeCell ref="O204:P204"/>
    <mergeCell ref="Q204:S204"/>
    <mergeCell ref="C205:D205"/>
    <mergeCell ref="E205:F205"/>
    <mergeCell ref="G205:H205"/>
    <mergeCell ref="I205:J205"/>
    <mergeCell ref="K205:L205"/>
    <mergeCell ref="M205:N205"/>
    <mergeCell ref="O205:P205"/>
    <mergeCell ref="Q205:S205"/>
    <mergeCell ref="C206:D206"/>
    <mergeCell ref="E206:F206"/>
    <mergeCell ref="G206:H206"/>
    <mergeCell ref="I206:J206"/>
    <mergeCell ref="K206:L206"/>
    <mergeCell ref="M206:N206"/>
    <mergeCell ref="O206:P206"/>
    <mergeCell ref="Q206:S206"/>
    <mergeCell ref="C207:D207"/>
    <mergeCell ref="E207:F207"/>
    <mergeCell ref="G207:H207"/>
    <mergeCell ref="I207:J207"/>
    <mergeCell ref="K207:L207"/>
    <mergeCell ref="M207:N207"/>
    <mergeCell ref="O207:P207"/>
    <mergeCell ref="Q207:S207"/>
    <mergeCell ref="C208:D208"/>
    <mergeCell ref="E208:F208"/>
    <mergeCell ref="G208:H208"/>
    <mergeCell ref="I208:J208"/>
    <mergeCell ref="K208:L208"/>
    <mergeCell ref="M208:N208"/>
    <mergeCell ref="O208:P208"/>
    <mergeCell ref="Q208:S208"/>
    <mergeCell ref="C209:D209"/>
    <mergeCell ref="E209:F209"/>
    <mergeCell ref="G209:H209"/>
    <mergeCell ref="I209:J209"/>
    <mergeCell ref="K209:L209"/>
    <mergeCell ref="M209:N209"/>
    <mergeCell ref="O209:P209"/>
    <mergeCell ref="Q209:S209"/>
    <mergeCell ref="C210:D210"/>
    <mergeCell ref="E210:F210"/>
    <mergeCell ref="G210:H210"/>
    <mergeCell ref="I210:J210"/>
    <mergeCell ref="K210:L210"/>
    <mergeCell ref="M210:N210"/>
    <mergeCell ref="O210:P210"/>
    <mergeCell ref="Q210:S210"/>
    <mergeCell ref="C211:D211"/>
    <mergeCell ref="E211:F211"/>
    <mergeCell ref="G211:H211"/>
    <mergeCell ref="I211:J211"/>
    <mergeCell ref="K211:L211"/>
    <mergeCell ref="M211:N211"/>
    <mergeCell ref="O211:P211"/>
    <mergeCell ref="Q211:S211"/>
    <mergeCell ref="C212:D212"/>
    <mergeCell ref="E212:F212"/>
    <mergeCell ref="G212:H212"/>
    <mergeCell ref="I212:J212"/>
    <mergeCell ref="K212:L212"/>
    <mergeCell ref="M212:N212"/>
    <mergeCell ref="O212:P212"/>
    <mergeCell ref="Q212:S212"/>
    <mergeCell ref="C213:D213"/>
    <mergeCell ref="E213:F213"/>
    <mergeCell ref="G213:H213"/>
    <mergeCell ref="I213:J213"/>
    <mergeCell ref="K213:L213"/>
    <mergeCell ref="M213:N213"/>
    <mergeCell ref="O213:P213"/>
    <mergeCell ref="Q213:S213"/>
    <mergeCell ref="C214:D214"/>
    <mergeCell ref="E214:F214"/>
    <mergeCell ref="G214:H214"/>
    <mergeCell ref="I214:J214"/>
    <mergeCell ref="K214:L214"/>
    <mergeCell ref="M214:N214"/>
    <mergeCell ref="O214:P214"/>
    <mergeCell ref="Q214:S214"/>
    <mergeCell ref="C215:D215"/>
    <mergeCell ref="E215:F215"/>
    <mergeCell ref="G215:H215"/>
    <mergeCell ref="I215:J215"/>
    <mergeCell ref="K215:L215"/>
    <mergeCell ref="M215:N215"/>
    <mergeCell ref="O215:P215"/>
    <mergeCell ref="Q215:S215"/>
    <mergeCell ref="C216:D216"/>
    <mergeCell ref="E216:F216"/>
    <mergeCell ref="G216:H216"/>
    <mergeCell ref="I216:J216"/>
    <mergeCell ref="K216:L216"/>
    <mergeCell ref="M216:N216"/>
    <mergeCell ref="O216:P216"/>
    <mergeCell ref="Q216:S216"/>
    <mergeCell ref="C217:D217"/>
    <mergeCell ref="E217:F217"/>
    <mergeCell ref="G217:H217"/>
    <mergeCell ref="I217:J217"/>
    <mergeCell ref="K217:L217"/>
    <mergeCell ref="M217:N217"/>
    <mergeCell ref="O217:P217"/>
    <mergeCell ref="Q217:S217"/>
    <mergeCell ref="C218:D218"/>
    <mergeCell ref="E218:F218"/>
    <mergeCell ref="G218:H218"/>
    <mergeCell ref="I218:J218"/>
    <mergeCell ref="K218:L218"/>
    <mergeCell ref="M218:N218"/>
    <mergeCell ref="O218:P218"/>
    <mergeCell ref="Q218:S218"/>
    <mergeCell ref="C219:D219"/>
    <mergeCell ref="E219:F219"/>
    <mergeCell ref="G219:H219"/>
    <mergeCell ref="I219:J219"/>
    <mergeCell ref="K219:L219"/>
    <mergeCell ref="M219:N219"/>
    <mergeCell ref="O219:P219"/>
    <mergeCell ref="Q219:S219"/>
    <mergeCell ref="C220:D220"/>
    <mergeCell ref="E220:F220"/>
    <mergeCell ref="G220:H220"/>
    <mergeCell ref="I220:J220"/>
    <mergeCell ref="K220:L220"/>
    <mergeCell ref="M220:N220"/>
    <mergeCell ref="O220:P220"/>
    <mergeCell ref="Q220:S220"/>
    <mergeCell ref="C221:D221"/>
    <mergeCell ref="E221:F221"/>
    <mergeCell ref="G221:H221"/>
    <mergeCell ref="I221:J221"/>
    <mergeCell ref="K221:L221"/>
    <mergeCell ref="M221:N221"/>
    <mergeCell ref="O221:P221"/>
    <mergeCell ref="Q221:S221"/>
    <mergeCell ref="C222:D222"/>
    <mergeCell ref="E222:F222"/>
    <mergeCell ref="G222:H222"/>
    <mergeCell ref="I222:J222"/>
    <mergeCell ref="K222:L222"/>
    <mergeCell ref="M222:N222"/>
    <mergeCell ref="O222:P222"/>
    <mergeCell ref="Q222:S222"/>
    <mergeCell ref="C223:D223"/>
    <mergeCell ref="E223:F223"/>
    <mergeCell ref="G223:H223"/>
    <mergeCell ref="I223:J223"/>
    <mergeCell ref="K223:L223"/>
    <mergeCell ref="M223:N223"/>
    <mergeCell ref="O223:P223"/>
    <mergeCell ref="Q223:S223"/>
    <mergeCell ref="C224:D224"/>
    <mergeCell ref="E224:F224"/>
    <mergeCell ref="G224:H224"/>
    <mergeCell ref="I224:J224"/>
    <mergeCell ref="K224:L224"/>
    <mergeCell ref="M224:N224"/>
    <mergeCell ref="O224:P224"/>
    <mergeCell ref="Q224:S224"/>
    <mergeCell ref="C225:D225"/>
    <mergeCell ref="E225:F225"/>
    <mergeCell ref="G225:H225"/>
    <mergeCell ref="I225:J225"/>
    <mergeCell ref="K225:L225"/>
    <mergeCell ref="M225:N225"/>
    <mergeCell ref="O225:P225"/>
    <mergeCell ref="Q225:S225"/>
    <mergeCell ref="C226:D226"/>
    <mergeCell ref="E226:F226"/>
    <mergeCell ref="G226:H226"/>
    <mergeCell ref="I226:J226"/>
    <mergeCell ref="K226:L226"/>
    <mergeCell ref="M226:N226"/>
    <mergeCell ref="O226:P226"/>
    <mergeCell ref="Q226:S226"/>
    <mergeCell ref="C227:D227"/>
    <mergeCell ref="E227:F227"/>
    <mergeCell ref="G227:H227"/>
    <mergeCell ref="I227:J227"/>
    <mergeCell ref="K227:L227"/>
    <mergeCell ref="M227:N227"/>
    <mergeCell ref="O227:P227"/>
    <mergeCell ref="Q227:S227"/>
    <mergeCell ref="C228:D228"/>
    <mergeCell ref="E228:F228"/>
    <mergeCell ref="G228:H228"/>
    <mergeCell ref="I228:J228"/>
    <mergeCell ref="K228:L228"/>
    <mergeCell ref="M228:N228"/>
    <mergeCell ref="O228:P228"/>
    <mergeCell ref="Q228:S228"/>
    <mergeCell ref="C229:D229"/>
    <mergeCell ref="E229:F229"/>
    <mergeCell ref="G229:H229"/>
    <mergeCell ref="I229:J229"/>
    <mergeCell ref="K229:L229"/>
    <mergeCell ref="M229:N229"/>
    <mergeCell ref="O229:P229"/>
    <mergeCell ref="Q229:S229"/>
    <mergeCell ref="C230:D230"/>
    <mergeCell ref="E230:F230"/>
    <mergeCell ref="G230:H230"/>
    <mergeCell ref="I230:J230"/>
    <mergeCell ref="K230:L230"/>
    <mergeCell ref="M230:N230"/>
    <mergeCell ref="O230:P230"/>
    <mergeCell ref="Q230:S230"/>
    <mergeCell ref="C231:D231"/>
    <mergeCell ref="E231:F231"/>
    <mergeCell ref="G231:H231"/>
    <mergeCell ref="I231:J231"/>
    <mergeCell ref="K231:L231"/>
    <mergeCell ref="M231:N231"/>
    <mergeCell ref="O231:P231"/>
    <mergeCell ref="Q231:S231"/>
    <mergeCell ref="C232:D232"/>
    <mergeCell ref="E232:F232"/>
    <mergeCell ref="G232:H232"/>
    <mergeCell ref="I232:J232"/>
    <mergeCell ref="K232:L232"/>
    <mergeCell ref="M232:N232"/>
    <mergeCell ref="O232:P232"/>
    <mergeCell ref="Q232:S232"/>
    <mergeCell ref="C233:D233"/>
    <mergeCell ref="E233:F233"/>
    <mergeCell ref="G233:H233"/>
    <mergeCell ref="I233:J233"/>
    <mergeCell ref="K233:L233"/>
    <mergeCell ref="M233:N233"/>
    <mergeCell ref="O233:P233"/>
    <mergeCell ref="Q233:S233"/>
    <mergeCell ref="C234:D234"/>
    <mergeCell ref="E234:F234"/>
    <mergeCell ref="G234:H234"/>
    <mergeCell ref="I234:J234"/>
    <mergeCell ref="K234:L234"/>
    <mergeCell ref="M234:N234"/>
    <mergeCell ref="O234:P234"/>
    <mergeCell ref="Q234:S234"/>
    <mergeCell ref="C235:D235"/>
    <mergeCell ref="E235:F235"/>
    <mergeCell ref="G235:H235"/>
    <mergeCell ref="I235:J235"/>
    <mergeCell ref="K235:L235"/>
    <mergeCell ref="M235:N235"/>
    <mergeCell ref="O235:P235"/>
    <mergeCell ref="Q235:S235"/>
    <mergeCell ref="C236:D236"/>
    <mergeCell ref="E236:F236"/>
    <mergeCell ref="G236:H236"/>
    <mergeCell ref="I236:J236"/>
    <mergeCell ref="K236:L236"/>
    <mergeCell ref="M236:N236"/>
    <mergeCell ref="O236:P236"/>
    <mergeCell ref="Q236:S236"/>
    <mergeCell ref="C237:D237"/>
    <mergeCell ref="E237:F237"/>
    <mergeCell ref="G237:H237"/>
    <mergeCell ref="I237:J237"/>
    <mergeCell ref="K237:L237"/>
    <mergeCell ref="M237:N237"/>
    <mergeCell ref="O237:P237"/>
    <mergeCell ref="Q237:S237"/>
    <mergeCell ref="C238:D238"/>
    <mergeCell ref="E238:F238"/>
    <mergeCell ref="G238:H238"/>
    <mergeCell ref="I238:J238"/>
    <mergeCell ref="K238:L238"/>
    <mergeCell ref="M238:N238"/>
    <mergeCell ref="O238:P238"/>
    <mergeCell ref="Q238:S238"/>
    <mergeCell ref="C239:D239"/>
    <mergeCell ref="E239:F239"/>
    <mergeCell ref="G239:H239"/>
    <mergeCell ref="I239:J239"/>
    <mergeCell ref="K239:L239"/>
    <mergeCell ref="M239:N239"/>
    <mergeCell ref="O239:P239"/>
    <mergeCell ref="Q239:S239"/>
    <mergeCell ref="C240:D240"/>
    <mergeCell ref="E240:F240"/>
    <mergeCell ref="G240:H240"/>
    <mergeCell ref="I240:J240"/>
    <mergeCell ref="K240:L240"/>
    <mergeCell ref="M240:N240"/>
    <mergeCell ref="O240:P240"/>
    <mergeCell ref="Q240:S240"/>
    <mergeCell ref="C241:D241"/>
    <mergeCell ref="E241:F241"/>
    <mergeCell ref="G241:H241"/>
    <mergeCell ref="I241:J241"/>
    <mergeCell ref="K241:L241"/>
    <mergeCell ref="M241:N241"/>
    <mergeCell ref="O241:P241"/>
    <mergeCell ref="Q241:S241"/>
    <mergeCell ref="C242:D242"/>
    <mergeCell ref="E242:F242"/>
    <mergeCell ref="G242:H242"/>
    <mergeCell ref="I242:J242"/>
    <mergeCell ref="K242:L242"/>
    <mergeCell ref="M242:N242"/>
    <mergeCell ref="O242:P242"/>
    <mergeCell ref="Q242:S242"/>
    <mergeCell ref="C243:D243"/>
    <mergeCell ref="E243:F243"/>
    <mergeCell ref="G243:H243"/>
    <mergeCell ref="I243:J243"/>
    <mergeCell ref="K243:L243"/>
    <mergeCell ref="M243:N243"/>
    <mergeCell ref="O243:P243"/>
    <mergeCell ref="Q243:S243"/>
    <mergeCell ref="C244:D244"/>
    <mergeCell ref="E244:F244"/>
    <mergeCell ref="G244:H244"/>
    <mergeCell ref="I244:J244"/>
    <mergeCell ref="K244:L244"/>
    <mergeCell ref="M244:N244"/>
    <mergeCell ref="O244:P244"/>
    <mergeCell ref="Q244:S244"/>
    <mergeCell ref="C245:D245"/>
    <mergeCell ref="E245:F245"/>
    <mergeCell ref="G245:H245"/>
    <mergeCell ref="I245:J245"/>
    <mergeCell ref="K245:L245"/>
    <mergeCell ref="M245:N245"/>
    <mergeCell ref="O245:P245"/>
    <mergeCell ref="Q245:S245"/>
    <mergeCell ref="C246:D246"/>
    <mergeCell ref="E246:F246"/>
    <mergeCell ref="G246:H246"/>
    <mergeCell ref="I246:J246"/>
    <mergeCell ref="K246:L246"/>
    <mergeCell ref="M246:N246"/>
    <mergeCell ref="O246:P246"/>
    <mergeCell ref="Q246:S246"/>
    <mergeCell ref="C247:D247"/>
    <mergeCell ref="E247:F247"/>
    <mergeCell ref="G247:H247"/>
    <mergeCell ref="I247:J247"/>
    <mergeCell ref="K247:L247"/>
    <mergeCell ref="M247:N247"/>
    <mergeCell ref="O247:P247"/>
    <mergeCell ref="Q247:S247"/>
    <mergeCell ref="C248:D248"/>
    <mergeCell ref="E248:F248"/>
    <mergeCell ref="G248:H248"/>
    <mergeCell ref="I248:J248"/>
    <mergeCell ref="K248:L248"/>
    <mergeCell ref="M248:N248"/>
    <mergeCell ref="O248:P248"/>
    <mergeCell ref="Q248:S248"/>
    <mergeCell ref="C249:D249"/>
    <mergeCell ref="E249:F249"/>
    <mergeCell ref="G249:H249"/>
    <mergeCell ref="I249:J249"/>
    <mergeCell ref="K249:L249"/>
    <mergeCell ref="M249:N249"/>
    <mergeCell ref="O249:P249"/>
    <mergeCell ref="Q249:S249"/>
    <mergeCell ref="C250:D250"/>
    <mergeCell ref="E250:F250"/>
    <mergeCell ref="G250:H250"/>
    <mergeCell ref="I250:J250"/>
    <mergeCell ref="K250:L250"/>
    <mergeCell ref="M250:N250"/>
    <mergeCell ref="O250:P250"/>
    <mergeCell ref="Q250:S250"/>
    <mergeCell ref="C251:D251"/>
    <mergeCell ref="E251:F251"/>
    <mergeCell ref="G251:H251"/>
    <mergeCell ref="I251:J251"/>
    <mergeCell ref="K251:L251"/>
    <mergeCell ref="M251:N251"/>
    <mergeCell ref="O251:P251"/>
    <mergeCell ref="Q251:S251"/>
    <mergeCell ref="C252:D252"/>
    <mergeCell ref="E252:F252"/>
    <mergeCell ref="G252:H252"/>
    <mergeCell ref="I252:J252"/>
    <mergeCell ref="K252:L252"/>
    <mergeCell ref="M252:N252"/>
    <mergeCell ref="O252:P252"/>
    <mergeCell ref="Q252:S252"/>
    <mergeCell ref="C253:D253"/>
    <mergeCell ref="E253:F253"/>
    <mergeCell ref="G253:H253"/>
    <mergeCell ref="I253:J253"/>
    <mergeCell ref="K253:L253"/>
    <mergeCell ref="M253:N253"/>
    <mergeCell ref="O253:P253"/>
    <mergeCell ref="Q253:S253"/>
    <mergeCell ref="C254:D254"/>
    <mergeCell ref="E254:F254"/>
    <mergeCell ref="G254:H254"/>
    <mergeCell ref="I254:J254"/>
    <mergeCell ref="K254:L254"/>
    <mergeCell ref="M254:N254"/>
    <mergeCell ref="O254:P254"/>
    <mergeCell ref="Q254:S254"/>
    <mergeCell ref="C255:D255"/>
    <mergeCell ref="E255:F255"/>
    <mergeCell ref="G255:H255"/>
    <mergeCell ref="I255:J255"/>
    <mergeCell ref="K255:L255"/>
    <mergeCell ref="M255:N255"/>
    <mergeCell ref="O255:P255"/>
    <mergeCell ref="Q255:S255"/>
    <mergeCell ref="C256:D256"/>
    <mergeCell ref="E256:F256"/>
    <mergeCell ref="G256:H256"/>
    <mergeCell ref="I256:J256"/>
    <mergeCell ref="K256:L256"/>
    <mergeCell ref="M256:N256"/>
    <mergeCell ref="O256:P256"/>
    <mergeCell ref="Q256:S256"/>
    <mergeCell ref="C257:D257"/>
    <mergeCell ref="E257:F257"/>
    <mergeCell ref="G257:H257"/>
    <mergeCell ref="I257:J257"/>
    <mergeCell ref="K257:L257"/>
    <mergeCell ref="M257:N257"/>
    <mergeCell ref="O257:P257"/>
    <mergeCell ref="Q257:S257"/>
    <mergeCell ref="C258:D258"/>
    <mergeCell ref="E258:F258"/>
    <mergeCell ref="G258:H258"/>
    <mergeCell ref="I258:J258"/>
    <mergeCell ref="K258:L258"/>
    <mergeCell ref="M258:N258"/>
    <mergeCell ref="O258:P258"/>
    <mergeCell ref="Q258:S258"/>
    <mergeCell ref="C259:D259"/>
    <mergeCell ref="E259:F259"/>
    <mergeCell ref="G259:H259"/>
    <mergeCell ref="I259:J259"/>
    <mergeCell ref="K259:L259"/>
    <mergeCell ref="M259:N259"/>
    <mergeCell ref="O259:P259"/>
    <mergeCell ref="Q259:S259"/>
    <mergeCell ref="C260:D260"/>
    <mergeCell ref="E260:F260"/>
    <mergeCell ref="G260:H260"/>
    <mergeCell ref="I260:J260"/>
    <mergeCell ref="K260:L260"/>
    <mergeCell ref="M260:N260"/>
    <mergeCell ref="O260:P260"/>
    <mergeCell ref="Q260:S260"/>
    <mergeCell ref="C261:D261"/>
    <mergeCell ref="E261:F261"/>
    <mergeCell ref="G261:H261"/>
    <mergeCell ref="I261:J261"/>
    <mergeCell ref="K261:L261"/>
    <mergeCell ref="M261:N261"/>
    <mergeCell ref="O261:P261"/>
    <mergeCell ref="Q261:S261"/>
    <mergeCell ref="C262:D262"/>
    <mergeCell ref="E262:F262"/>
    <mergeCell ref="G262:H262"/>
    <mergeCell ref="I262:J262"/>
    <mergeCell ref="K262:L262"/>
    <mergeCell ref="M262:N262"/>
    <mergeCell ref="O262:P262"/>
    <mergeCell ref="Q262:S262"/>
    <mergeCell ref="C263:D263"/>
    <mergeCell ref="E263:F263"/>
    <mergeCell ref="G263:H263"/>
    <mergeCell ref="I263:J263"/>
    <mergeCell ref="K263:L263"/>
    <mergeCell ref="M263:N263"/>
    <mergeCell ref="O263:P263"/>
    <mergeCell ref="Q263:S263"/>
    <mergeCell ref="C264:D264"/>
    <mergeCell ref="E264:F264"/>
    <mergeCell ref="G264:H264"/>
    <mergeCell ref="I264:J264"/>
    <mergeCell ref="K264:L264"/>
    <mergeCell ref="M264:N264"/>
    <mergeCell ref="O264:P264"/>
    <mergeCell ref="Q264:S264"/>
    <mergeCell ref="C265:D265"/>
    <mergeCell ref="E265:F265"/>
    <mergeCell ref="G265:H265"/>
    <mergeCell ref="I265:J265"/>
    <mergeCell ref="K265:L265"/>
    <mergeCell ref="M265:N265"/>
    <mergeCell ref="O265:P265"/>
    <mergeCell ref="Q265:S265"/>
    <mergeCell ref="C266:D266"/>
    <mergeCell ref="E266:F266"/>
    <mergeCell ref="G266:H266"/>
    <mergeCell ref="I266:J266"/>
    <mergeCell ref="K266:L266"/>
    <mergeCell ref="M266:N266"/>
    <mergeCell ref="O266:P266"/>
    <mergeCell ref="Q266:S266"/>
    <mergeCell ref="C267:D267"/>
    <mergeCell ref="E267:F267"/>
    <mergeCell ref="G267:H267"/>
    <mergeCell ref="I267:J267"/>
    <mergeCell ref="K267:L267"/>
    <mergeCell ref="M267:N267"/>
    <mergeCell ref="O267:P267"/>
    <mergeCell ref="Q267:S267"/>
    <mergeCell ref="C268:D268"/>
    <mergeCell ref="E268:F268"/>
    <mergeCell ref="G268:H268"/>
    <mergeCell ref="I268:J268"/>
    <mergeCell ref="K268:L268"/>
    <mergeCell ref="M268:N268"/>
    <mergeCell ref="O268:P268"/>
    <mergeCell ref="Q268:S268"/>
    <mergeCell ref="C269:D269"/>
    <mergeCell ref="E269:F269"/>
    <mergeCell ref="G269:H269"/>
    <mergeCell ref="I269:J269"/>
    <mergeCell ref="K269:L269"/>
    <mergeCell ref="M269:N269"/>
    <mergeCell ref="O269:P269"/>
    <mergeCell ref="Q269:S269"/>
    <mergeCell ref="C270:D270"/>
    <mergeCell ref="E270:F270"/>
    <mergeCell ref="G270:H270"/>
    <mergeCell ref="I270:J270"/>
    <mergeCell ref="K270:L270"/>
    <mergeCell ref="M270:N270"/>
    <mergeCell ref="O270:P270"/>
    <mergeCell ref="Q270:S270"/>
    <mergeCell ref="C271:D271"/>
    <mergeCell ref="E271:F271"/>
    <mergeCell ref="G271:H271"/>
    <mergeCell ref="I271:J271"/>
    <mergeCell ref="K271:L271"/>
    <mergeCell ref="M271:N271"/>
    <mergeCell ref="O271:P271"/>
    <mergeCell ref="Q271:S271"/>
    <mergeCell ref="C272:D272"/>
    <mergeCell ref="E272:F272"/>
    <mergeCell ref="G272:H272"/>
    <mergeCell ref="I272:J272"/>
    <mergeCell ref="K272:L272"/>
    <mergeCell ref="M272:N272"/>
    <mergeCell ref="O272:P272"/>
    <mergeCell ref="Q272:S272"/>
    <mergeCell ref="C273:D273"/>
    <mergeCell ref="E273:F273"/>
    <mergeCell ref="G273:H273"/>
    <mergeCell ref="I273:J273"/>
    <mergeCell ref="K273:L273"/>
    <mergeCell ref="M273:N273"/>
    <mergeCell ref="O273:P273"/>
    <mergeCell ref="Q273:S273"/>
    <mergeCell ref="C274:D274"/>
    <mergeCell ref="E274:F274"/>
    <mergeCell ref="G274:H274"/>
    <mergeCell ref="I274:J274"/>
    <mergeCell ref="K274:L274"/>
    <mergeCell ref="M274:N274"/>
    <mergeCell ref="O274:P274"/>
    <mergeCell ref="Q274:S274"/>
    <mergeCell ref="C275:D275"/>
    <mergeCell ref="E275:F275"/>
    <mergeCell ref="G275:H275"/>
    <mergeCell ref="I275:J275"/>
    <mergeCell ref="K275:L275"/>
    <mergeCell ref="M275:N275"/>
    <mergeCell ref="O275:P275"/>
    <mergeCell ref="Q275:S275"/>
    <mergeCell ref="C276:D276"/>
    <mergeCell ref="E276:F276"/>
    <mergeCell ref="G276:H276"/>
    <mergeCell ref="I276:J276"/>
    <mergeCell ref="K276:L276"/>
    <mergeCell ref="M276:N276"/>
    <mergeCell ref="O276:P276"/>
    <mergeCell ref="Q276:S276"/>
    <mergeCell ref="C277:D277"/>
    <mergeCell ref="E277:F277"/>
    <mergeCell ref="G277:H277"/>
    <mergeCell ref="I277:J277"/>
    <mergeCell ref="K277:L277"/>
    <mergeCell ref="M277:N277"/>
    <mergeCell ref="O277:P277"/>
    <mergeCell ref="Q277:S277"/>
    <mergeCell ref="C278:D278"/>
    <mergeCell ref="E278:F278"/>
    <mergeCell ref="G278:H278"/>
    <mergeCell ref="I278:J278"/>
    <mergeCell ref="K278:L278"/>
    <mergeCell ref="M278:N278"/>
    <mergeCell ref="O278:P278"/>
    <mergeCell ref="Q278:S278"/>
    <mergeCell ref="C279:D279"/>
    <mergeCell ref="E279:F279"/>
    <mergeCell ref="G279:H279"/>
    <mergeCell ref="I279:J279"/>
    <mergeCell ref="K279:L279"/>
    <mergeCell ref="M279:N279"/>
    <mergeCell ref="O279:P279"/>
    <mergeCell ref="Q279:S279"/>
    <mergeCell ref="C280:D280"/>
    <mergeCell ref="E280:F280"/>
    <mergeCell ref="G280:H280"/>
    <mergeCell ref="I280:J280"/>
    <mergeCell ref="K280:L280"/>
    <mergeCell ref="M280:N280"/>
    <mergeCell ref="O280:P280"/>
    <mergeCell ref="Q280:S280"/>
    <mergeCell ref="C281:D281"/>
    <mergeCell ref="E281:F281"/>
    <mergeCell ref="G281:H281"/>
    <mergeCell ref="I281:J281"/>
    <mergeCell ref="K281:L281"/>
    <mergeCell ref="M281:N281"/>
    <mergeCell ref="O281:P281"/>
    <mergeCell ref="Q281:S281"/>
    <mergeCell ref="C282:D282"/>
    <mergeCell ref="E282:F282"/>
    <mergeCell ref="G282:H282"/>
    <mergeCell ref="I282:J282"/>
    <mergeCell ref="K282:L282"/>
    <mergeCell ref="M282:N282"/>
    <mergeCell ref="O282:P282"/>
    <mergeCell ref="Q282:S282"/>
    <mergeCell ref="C283:D283"/>
    <mergeCell ref="E283:F283"/>
    <mergeCell ref="G283:H283"/>
    <mergeCell ref="I283:J283"/>
    <mergeCell ref="K283:L283"/>
    <mergeCell ref="M283:N283"/>
    <mergeCell ref="O283:P283"/>
    <mergeCell ref="Q283:S283"/>
    <mergeCell ref="C284:D284"/>
    <mergeCell ref="E284:F284"/>
    <mergeCell ref="G284:H284"/>
    <mergeCell ref="I284:J284"/>
    <mergeCell ref="K284:L284"/>
    <mergeCell ref="M284:N284"/>
    <mergeCell ref="O284:P284"/>
    <mergeCell ref="Q284:S284"/>
    <mergeCell ref="C285:D285"/>
    <mergeCell ref="E285:F285"/>
    <mergeCell ref="G285:H285"/>
    <mergeCell ref="I285:J285"/>
    <mergeCell ref="K285:L285"/>
    <mergeCell ref="M285:N285"/>
    <mergeCell ref="O285:P285"/>
    <mergeCell ref="Q285:S285"/>
    <mergeCell ref="C286:D286"/>
    <mergeCell ref="E286:F286"/>
    <mergeCell ref="G286:H286"/>
    <mergeCell ref="I286:J286"/>
    <mergeCell ref="K286:L286"/>
    <mergeCell ref="M286:N286"/>
    <mergeCell ref="O286:P286"/>
    <mergeCell ref="Q286:S286"/>
    <mergeCell ref="C287:D287"/>
    <mergeCell ref="E287:F287"/>
    <mergeCell ref="G287:H287"/>
    <mergeCell ref="I287:J287"/>
    <mergeCell ref="K287:L287"/>
    <mergeCell ref="M287:N287"/>
    <mergeCell ref="O287:P287"/>
    <mergeCell ref="Q287:S287"/>
    <mergeCell ref="C288:D288"/>
    <mergeCell ref="E288:F288"/>
    <mergeCell ref="G288:H288"/>
    <mergeCell ref="I288:J288"/>
    <mergeCell ref="K288:L288"/>
    <mergeCell ref="M288:N288"/>
    <mergeCell ref="O288:P288"/>
    <mergeCell ref="Q288:S288"/>
    <mergeCell ref="C289:D289"/>
    <mergeCell ref="E289:F289"/>
    <mergeCell ref="G289:H289"/>
    <mergeCell ref="I289:J289"/>
    <mergeCell ref="K289:L289"/>
    <mergeCell ref="M289:N289"/>
    <mergeCell ref="O289:P289"/>
    <mergeCell ref="Q289:S289"/>
    <mergeCell ref="C290:D290"/>
    <mergeCell ref="E290:F290"/>
    <mergeCell ref="G290:H290"/>
    <mergeCell ref="I290:J290"/>
    <mergeCell ref="K290:L290"/>
    <mergeCell ref="M290:N290"/>
    <mergeCell ref="O290:P290"/>
    <mergeCell ref="Q290:S290"/>
    <mergeCell ref="C291:D291"/>
    <mergeCell ref="E291:F291"/>
    <mergeCell ref="G291:H291"/>
    <mergeCell ref="I291:J291"/>
    <mergeCell ref="K291:L291"/>
    <mergeCell ref="M291:N291"/>
    <mergeCell ref="O291:P291"/>
    <mergeCell ref="Q291:S291"/>
    <mergeCell ref="C292:D292"/>
    <mergeCell ref="E292:F292"/>
    <mergeCell ref="G292:H292"/>
    <mergeCell ref="I292:J292"/>
    <mergeCell ref="K292:L292"/>
    <mergeCell ref="M292:N292"/>
    <mergeCell ref="O292:P292"/>
    <mergeCell ref="Q292:S292"/>
    <mergeCell ref="C293:D293"/>
    <mergeCell ref="E293:F293"/>
    <mergeCell ref="G293:H293"/>
    <mergeCell ref="I293:J293"/>
    <mergeCell ref="K293:L293"/>
    <mergeCell ref="M293:N293"/>
    <mergeCell ref="O293:P293"/>
    <mergeCell ref="Q293:S293"/>
    <mergeCell ref="C294:D294"/>
    <mergeCell ref="E294:F294"/>
    <mergeCell ref="G294:H294"/>
    <mergeCell ref="I294:J294"/>
    <mergeCell ref="K294:L294"/>
    <mergeCell ref="M294:N294"/>
    <mergeCell ref="O294:P294"/>
    <mergeCell ref="Q294:S294"/>
    <mergeCell ref="C295:D295"/>
    <mergeCell ref="E295:F295"/>
    <mergeCell ref="G295:H295"/>
    <mergeCell ref="I295:J295"/>
    <mergeCell ref="K295:L295"/>
    <mergeCell ref="M295:N295"/>
    <mergeCell ref="O295:P295"/>
    <mergeCell ref="Q295:S295"/>
    <mergeCell ref="C296:D296"/>
    <mergeCell ref="E296:F296"/>
    <mergeCell ref="G296:H296"/>
    <mergeCell ref="I296:J296"/>
    <mergeCell ref="K296:L296"/>
    <mergeCell ref="M296:N296"/>
    <mergeCell ref="O296:P296"/>
    <mergeCell ref="Q296:S296"/>
    <mergeCell ref="C297:D297"/>
    <mergeCell ref="E297:F297"/>
    <mergeCell ref="G297:H297"/>
    <mergeCell ref="I297:J297"/>
    <mergeCell ref="K297:L297"/>
    <mergeCell ref="M297:N297"/>
    <mergeCell ref="O297:P297"/>
    <mergeCell ref="Q297:S297"/>
    <mergeCell ref="C298:D298"/>
    <mergeCell ref="E298:F298"/>
    <mergeCell ref="G298:H298"/>
    <mergeCell ref="I298:J298"/>
    <mergeCell ref="K298:L298"/>
    <mergeCell ref="M298:N298"/>
    <mergeCell ref="O298:P298"/>
    <mergeCell ref="Q298:S298"/>
    <mergeCell ref="C299:D299"/>
    <mergeCell ref="E299:F299"/>
    <mergeCell ref="G299:H299"/>
    <mergeCell ref="I299:J299"/>
    <mergeCell ref="K299:L299"/>
    <mergeCell ref="M299:N299"/>
    <mergeCell ref="O299:P299"/>
    <mergeCell ref="Q299:S299"/>
    <mergeCell ref="C300:D300"/>
    <mergeCell ref="E300:F300"/>
    <mergeCell ref="G300:H300"/>
    <mergeCell ref="I300:J300"/>
    <mergeCell ref="K300:L300"/>
    <mergeCell ref="M300:N300"/>
    <mergeCell ref="O300:P300"/>
    <mergeCell ref="Q300:S300"/>
    <mergeCell ref="C301:D301"/>
    <mergeCell ref="E301:F301"/>
    <mergeCell ref="G301:H301"/>
    <mergeCell ref="I301:J301"/>
    <mergeCell ref="K301:L301"/>
    <mergeCell ref="M301:N301"/>
    <mergeCell ref="O301:P301"/>
    <mergeCell ref="Q301:S301"/>
    <mergeCell ref="C302:D302"/>
    <mergeCell ref="E302:F302"/>
    <mergeCell ref="G302:H302"/>
    <mergeCell ref="I302:J302"/>
    <mergeCell ref="K302:L302"/>
    <mergeCell ref="M302:N302"/>
    <mergeCell ref="O302:P302"/>
    <mergeCell ref="Q302:S302"/>
    <mergeCell ref="C303:D303"/>
    <mergeCell ref="E303:F303"/>
    <mergeCell ref="G303:H303"/>
    <mergeCell ref="I303:J303"/>
    <mergeCell ref="K303:L303"/>
    <mergeCell ref="M303:N303"/>
    <mergeCell ref="O303:P303"/>
    <mergeCell ref="Q303:S303"/>
    <mergeCell ref="C304:D304"/>
    <mergeCell ref="E304:F304"/>
    <mergeCell ref="G304:H304"/>
    <mergeCell ref="I304:J304"/>
    <mergeCell ref="K304:L304"/>
    <mergeCell ref="M304:N304"/>
    <mergeCell ref="O304:P304"/>
    <mergeCell ref="Q304:S304"/>
    <mergeCell ref="C305:D305"/>
    <mergeCell ref="E305:F305"/>
    <mergeCell ref="G305:H305"/>
    <mergeCell ref="I305:J305"/>
    <mergeCell ref="K305:L305"/>
    <mergeCell ref="M305:N305"/>
    <mergeCell ref="O305:P305"/>
    <mergeCell ref="Q305:S305"/>
    <mergeCell ref="C306:D306"/>
    <mergeCell ref="E306:F306"/>
    <mergeCell ref="G306:H306"/>
    <mergeCell ref="I306:J306"/>
    <mergeCell ref="K306:L306"/>
    <mergeCell ref="M306:N306"/>
    <mergeCell ref="O306:P306"/>
    <mergeCell ref="Q306:S306"/>
    <mergeCell ref="C307:D307"/>
    <mergeCell ref="E307:F307"/>
    <mergeCell ref="G307:H307"/>
    <mergeCell ref="I307:J307"/>
    <mergeCell ref="K307:L307"/>
    <mergeCell ref="M307:N307"/>
    <mergeCell ref="O307:P307"/>
    <mergeCell ref="Q307:S307"/>
    <mergeCell ref="C308:D308"/>
    <mergeCell ref="E308:F308"/>
    <mergeCell ref="G308:H308"/>
    <mergeCell ref="I308:J308"/>
    <mergeCell ref="K308:L308"/>
    <mergeCell ref="M308:N308"/>
    <mergeCell ref="O308:P308"/>
    <mergeCell ref="Q308:S308"/>
    <mergeCell ref="C309:D309"/>
    <mergeCell ref="E309:F309"/>
    <mergeCell ref="G309:H309"/>
    <mergeCell ref="I309:J309"/>
    <mergeCell ref="K309:L309"/>
    <mergeCell ref="M309:N309"/>
    <mergeCell ref="O309:P309"/>
    <mergeCell ref="Q309:S309"/>
    <mergeCell ref="C310:D310"/>
    <mergeCell ref="E310:F310"/>
    <mergeCell ref="G310:H310"/>
    <mergeCell ref="I310:J310"/>
    <mergeCell ref="K310:L310"/>
    <mergeCell ref="M310:N310"/>
    <mergeCell ref="O310:P310"/>
    <mergeCell ref="Q310:S310"/>
    <mergeCell ref="C311:D311"/>
    <mergeCell ref="E311:F311"/>
    <mergeCell ref="G311:H311"/>
    <mergeCell ref="I311:J311"/>
    <mergeCell ref="K311:L311"/>
    <mergeCell ref="M311:N311"/>
    <mergeCell ref="O311:P311"/>
    <mergeCell ref="Q311:S311"/>
    <mergeCell ref="C312:D312"/>
    <mergeCell ref="E312:F312"/>
    <mergeCell ref="G312:H312"/>
    <mergeCell ref="I312:J312"/>
    <mergeCell ref="K312:L312"/>
    <mergeCell ref="M312:N312"/>
    <mergeCell ref="O312:P312"/>
    <mergeCell ref="Q312:S312"/>
    <mergeCell ref="C313:D313"/>
    <mergeCell ref="E313:F313"/>
    <mergeCell ref="G313:H313"/>
    <mergeCell ref="I313:J313"/>
    <mergeCell ref="K313:L313"/>
    <mergeCell ref="M313:N313"/>
    <mergeCell ref="O313:P313"/>
    <mergeCell ref="Q313:S313"/>
    <mergeCell ref="C314:D314"/>
    <mergeCell ref="E314:F314"/>
    <mergeCell ref="G314:H314"/>
    <mergeCell ref="I314:J314"/>
    <mergeCell ref="K314:L314"/>
    <mergeCell ref="M314:N314"/>
    <mergeCell ref="O314:P314"/>
    <mergeCell ref="Q314:S314"/>
    <mergeCell ref="C315:D315"/>
    <mergeCell ref="E315:F315"/>
    <mergeCell ref="G315:H315"/>
    <mergeCell ref="I315:J315"/>
    <mergeCell ref="K315:L315"/>
    <mergeCell ref="M315:N315"/>
    <mergeCell ref="O315:P315"/>
    <mergeCell ref="Q315:S315"/>
    <mergeCell ref="C316:D316"/>
    <mergeCell ref="E316:F316"/>
    <mergeCell ref="G316:H316"/>
    <mergeCell ref="I316:J316"/>
    <mergeCell ref="K316:L316"/>
    <mergeCell ref="M316:N316"/>
    <mergeCell ref="O316:P316"/>
    <mergeCell ref="Q316:S316"/>
    <mergeCell ref="C317:D317"/>
    <mergeCell ref="E317:F317"/>
    <mergeCell ref="G317:H317"/>
    <mergeCell ref="I317:J317"/>
    <mergeCell ref="K317:L317"/>
    <mergeCell ref="M317:N317"/>
    <mergeCell ref="O317:P317"/>
    <mergeCell ref="Q317:S317"/>
    <mergeCell ref="C318:D318"/>
    <mergeCell ref="E318:F318"/>
    <mergeCell ref="G318:H318"/>
    <mergeCell ref="I318:J318"/>
    <mergeCell ref="K318:L318"/>
    <mergeCell ref="M318:N318"/>
    <mergeCell ref="O318:P318"/>
    <mergeCell ref="Q318:S318"/>
    <mergeCell ref="C319:D319"/>
    <mergeCell ref="E319:F319"/>
    <mergeCell ref="G319:H319"/>
    <mergeCell ref="I319:J319"/>
    <mergeCell ref="K319:L319"/>
    <mergeCell ref="M319:N319"/>
    <mergeCell ref="O319:P319"/>
    <mergeCell ref="Q319:S319"/>
    <mergeCell ref="C320:D320"/>
    <mergeCell ref="E320:F320"/>
    <mergeCell ref="G320:H320"/>
    <mergeCell ref="I320:J320"/>
    <mergeCell ref="K320:L320"/>
    <mergeCell ref="M320:N320"/>
    <mergeCell ref="O320:P320"/>
    <mergeCell ref="Q320:S320"/>
    <mergeCell ref="C321:D321"/>
    <mergeCell ref="E321:F321"/>
    <mergeCell ref="G321:H321"/>
    <mergeCell ref="I321:J321"/>
    <mergeCell ref="K321:L321"/>
    <mergeCell ref="M321:N321"/>
    <mergeCell ref="O321:P321"/>
    <mergeCell ref="Q321:S321"/>
    <mergeCell ref="C322:D322"/>
    <mergeCell ref="E322:F322"/>
    <mergeCell ref="G322:H322"/>
    <mergeCell ref="I322:J322"/>
    <mergeCell ref="K322:L322"/>
    <mergeCell ref="M322:N322"/>
    <mergeCell ref="O322:P322"/>
    <mergeCell ref="Q322:S322"/>
    <mergeCell ref="C323:D323"/>
    <mergeCell ref="E323:F323"/>
    <mergeCell ref="G323:H323"/>
    <mergeCell ref="I323:J323"/>
    <mergeCell ref="K323:L323"/>
    <mergeCell ref="M323:N323"/>
    <mergeCell ref="O323:P323"/>
    <mergeCell ref="Q323:S323"/>
    <mergeCell ref="C324:D324"/>
    <mergeCell ref="E324:F324"/>
    <mergeCell ref="G324:H324"/>
    <mergeCell ref="I324:J324"/>
    <mergeCell ref="K324:L324"/>
    <mergeCell ref="M324:N324"/>
    <mergeCell ref="O324:P324"/>
    <mergeCell ref="Q324:S324"/>
    <mergeCell ref="C325:D325"/>
    <mergeCell ref="E325:F325"/>
    <mergeCell ref="G325:H325"/>
    <mergeCell ref="I325:J325"/>
    <mergeCell ref="K325:L325"/>
    <mergeCell ref="M325:N325"/>
    <mergeCell ref="O325:P325"/>
    <mergeCell ref="Q325:S325"/>
    <mergeCell ref="C326:D326"/>
    <mergeCell ref="E326:F326"/>
    <mergeCell ref="G326:H326"/>
    <mergeCell ref="I326:J326"/>
    <mergeCell ref="K326:L326"/>
    <mergeCell ref="M326:N326"/>
    <mergeCell ref="O326:P326"/>
    <mergeCell ref="Q326:S326"/>
    <mergeCell ref="C327:D327"/>
    <mergeCell ref="E327:F327"/>
    <mergeCell ref="G327:H327"/>
    <mergeCell ref="I327:J327"/>
    <mergeCell ref="K327:L327"/>
    <mergeCell ref="M327:N327"/>
    <mergeCell ref="O327:P327"/>
    <mergeCell ref="Q327:S327"/>
    <mergeCell ref="C328:D328"/>
    <mergeCell ref="E328:F328"/>
    <mergeCell ref="G328:H328"/>
    <mergeCell ref="I328:J328"/>
    <mergeCell ref="K328:L328"/>
    <mergeCell ref="M328:N328"/>
    <mergeCell ref="O328:P328"/>
    <mergeCell ref="Q328:S328"/>
    <mergeCell ref="C329:D329"/>
    <mergeCell ref="E329:F329"/>
    <mergeCell ref="G329:H329"/>
    <mergeCell ref="I329:J329"/>
    <mergeCell ref="K329:L329"/>
    <mergeCell ref="M329:N329"/>
    <mergeCell ref="O329:P329"/>
    <mergeCell ref="Q329:S329"/>
    <mergeCell ref="C330:D330"/>
    <mergeCell ref="E330:F330"/>
    <mergeCell ref="G330:H330"/>
    <mergeCell ref="I330:J330"/>
    <mergeCell ref="K330:L330"/>
    <mergeCell ref="M330:N330"/>
    <mergeCell ref="O330:P330"/>
    <mergeCell ref="Q330:S330"/>
    <mergeCell ref="C331:D331"/>
    <mergeCell ref="E331:F331"/>
    <mergeCell ref="G331:H331"/>
    <mergeCell ref="I331:J331"/>
    <mergeCell ref="K331:L331"/>
    <mergeCell ref="M331:N331"/>
    <mergeCell ref="O331:P331"/>
    <mergeCell ref="Q331:S331"/>
    <mergeCell ref="C332:D332"/>
    <mergeCell ref="E332:F332"/>
    <mergeCell ref="G332:H332"/>
    <mergeCell ref="I332:J332"/>
    <mergeCell ref="K332:L332"/>
    <mergeCell ref="M332:N332"/>
    <mergeCell ref="O332:P332"/>
    <mergeCell ref="Q332:S332"/>
    <mergeCell ref="C333:D333"/>
    <mergeCell ref="E333:F333"/>
    <mergeCell ref="G333:H333"/>
    <mergeCell ref="I333:J333"/>
    <mergeCell ref="K333:L333"/>
    <mergeCell ref="M333:N333"/>
    <mergeCell ref="O333:P333"/>
    <mergeCell ref="Q333:S333"/>
    <mergeCell ref="C334:D334"/>
    <mergeCell ref="E334:F334"/>
    <mergeCell ref="G334:H334"/>
    <mergeCell ref="I334:J334"/>
    <mergeCell ref="K334:L334"/>
    <mergeCell ref="M334:N334"/>
    <mergeCell ref="O334:P334"/>
    <mergeCell ref="Q334:S334"/>
    <mergeCell ref="C335:D335"/>
    <mergeCell ref="E335:F335"/>
    <mergeCell ref="G335:H335"/>
    <mergeCell ref="I335:J335"/>
    <mergeCell ref="K335:L335"/>
    <mergeCell ref="M335:N335"/>
    <mergeCell ref="O335:P335"/>
    <mergeCell ref="Q335:S335"/>
    <mergeCell ref="C336:D336"/>
    <mergeCell ref="E336:F336"/>
    <mergeCell ref="G336:H336"/>
    <mergeCell ref="I336:J336"/>
    <mergeCell ref="K336:L336"/>
    <mergeCell ref="M336:N336"/>
    <mergeCell ref="O336:P336"/>
    <mergeCell ref="Q336:S336"/>
    <mergeCell ref="C337:D337"/>
    <mergeCell ref="E337:F337"/>
    <mergeCell ref="G337:H337"/>
    <mergeCell ref="I337:J337"/>
    <mergeCell ref="K337:L337"/>
    <mergeCell ref="M337:N337"/>
    <mergeCell ref="O337:P337"/>
    <mergeCell ref="Q337:S337"/>
    <mergeCell ref="C338:D338"/>
    <mergeCell ref="E338:F338"/>
    <mergeCell ref="G338:H338"/>
    <mergeCell ref="I338:J338"/>
    <mergeCell ref="K338:L338"/>
    <mergeCell ref="M338:N338"/>
    <mergeCell ref="O338:P338"/>
    <mergeCell ref="Q338:S338"/>
    <mergeCell ref="C339:D339"/>
    <mergeCell ref="E339:F339"/>
    <mergeCell ref="G339:H339"/>
    <mergeCell ref="I339:J339"/>
    <mergeCell ref="K339:L339"/>
    <mergeCell ref="M339:N339"/>
    <mergeCell ref="O339:P339"/>
    <mergeCell ref="Q339:S339"/>
    <mergeCell ref="C340:D340"/>
    <mergeCell ref="E340:F340"/>
    <mergeCell ref="G340:H340"/>
    <mergeCell ref="I340:J340"/>
    <mergeCell ref="K340:L340"/>
    <mergeCell ref="M340:N340"/>
    <mergeCell ref="O340:P340"/>
    <mergeCell ref="Q340:S340"/>
    <mergeCell ref="C341:D341"/>
    <mergeCell ref="E341:F341"/>
    <mergeCell ref="G341:H341"/>
    <mergeCell ref="I341:J341"/>
    <mergeCell ref="K341:L341"/>
    <mergeCell ref="M341:N341"/>
    <mergeCell ref="O341:P341"/>
    <mergeCell ref="Q341:S341"/>
    <mergeCell ref="C342:D342"/>
    <mergeCell ref="E342:F342"/>
    <mergeCell ref="G342:H342"/>
    <mergeCell ref="I342:J342"/>
    <mergeCell ref="K342:L342"/>
    <mergeCell ref="M342:N342"/>
    <mergeCell ref="O342:P342"/>
    <mergeCell ref="Q342:S342"/>
    <mergeCell ref="C343:D343"/>
    <mergeCell ref="E343:F343"/>
    <mergeCell ref="G343:H343"/>
    <mergeCell ref="I343:J343"/>
    <mergeCell ref="K343:L343"/>
    <mergeCell ref="M343:N343"/>
    <mergeCell ref="O343:P343"/>
    <mergeCell ref="Q343:S343"/>
    <mergeCell ref="C344:D344"/>
    <mergeCell ref="E344:F344"/>
    <mergeCell ref="G344:H344"/>
    <mergeCell ref="I344:J344"/>
    <mergeCell ref="K344:L344"/>
    <mergeCell ref="M344:N344"/>
    <mergeCell ref="O344:P344"/>
    <mergeCell ref="Q344:S344"/>
    <mergeCell ref="C345:D345"/>
    <mergeCell ref="E345:F345"/>
    <mergeCell ref="G345:H345"/>
    <mergeCell ref="I345:J345"/>
    <mergeCell ref="K345:L345"/>
    <mergeCell ref="M345:N345"/>
    <mergeCell ref="O345:P345"/>
    <mergeCell ref="Q345:S345"/>
    <mergeCell ref="C346:D346"/>
    <mergeCell ref="E346:F346"/>
    <mergeCell ref="G346:H346"/>
    <mergeCell ref="I346:J346"/>
    <mergeCell ref="K346:L346"/>
    <mergeCell ref="M346:N346"/>
    <mergeCell ref="O346:P346"/>
    <mergeCell ref="Q346:S346"/>
    <mergeCell ref="C347:D347"/>
    <mergeCell ref="E347:F347"/>
    <mergeCell ref="G347:H347"/>
    <mergeCell ref="I347:J347"/>
    <mergeCell ref="K347:L347"/>
    <mergeCell ref="M347:N347"/>
    <mergeCell ref="O347:P347"/>
    <mergeCell ref="Q347:S347"/>
    <mergeCell ref="C348:D348"/>
    <mergeCell ref="E348:F348"/>
    <mergeCell ref="G348:H348"/>
    <mergeCell ref="I348:J348"/>
    <mergeCell ref="K348:L348"/>
    <mergeCell ref="M348:N348"/>
    <mergeCell ref="O348:P348"/>
    <mergeCell ref="Q348:S348"/>
    <mergeCell ref="C349:D349"/>
    <mergeCell ref="E349:F349"/>
    <mergeCell ref="G349:H349"/>
    <mergeCell ref="I349:J349"/>
    <mergeCell ref="K349:L349"/>
    <mergeCell ref="M349:N349"/>
    <mergeCell ref="O349:P349"/>
    <mergeCell ref="Q349:S349"/>
    <mergeCell ref="C350:D350"/>
    <mergeCell ref="E350:F350"/>
    <mergeCell ref="G350:H350"/>
    <mergeCell ref="I350:J350"/>
    <mergeCell ref="K350:L350"/>
    <mergeCell ref="M350:N350"/>
    <mergeCell ref="O350:P350"/>
    <mergeCell ref="Q350:S350"/>
    <mergeCell ref="C351:D351"/>
    <mergeCell ref="E351:F351"/>
    <mergeCell ref="G351:H351"/>
    <mergeCell ref="I351:J351"/>
    <mergeCell ref="K351:L351"/>
    <mergeCell ref="M351:N351"/>
    <mergeCell ref="O351:P351"/>
    <mergeCell ref="Q351:S351"/>
    <mergeCell ref="C352:D352"/>
    <mergeCell ref="E352:F352"/>
    <mergeCell ref="G352:H352"/>
    <mergeCell ref="I352:J352"/>
    <mergeCell ref="K352:L352"/>
    <mergeCell ref="M352:N352"/>
    <mergeCell ref="O352:P352"/>
    <mergeCell ref="Q352:S352"/>
    <mergeCell ref="C353:D353"/>
    <mergeCell ref="E353:F353"/>
    <mergeCell ref="G353:H353"/>
    <mergeCell ref="I353:J353"/>
    <mergeCell ref="K353:L353"/>
    <mergeCell ref="M353:N353"/>
    <mergeCell ref="O353:P353"/>
    <mergeCell ref="Q353:S353"/>
    <mergeCell ref="C354:D354"/>
    <mergeCell ref="E354:F354"/>
    <mergeCell ref="G354:H354"/>
    <mergeCell ref="I354:J354"/>
    <mergeCell ref="K354:L354"/>
    <mergeCell ref="M354:N354"/>
    <mergeCell ref="O354:P354"/>
    <mergeCell ref="Q354:S354"/>
    <mergeCell ref="C355:D355"/>
    <mergeCell ref="E355:F355"/>
    <mergeCell ref="G355:H355"/>
    <mergeCell ref="I355:J355"/>
    <mergeCell ref="K355:L355"/>
    <mergeCell ref="M355:N355"/>
    <mergeCell ref="O355:P355"/>
    <mergeCell ref="Q355:S355"/>
    <mergeCell ref="C356:D356"/>
    <mergeCell ref="E356:F356"/>
    <mergeCell ref="G356:H356"/>
    <mergeCell ref="I356:J356"/>
    <mergeCell ref="K356:L356"/>
    <mergeCell ref="M356:N356"/>
    <mergeCell ref="O356:P356"/>
    <mergeCell ref="Q356:S356"/>
    <mergeCell ref="C357:D357"/>
    <mergeCell ref="E357:F357"/>
    <mergeCell ref="G357:H357"/>
    <mergeCell ref="I357:J357"/>
    <mergeCell ref="K357:L357"/>
    <mergeCell ref="M357:N357"/>
    <mergeCell ref="O357:P357"/>
    <mergeCell ref="Q357:S357"/>
    <mergeCell ref="C358:D358"/>
    <mergeCell ref="E358:F358"/>
    <mergeCell ref="G358:H358"/>
    <mergeCell ref="I358:J358"/>
    <mergeCell ref="K358:L358"/>
    <mergeCell ref="M358:N358"/>
    <mergeCell ref="O358:P358"/>
    <mergeCell ref="Q358:S358"/>
    <mergeCell ref="C359:D359"/>
    <mergeCell ref="E359:F359"/>
    <mergeCell ref="G359:H359"/>
    <mergeCell ref="I359:J359"/>
    <mergeCell ref="K359:L359"/>
    <mergeCell ref="M359:N359"/>
    <mergeCell ref="O359:P359"/>
    <mergeCell ref="Q359:S359"/>
    <mergeCell ref="C360:D360"/>
    <mergeCell ref="E360:F360"/>
    <mergeCell ref="G360:H360"/>
    <mergeCell ref="I360:J360"/>
    <mergeCell ref="K360:L360"/>
    <mergeCell ref="M360:N360"/>
    <mergeCell ref="O360:P360"/>
    <mergeCell ref="Q360:S360"/>
    <mergeCell ref="C361:D361"/>
    <mergeCell ref="E361:F361"/>
    <mergeCell ref="G361:H361"/>
    <mergeCell ref="I361:J361"/>
    <mergeCell ref="K361:L361"/>
    <mergeCell ref="M361:N361"/>
    <mergeCell ref="O361:P361"/>
    <mergeCell ref="Q361:S361"/>
    <mergeCell ref="C362:D362"/>
    <mergeCell ref="E362:F362"/>
    <mergeCell ref="G362:H362"/>
    <mergeCell ref="I362:J362"/>
    <mergeCell ref="K362:L362"/>
    <mergeCell ref="M362:N362"/>
    <mergeCell ref="O362:P362"/>
    <mergeCell ref="Q362:S362"/>
    <mergeCell ref="C363:D363"/>
    <mergeCell ref="E363:F363"/>
    <mergeCell ref="G363:H363"/>
    <mergeCell ref="I363:J363"/>
    <mergeCell ref="K363:L363"/>
    <mergeCell ref="M363:N363"/>
    <mergeCell ref="O363:P363"/>
    <mergeCell ref="Q363:S363"/>
    <mergeCell ref="C364:D364"/>
    <mergeCell ref="E364:F364"/>
    <mergeCell ref="G364:H364"/>
    <mergeCell ref="I364:J364"/>
    <mergeCell ref="K364:L364"/>
    <mergeCell ref="M364:N364"/>
    <mergeCell ref="O364:P364"/>
    <mergeCell ref="Q364:S364"/>
    <mergeCell ref="C365:D365"/>
    <mergeCell ref="E365:F365"/>
    <mergeCell ref="G365:H365"/>
    <mergeCell ref="I365:J365"/>
    <mergeCell ref="K365:L365"/>
    <mergeCell ref="M365:N365"/>
    <mergeCell ref="O365:P365"/>
    <mergeCell ref="Q365:S365"/>
    <mergeCell ref="C366:D366"/>
    <mergeCell ref="E366:F366"/>
    <mergeCell ref="G366:H366"/>
    <mergeCell ref="I366:J366"/>
    <mergeCell ref="K366:L366"/>
    <mergeCell ref="M366:N366"/>
    <mergeCell ref="O366:P366"/>
    <mergeCell ref="Q366:S366"/>
    <mergeCell ref="C367:D367"/>
    <mergeCell ref="E367:F367"/>
    <mergeCell ref="G367:H367"/>
    <mergeCell ref="I367:J367"/>
    <mergeCell ref="K367:L367"/>
    <mergeCell ref="M367:N367"/>
    <mergeCell ref="O367:P367"/>
    <mergeCell ref="Q367:S367"/>
    <mergeCell ref="C368:D368"/>
    <mergeCell ref="E368:F368"/>
    <mergeCell ref="G368:H368"/>
    <mergeCell ref="I368:J368"/>
    <mergeCell ref="K368:L368"/>
    <mergeCell ref="M368:N368"/>
    <mergeCell ref="O368:P368"/>
    <mergeCell ref="Q368:S368"/>
    <mergeCell ref="C369:D369"/>
    <mergeCell ref="E369:F369"/>
    <mergeCell ref="G369:H369"/>
    <mergeCell ref="I369:J369"/>
    <mergeCell ref="K369:L369"/>
    <mergeCell ref="M369:N369"/>
    <mergeCell ref="O369:P369"/>
    <mergeCell ref="Q369:S369"/>
    <mergeCell ref="C370:D370"/>
    <mergeCell ref="E370:F370"/>
    <mergeCell ref="G370:H370"/>
    <mergeCell ref="I370:J370"/>
    <mergeCell ref="K370:L370"/>
    <mergeCell ref="M370:N370"/>
    <mergeCell ref="O370:P370"/>
    <mergeCell ref="Q370:S370"/>
    <mergeCell ref="C371:D371"/>
    <mergeCell ref="E371:F371"/>
    <mergeCell ref="G371:H371"/>
    <mergeCell ref="I371:J371"/>
    <mergeCell ref="K371:L371"/>
    <mergeCell ref="M371:N371"/>
    <mergeCell ref="O371:P371"/>
    <mergeCell ref="Q371:S371"/>
    <mergeCell ref="C372:D372"/>
    <mergeCell ref="E372:F372"/>
    <mergeCell ref="G372:H372"/>
    <mergeCell ref="I372:J372"/>
    <mergeCell ref="K372:L372"/>
    <mergeCell ref="M372:N372"/>
    <mergeCell ref="O372:P372"/>
    <mergeCell ref="Q372:S372"/>
    <mergeCell ref="C373:D373"/>
    <mergeCell ref="E373:F373"/>
    <mergeCell ref="G373:H373"/>
    <mergeCell ref="I373:J373"/>
    <mergeCell ref="K373:L373"/>
    <mergeCell ref="M373:N373"/>
    <mergeCell ref="O373:P373"/>
    <mergeCell ref="Q373:S373"/>
    <mergeCell ref="C374:D374"/>
    <mergeCell ref="E374:F374"/>
    <mergeCell ref="G374:H374"/>
    <mergeCell ref="I374:J374"/>
    <mergeCell ref="K374:L374"/>
    <mergeCell ref="M374:N374"/>
    <mergeCell ref="O374:P374"/>
    <mergeCell ref="Q374:S374"/>
    <mergeCell ref="C375:D375"/>
    <mergeCell ref="E375:F375"/>
    <mergeCell ref="G375:H375"/>
    <mergeCell ref="I375:J375"/>
    <mergeCell ref="K375:L375"/>
    <mergeCell ref="M375:N375"/>
    <mergeCell ref="O375:P375"/>
    <mergeCell ref="Q375:S375"/>
    <mergeCell ref="C376:D376"/>
    <mergeCell ref="E376:F376"/>
    <mergeCell ref="G376:H376"/>
    <mergeCell ref="I376:J376"/>
    <mergeCell ref="K376:L376"/>
    <mergeCell ref="M376:N376"/>
    <mergeCell ref="O376:P376"/>
    <mergeCell ref="Q376:S376"/>
    <mergeCell ref="C377:D377"/>
    <mergeCell ref="E377:F377"/>
    <mergeCell ref="G377:H377"/>
    <mergeCell ref="I377:J377"/>
    <mergeCell ref="K377:L377"/>
    <mergeCell ref="M377:N377"/>
    <mergeCell ref="O377:P377"/>
    <mergeCell ref="Q377:S377"/>
    <mergeCell ref="C378:D378"/>
    <mergeCell ref="E378:F378"/>
    <mergeCell ref="G378:H378"/>
    <mergeCell ref="I378:J378"/>
    <mergeCell ref="K378:L378"/>
    <mergeCell ref="M378:N378"/>
    <mergeCell ref="O378:P378"/>
    <mergeCell ref="Q378:S378"/>
    <mergeCell ref="C379:D379"/>
    <mergeCell ref="E379:F379"/>
    <mergeCell ref="G379:H379"/>
    <mergeCell ref="I379:J379"/>
    <mergeCell ref="K379:L379"/>
    <mergeCell ref="M379:N379"/>
    <mergeCell ref="O379:P379"/>
    <mergeCell ref="Q379:S379"/>
    <mergeCell ref="C380:D380"/>
    <mergeCell ref="E380:F380"/>
    <mergeCell ref="G380:H380"/>
    <mergeCell ref="I380:J380"/>
    <mergeCell ref="K380:L380"/>
    <mergeCell ref="M380:N380"/>
    <mergeCell ref="O380:P380"/>
    <mergeCell ref="Q380:S380"/>
    <mergeCell ref="C381:D381"/>
    <mergeCell ref="E381:F381"/>
    <mergeCell ref="G381:H381"/>
    <mergeCell ref="I381:J381"/>
    <mergeCell ref="K381:L381"/>
    <mergeCell ref="M381:N381"/>
    <mergeCell ref="O381:P381"/>
    <mergeCell ref="Q381:S381"/>
    <mergeCell ref="C382:D382"/>
    <mergeCell ref="E382:F382"/>
    <mergeCell ref="G382:H382"/>
    <mergeCell ref="I382:J382"/>
    <mergeCell ref="K382:L382"/>
    <mergeCell ref="M382:N382"/>
    <mergeCell ref="O382:P382"/>
    <mergeCell ref="Q382:S382"/>
    <mergeCell ref="C383:D383"/>
    <mergeCell ref="E383:F383"/>
    <mergeCell ref="G383:H383"/>
    <mergeCell ref="I383:J383"/>
    <mergeCell ref="K383:L383"/>
    <mergeCell ref="M383:N383"/>
    <mergeCell ref="O383:P383"/>
    <mergeCell ref="Q383:S383"/>
    <mergeCell ref="C384:D384"/>
    <mergeCell ref="E384:F384"/>
    <mergeCell ref="G384:H384"/>
    <mergeCell ref="I384:J384"/>
    <mergeCell ref="K384:L384"/>
    <mergeCell ref="M384:N384"/>
    <mergeCell ref="O384:P384"/>
    <mergeCell ref="Q384:S384"/>
    <mergeCell ref="C385:D385"/>
    <mergeCell ref="E385:F385"/>
    <mergeCell ref="G385:H385"/>
    <mergeCell ref="I385:J385"/>
    <mergeCell ref="K385:L385"/>
    <mergeCell ref="M385:N385"/>
    <mergeCell ref="O385:P385"/>
    <mergeCell ref="Q385:S385"/>
    <mergeCell ref="C386:D386"/>
    <mergeCell ref="E386:F386"/>
    <mergeCell ref="G386:H386"/>
    <mergeCell ref="I386:J386"/>
    <mergeCell ref="K386:L386"/>
    <mergeCell ref="M386:N386"/>
    <mergeCell ref="O386:P386"/>
    <mergeCell ref="Q386:S386"/>
    <mergeCell ref="C387:D387"/>
    <mergeCell ref="E387:F387"/>
    <mergeCell ref="G387:H387"/>
    <mergeCell ref="I387:J387"/>
    <mergeCell ref="K387:L387"/>
    <mergeCell ref="M387:N387"/>
    <mergeCell ref="O387:P387"/>
    <mergeCell ref="Q387:S387"/>
    <mergeCell ref="C388:D388"/>
    <mergeCell ref="E388:F388"/>
    <mergeCell ref="G388:H388"/>
    <mergeCell ref="I388:J388"/>
    <mergeCell ref="K388:L388"/>
    <mergeCell ref="M388:N388"/>
    <mergeCell ref="O388:P388"/>
    <mergeCell ref="Q388:S388"/>
    <mergeCell ref="C389:D389"/>
    <mergeCell ref="E389:F389"/>
    <mergeCell ref="G389:H389"/>
    <mergeCell ref="I389:J389"/>
    <mergeCell ref="K389:L389"/>
    <mergeCell ref="M389:N389"/>
    <mergeCell ref="O389:P389"/>
    <mergeCell ref="Q389:S389"/>
    <mergeCell ref="C390:D390"/>
    <mergeCell ref="E390:F390"/>
    <mergeCell ref="G390:H390"/>
    <mergeCell ref="I390:J390"/>
    <mergeCell ref="K390:L390"/>
    <mergeCell ref="M390:N390"/>
    <mergeCell ref="O390:P390"/>
    <mergeCell ref="Q390:S390"/>
    <mergeCell ref="C391:D391"/>
    <mergeCell ref="E391:F391"/>
    <mergeCell ref="G391:H391"/>
    <mergeCell ref="I391:J391"/>
    <mergeCell ref="K391:L391"/>
    <mergeCell ref="M391:N391"/>
    <mergeCell ref="O391:P391"/>
    <mergeCell ref="Q391:S391"/>
    <mergeCell ref="C392:D392"/>
    <mergeCell ref="E392:F392"/>
    <mergeCell ref="G392:H392"/>
    <mergeCell ref="I392:J392"/>
    <mergeCell ref="K392:L392"/>
    <mergeCell ref="M392:N392"/>
    <mergeCell ref="O392:P392"/>
    <mergeCell ref="Q392:S392"/>
    <mergeCell ref="C393:D393"/>
    <mergeCell ref="E393:F393"/>
    <mergeCell ref="G393:H393"/>
    <mergeCell ref="I393:J393"/>
    <mergeCell ref="K393:L393"/>
    <mergeCell ref="M393:N393"/>
    <mergeCell ref="O393:P393"/>
    <mergeCell ref="Q393:S393"/>
    <mergeCell ref="C394:D394"/>
    <mergeCell ref="E394:F394"/>
    <mergeCell ref="G394:H394"/>
    <mergeCell ref="I394:J394"/>
    <mergeCell ref="K394:L394"/>
    <mergeCell ref="M394:N394"/>
    <mergeCell ref="O394:P394"/>
    <mergeCell ref="Q394:S394"/>
    <mergeCell ref="C395:D395"/>
    <mergeCell ref="E395:F395"/>
    <mergeCell ref="G395:H395"/>
    <mergeCell ref="I395:J395"/>
    <mergeCell ref="K395:L395"/>
    <mergeCell ref="M395:N395"/>
    <mergeCell ref="O395:P395"/>
    <mergeCell ref="Q395:S395"/>
    <mergeCell ref="C396:D396"/>
    <mergeCell ref="E396:F396"/>
    <mergeCell ref="G396:H396"/>
    <mergeCell ref="I396:J396"/>
    <mergeCell ref="K396:L396"/>
    <mergeCell ref="M396:N396"/>
    <mergeCell ref="O396:P396"/>
    <mergeCell ref="Q396:S396"/>
    <mergeCell ref="C397:D397"/>
    <mergeCell ref="E397:F397"/>
    <mergeCell ref="G397:H397"/>
    <mergeCell ref="I397:J397"/>
    <mergeCell ref="K397:L397"/>
    <mergeCell ref="M397:N397"/>
    <mergeCell ref="O397:P397"/>
    <mergeCell ref="Q397:S397"/>
    <mergeCell ref="C398:D398"/>
    <mergeCell ref="E398:F398"/>
    <mergeCell ref="G398:H398"/>
    <mergeCell ref="I398:J398"/>
    <mergeCell ref="K398:L398"/>
    <mergeCell ref="M398:N398"/>
    <mergeCell ref="O398:P398"/>
    <mergeCell ref="Q398:S398"/>
    <mergeCell ref="C399:D399"/>
    <mergeCell ref="E399:F399"/>
    <mergeCell ref="G399:H399"/>
    <mergeCell ref="I399:J399"/>
    <mergeCell ref="K399:L399"/>
    <mergeCell ref="M399:N399"/>
    <mergeCell ref="O399:P399"/>
    <mergeCell ref="Q399:S399"/>
    <mergeCell ref="C400:D400"/>
    <mergeCell ref="E400:F400"/>
    <mergeCell ref="G400:H400"/>
    <mergeCell ref="I400:J400"/>
    <mergeCell ref="K400:L400"/>
    <mergeCell ref="M400:N400"/>
    <mergeCell ref="O400:P400"/>
    <mergeCell ref="Q400:S400"/>
    <mergeCell ref="C401:D401"/>
    <mergeCell ref="E401:F401"/>
    <mergeCell ref="G401:H401"/>
    <mergeCell ref="I401:J401"/>
    <mergeCell ref="K401:L401"/>
    <mergeCell ref="M401:N401"/>
    <mergeCell ref="O401:P401"/>
    <mergeCell ref="Q401:S401"/>
    <mergeCell ref="C402:D402"/>
    <mergeCell ref="E402:F402"/>
    <mergeCell ref="G402:H402"/>
    <mergeCell ref="I402:J402"/>
    <mergeCell ref="K402:L402"/>
    <mergeCell ref="M402:N402"/>
    <mergeCell ref="O402:P402"/>
    <mergeCell ref="Q402:S402"/>
    <mergeCell ref="C403:D403"/>
    <mergeCell ref="E403:F403"/>
    <mergeCell ref="G403:H403"/>
    <mergeCell ref="I403:J403"/>
    <mergeCell ref="K403:L403"/>
    <mergeCell ref="M403:N403"/>
    <mergeCell ref="O403:P403"/>
    <mergeCell ref="Q403:S403"/>
    <mergeCell ref="C404:D404"/>
    <mergeCell ref="E404:F404"/>
    <mergeCell ref="G404:H404"/>
    <mergeCell ref="I404:J404"/>
    <mergeCell ref="K404:L404"/>
    <mergeCell ref="M404:N404"/>
    <mergeCell ref="O404:P404"/>
    <mergeCell ref="Q404:S404"/>
    <mergeCell ref="C405:D405"/>
    <mergeCell ref="E405:F405"/>
    <mergeCell ref="G405:H405"/>
    <mergeCell ref="I405:J405"/>
    <mergeCell ref="K405:L405"/>
    <mergeCell ref="M405:N405"/>
    <mergeCell ref="O405:P405"/>
    <mergeCell ref="Q405:S405"/>
    <mergeCell ref="C406:D406"/>
    <mergeCell ref="E406:F406"/>
    <mergeCell ref="G406:H406"/>
    <mergeCell ref="I406:J406"/>
    <mergeCell ref="K406:L406"/>
    <mergeCell ref="M406:N406"/>
    <mergeCell ref="O406:P406"/>
    <mergeCell ref="Q406:S406"/>
    <mergeCell ref="C407:D407"/>
    <mergeCell ref="E407:F407"/>
    <mergeCell ref="G407:H407"/>
    <mergeCell ref="I407:J407"/>
    <mergeCell ref="K407:L407"/>
    <mergeCell ref="M407:N407"/>
    <mergeCell ref="O407:P407"/>
    <mergeCell ref="Q407:S407"/>
    <mergeCell ref="C408:D408"/>
    <mergeCell ref="E408:F408"/>
    <mergeCell ref="G408:H408"/>
    <mergeCell ref="I408:J408"/>
    <mergeCell ref="K408:L408"/>
    <mergeCell ref="M408:N408"/>
    <mergeCell ref="O408:P408"/>
    <mergeCell ref="Q408:S408"/>
    <mergeCell ref="C409:D409"/>
    <mergeCell ref="E409:F409"/>
    <mergeCell ref="G409:H409"/>
    <mergeCell ref="I409:J409"/>
    <mergeCell ref="K409:L409"/>
    <mergeCell ref="M409:N409"/>
    <mergeCell ref="O409:P409"/>
    <mergeCell ref="Q409:S409"/>
    <mergeCell ref="C410:D410"/>
    <mergeCell ref="E410:F410"/>
    <mergeCell ref="G410:H410"/>
    <mergeCell ref="I410:J410"/>
    <mergeCell ref="K410:L410"/>
    <mergeCell ref="M410:N410"/>
    <mergeCell ref="O410:P410"/>
    <mergeCell ref="Q410:S410"/>
    <mergeCell ref="C411:D411"/>
    <mergeCell ref="E411:F411"/>
    <mergeCell ref="G411:H411"/>
    <mergeCell ref="I411:J411"/>
    <mergeCell ref="K411:L411"/>
    <mergeCell ref="M411:N411"/>
    <mergeCell ref="O411:P411"/>
    <mergeCell ref="Q411:S411"/>
    <mergeCell ref="C412:D412"/>
    <mergeCell ref="E412:F412"/>
    <mergeCell ref="G412:H412"/>
    <mergeCell ref="I412:J412"/>
    <mergeCell ref="K412:L412"/>
    <mergeCell ref="M412:N412"/>
    <mergeCell ref="O412:P412"/>
    <mergeCell ref="Q412:S412"/>
    <mergeCell ref="C413:D413"/>
    <mergeCell ref="E413:F413"/>
    <mergeCell ref="G413:H413"/>
    <mergeCell ref="I413:J413"/>
    <mergeCell ref="K413:L413"/>
    <mergeCell ref="M413:N413"/>
    <mergeCell ref="O413:P413"/>
    <mergeCell ref="Q413:S413"/>
    <mergeCell ref="C414:D414"/>
    <mergeCell ref="E414:F414"/>
    <mergeCell ref="G414:H414"/>
    <mergeCell ref="I414:J414"/>
    <mergeCell ref="K414:L414"/>
    <mergeCell ref="M414:N414"/>
    <mergeCell ref="O414:P414"/>
    <mergeCell ref="Q414:S414"/>
    <mergeCell ref="C415:D415"/>
    <mergeCell ref="E415:F415"/>
    <mergeCell ref="G415:H415"/>
    <mergeCell ref="I415:J415"/>
    <mergeCell ref="K415:L415"/>
    <mergeCell ref="M415:N415"/>
    <mergeCell ref="O415:P415"/>
    <mergeCell ref="Q415:S415"/>
    <mergeCell ref="C416:D416"/>
    <mergeCell ref="E416:F416"/>
    <mergeCell ref="G416:H416"/>
    <mergeCell ref="I416:J416"/>
    <mergeCell ref="K416:L416"/>
    <mergeCell ref="M416:N416"/>
    <mergeCell ref="O416:P416"/>
    <mergeCell ref="Q416:S416"/>
    <mergeCell ref="C417:D417"/>
    <mergeCell ref="E417:F417"/>
    <mergeCell ref="G417:H417"/>
    <mergeCell ref="I417:J417"/>
    <mergeCell ref="K417:L417"/>
    <mergeCell ref="M417:N417"/>
    <mergeCell ref="O417:P417"/>
    <mergeCell ref="Q417:S417"/>
    <mergeCell ref="C418:D418"/>
    <mergeCell ref="E418:F418"/>
    <mergeCell ref="G418:H418"/>
    <mergeCell ref="I418:J418"/>
    <mergeCell ref="K418:L418"/>
    <mergeCell ref="M418:N418"/>
    <mergeCell ref="O418:P418"/>
    <mergeCell ref="Q418:S418"/>
    <mergeCell ref="C419:D419"/>
    <mergeCell ref="E419:F419"/>
    <mergeCell ref="G419:H419"/>
    <mergeCell ref="I419:J419"/>
    <mergeCell ref="K419:L419"/>
    <mergeCell ref="M419:N419"/>
    <mergeCell ref="O419:P419"/>
    <mergeCell ref="Q419:S419"/>
    <mergeCell ref="C420:D420"/>
    <mergeCell ref="E420:F420"/>
    <mergeCell ref="G420:H420"/>
    <mergeCell ref="I420:J420"/>
    <mergeCell ref="K420:L420"/>
    <mergeCell ref="M420:N420"/>
    <mergeCell ref="O420:P420"/>
    <mergeCell ref="Q420:S420"/>
    <mergeCell ref="C421:D421"/>
    <mergeCell ref="E421:F421"/>
    <mergeCell ref="G421:H421"/>
    <mergeCell ref="I421:J421"/>
    <mergeCell ref="K421:L421"/>
    <mergeCell ref="M421:N421"/>
    <mergeCell ref="O421:P421"/>
    <mergeCell ref="Q421:S421"/>
    <mergeCell ref="C422:D422"/>
    <mergeCell ref="E422:F422"/>
    <mergeCell ref="G422:H422"/>
    <mergeCell ref="I422:J422"/>
    <mergeCell ref="K422:L422"/>
    <mergeCell ref="M422:N422"/>
    <mergeCell ref="O422:P422"/>
    <mergeCell ref="Q422:S422"/>
    <mergeCell ref="C423:D423"/>
    <mergeCell ref="E423:F423"/>
    <mergeCell ref="G423:H423"/>
    <mergeCell ref="I423:J423"/>
    <mergeCell ref="K423:L423"/>
    <mergeCell ref="M423:N423"/>
    <mergeCell ref="O423:P423"/>
    <mergeCell ref="Q423:S423"/>
    <mergeCell ref="C424:D424"/>
    <mergeCell ref="E424:F424"/>
    <mergeCell ref="G424:H424"/>
    <mergeCell ref="I424:J424"/>
    <mergeCell ref="K424:L424"/>
    <mergeCell ref="M424:N424"/>
    <mergeCell ref="O424:P424"/>
    <mergeCell ref="Q424:S424"/>
    <mergeCell ref="C425:D425"/>
    <mergeCell ref="E425:F425"/>
    <mergeCell ref="G425:H425"/>
    <mergeCell ref="I425:J425"/>
    <mergeCell ref="K425:L425"/>
    <mergeCell ref="M425:N425"/>
    <mergeCell ref="O425:P425"/>
    <mergeCell ref="Q425:S425"/>
    <mergeCell ref="C426:D426"/>
    <mergeCell ref="E426:F426"/>
    <mergeCell ref="G426:H426"/>
    <mergeCell ref="I426:J426"/>
    <mergeCell ref="K426:L426"/>
    <mergeCell ref="M426:N426"/>
    <mergeCell ref="O426:P426"/>
    <mergeCell ref="Q426:S426"/>
    <mergeCell ref="C427:D427"/>
    <mergeCell ref="E427:F427"/>
    <mergeCell ref="G427:H427"/>
    <mergeCell ref="I427:J427"/>
    <mergeCell ref="K427:L427"/>
    <mergeCell ref="M427:N427"/>
    <mergeCell ref="O427:P427"/>
    <mergeCell ref="Q427:S427"/>
    <mergeCell ref="C428:D428"/>
    <mergeCell ref="E428:F428"/>
    <mergeCell ref="G428:H428"/>
    <mergeCell ref="I428:J428"/>
    <mergeCell ref="K428:L428"/>
    <mergeCell ref="M428:N428"/>
    <mergeCell ref="O428:P428"/>
    <mergeCell ref="Q428:S428"/>
    <mergeCell ref="C429:D429"/>
    <mergeCell ref="E429:F429"/>
    <mergeCell ref="G429:H429"/>
    <mergeCell ref="I429:J429"/>
    <mergeCell ref="K429:L429"/>
    <mergeCell ref="M429:N429"/>
    <mergeCell ref="O429:P429"/>
    <mergeCell ref="Q429:S429"/>
    <mergeCell ref="C430:D430"/>
    <mergeCell ref="E430:F430"/>
    <mergeCell ref="G430:H430"/>
    <mergeCell ref="I430:J430"/>
    <mergeCell ref="K430:L430"/>
    <mergeCell ref="M430:N430"/>
    <mergeCell ref="O430:P430"/>
    <mergeCell ref="Q430:S430"/>
    <mergeCell ref="C431:D431"/>
    <mergeCell ref="E431:F431"/>
    <mergeCell ref="G431:H431"/>
    <mergeCell ref="I431:J431"/>
    <mergeCell ref="K431:L431"/>
    <mergeCell ref="M431:N431"/>
    <mergeCell ref="O431:P431"/>
    <mergeCell ref="Q431:S431"/>
    <mergeCell ref="C432:D432"/>
    <mergeCell ref="E432:F432"/>
    <mergeCell ref="G432:H432"/>
    <mergeCell ref="I432:J432"/>
    <mergeCell ref="K432:L432"/>
    <mergeCell ref="M432:N432"/>
    <mergeCell ref="O432:P432"/>
    <mergeCell ref="Q432:S432"/>
    <mergeCell ref="C433:D433"/>
    <mergeCell ref="E433:F433"/>
    <mergeCell ref="G433:H433"/>
    <mergeCell ref="I433:J433"/>
    <mergeCell ref="K433:L433"/>
    <mergeCell ref="M433:N433"/>
    <mergeCell ref="O433:P433"/>
    <mergeCell ref="Q433:S433"/>
    <mergeCell ref="C434:D434"/>
    <mergeCell ref="E434:F434"/>
    <mergeCell ref="G434:H434"/>
    <mergeCell ref="I434:J434"/>
    <mergeCell ref="K434:L434"/>
    <mergeCell ref="M434:N434"/>
    <mergeCell ref="O434:P434"/>
    <mergeCell ref="Q434:S434"/>
    <mergeCell ref="C435:D435"/>
    <mergeCell ref="E435:F435"/>
    <mergeCell ref="G435:H435"/>
    <mergeCell ref="I435:J435"/>
    <mergeCell ref="K435:L435"/>
    <mergeCell ref="M435:N435"/>
    <mergeCell ref="O435:P435"/>
    <mergeCell ref="Q435:S435"/>
    <mergeCell ref="C436:D436"/>
    <mergeCell ref="E436:F436"/>
    <mergeCell ref="G436:H436"/>
    <mergeCell ref="I436:J436"/>
    <mergeCell ref="K436:L436"/>
    <mergeCell ref="M436:N436"/>
    <mergeCell ref="O436:P436"/>
    <mergeCell ref="Q436:S436"/>
    <mergeCell ref="C437:D437"/>
    <mergeCell ref="E437:F437"/>
    <mergeCell ref="G437:H437"/>
    <mergeCell ref="I437:J437"/>
    <mergeCell ref="K437:L437"/>
    <mergeCell ref="M437:N437"/>
    <mergeCell ref="O437:P437"/>
    <mergeCell ref="Q437:S437"/>
    <mergeCell ref="C438:D438"/>
    <mergeCell ref="E438:F438"/>
    <mergeCell ref="G438:H438"/>
    <mergeCell ref="I438:J438"/>
    <mergeCell ref="K438:L438"/>
    <mergeCell ref="M438:N438"/>
    <mergeCell ref="O438:P438"/>
    <mergeCell ref="Q438:S438"/>
    <mergeCell ref="C439:D439"/>
    <mergeCell ref="E439:F439"/>
    <mergeCell ref="G439:H439"/>
    <mergeCell ref="I439:J439"/>
    <mergeCell ref="K439:L439"/>
    <mergeCell ref="M439:N439"/>
    <mergeCell ref="O439:P439"/>
    <mergeCell ref="Q439:S439"/>
    <mergeCell ref="C440:D440"/>
    <mergeCell ref="E440:F440"/>
    <mergeCell ref="G440:H440"/>
    <mergeCell ref="I440:J440"/>
    <mergeCell ref="K440:L440"/>
    <mergeCell ref="M440:N440"/>
    <mergeCell ref="O440:P440"/>
    <mergeCell ref="Q440:S440"/>
    <mergeCell ref="C441:D441"/>
    <mergeCell ref="E441:F441"/>
    <mergeCell ref="G441:H441"/>
    <mergeCell ref="I441:J441"/>
    <mergeCell ref="K441:L441"/>
    <mergeCell ref="M441:N441"/>
    <mergeCell ref="O441:P441"/>
    <mergeCell ref="Q441:S441"/>
    <mergeCell ref="C442:D442"/>
    <mergeCell ref="E442:F442"/>
    <mergeCell ref="G442:H442"/>
    <mergeCell ref="I442:J442"/>
    <mergeCell ref="K442:L442"/>
    <mergeCell ref="M442:N442"/>
    <mergeCell ref="O442:P442"/>
    <mergeCell ref="Q442:S442"/>
    <mergeCell ref="C443:D443"/>
    <mergeCell ref="E443:F443"/>
    <mergeCell ref="G443:H443"/>
    <mergeCell ref="I443:J443"/>
    <mergeCell ref="K443:L443"/>
    <mergeCell ref="M443:N443"/>
    <mergeCell ref="O443:P443"/>
    <mergeCell ref="Q443:S443"/>
    <mergeCell ref="C444:D444"/>
    <mergeCell ref="E444:F444"/>
    <mergeCell ref="G444:H444"/>
    <mergeCell ref="I444:J444"/>
    <mergeCell ref="K444:L444"/>
    <mergeCell ref="M444:N444"/>
    <mergeCell ref="O444:P444"/>
    <mergeCell ref="Q444:S444"/>
    <mergeCell ref="C445:D445"/>
    <mergeCell ref="E445:F445"/>
    <mergeCell ref="G445:H445"/>
    <mergeCell ref="I445:J445"/>
    <mergeCell ref="K445:L445"/>
    <mergeCell ref="M445:N445"/>
    <mergeCell ref="O445:P445"/>
    <mergeCell ref="Q445:S445"/>
    <mergeCell ref="C446:D446"/>
    <mergeCell ref="E446:F446"/>
    <mergeCell ref="G446:H446"/>
    <mergeCell ref="I446:J446"/>
    <mergeCell ref="K446:L446"/>
    <mergeCell ref="M446:N446"/>
    <mergeCell ref="O446:P446"/>
    <mergeCell ref="Q446:S446"/>
    <mergeCell ref="C447:D447"/>
    <mergeCell ref="E447:F447"/>
    <mergeCell ref="G447:H447"/>
    <mergeCell ref="I447:J447"/>
    <mergeCell ref="K447:L447"/>
    <mergeCell ref="M447:N447"/>
    <mergeCell ref="O447:P447"/>
    <mergeCell ref="Q447:S447"/>
    <mergeCell ref="C448:D448"/>
    <mergeCell ref="E448:F448"/>
    <mergeCell ref="G448:H448"/>
    <mergeCell ref="I448:J448"/>
    <mergeCell ref="K448:L448"/>
    <mergeCell ref="M448:N448"/>
    <mergeCell ref="O448:P448"/>
    <mergeCell ref="Q448:S448"/>
    <mergeCell ref="C449:D449"/>
    <mergeCell ref="E449:F449"/>
    <mergeCell ref="G449:H449"/>
    <mergeCell ref="I449:J449"/>
    <mergeCell ref="K449:L449"/>
    <mergeCell ref="M449:N449"/>
    <mergeCell ref="O449:P449"/>
    <mergeCell ref="Q449:S449"/>
    <mergeCell ref="C450:D450"/>
    <mergeCell ref="E450:F450"/>
    <mergeCell ref="G450:H450"/>
    <mergeCell ref="I450:J450"/>
    <mergeCell ref="K450:L450"/>
    <mergeCell ref="M450:N450"/>
    <mergeCell ref="O450:P450"/>
    <mergeCell ref="Q450:S450"/>
    <mergeCell ref="C451:D451"/>
    <mergeCell ref="E451:F451"/>
    <mergeCell ref="G451:H451"/>
    <mergeCell ref="I451:J451"/>
    <mergeCell ref="K451:L451"/>
    <mergeCell ref="M451:N451"/>
    <mergeCell ref="O451:P451"/>
    <mergeCell ref="Q451:S451"/>
    <mergeCell ref="C452:D452"/>
    <mergeCell ref="E452:F452"/>
    <mergeCell ref="G452:H452"/>
    <mergeCell ref="I452:J452"/>
    <mergeCell ref="K452:L452"/>
    <mergeCell ref="M452:N452"/>
    <mergeCell ref="O452:P452"/>
    <mergeCell ref="Q452:S452"/>
    <mergeCell ref="C453:D453"/>
    <mergeCell ref="E453:F453"/>
    <mergeCell ref="G453:H453"/>
    <mergeCell ref="I453:J453"/>
    <mergeCell ref="K453:L453"/>
    <mergeCell ref="M453:N453"/>
    <mergeCell ref="O453:P453"/>
    <mergeCell ref="Q453:S453"/>
    <mergeCell ref="C454:D454"/>
    <mergeCell ref="E454:F454"/>
    <mergeCell ref="G454:H454"/>
    <mergeCell ref="I454:J454"/>
    <mergeCell ref="K454:L454"/>
    <mergeCell ref="M454:N454"/>
    <mergeCell ref="O454:P454"/>
    <mergeCell ref="Q454:S454"/>
    <mergeCell ref="C455:D455"/>
    <mergeCell ref="E455:F455"/>
    <mergeCell ref="G455:H455"/>
    <mergeCell ref="I455:J455"/>
    <mergeCell ref="K455:L455"/>
    <mergeCell ref="M455:N455"/>
    <mergeCell ref="O455:P455"/>
    <mergeCell ref="Q455:S455"/>
    <mergeCell ref="C456:D456"/>
    <mergeCell ref="E456:F456"/>
    <mergeCell ref="G456:H456"/>
    <mergeCell ref="I456:J456"/>
    <mergeCell ref="K456:L456"/>
    <mergeCell ref="M456:N456"/>
    <mergeCell ref="O456:P456"/>
    <mergeCell ref="Q456:S456"/>
    <mergeCell ref="C457:D457"/>
    <mergeCell ref="E457:F457"/>
    <mergeCell ref="G457:H457"/>
    <mergeCell ref="I457:J457"/>
    <mergeCell ref="K457:L457"/>
    <mergeCell ref="M457:N457"/>
    <mergeCell ref="O457:P457"/>
    <mergeCell ref="Q457:S457"/>
    <mergeCell ref="C458:D458"/>
    <mergeCell ref="E458:F458"/>
    <mergeCell ref="G458:H458"/>
    <mergeCell ref="I458:J458"/>
    <mergeCell ref="K458:L458"/>
    <mergeCell ref="M458:N458"/>
    <mergeCell ref="O458:P458"/>
    <mergeCell ref="Q458:S458"/>
    <mergeCell ref="C459:D459"/>
    <mergeCell ref="E459:F459"/>
    <mergeCell ref="G459:H459"/>
    <mergeCell ref="I459:J459"/>
    <mergeCell ref="K459:L459"/>
    <mergeCell ref="M459:N459"/>
    <mergeCell ref="O459:P459"/>
    <mergeCell ref="Q459:S459"/>
    <mergeCell ref="C460:D460"/>
    <mergeCell ref="E460:F460"/>
    <mergeCell ref="G460:H460"/>
    <mergeCell ref="I460:J460"/>
    <mergeCell ref="K460:L460"/>
    <mergeCell ref="M460:N460"/>
    <mergeCell ref="O460:P460"/>
    <mergeCell ref="Q460:S460"/>
    <mergeCell ref="C461:D461"/>
    <mergeCell ref="E461:F461"/>
    <mergeCell ref="G461:H461"/>
    <mergeCell ref="I461:J461"/>
    <mergeCell ref="K461:L461"/>
    <mergeCell ref="M461:N461"/>
    <mergeCell ref="O461:P461"/>
    <mergeCell ref="Q461:S461"/>
    <mergeCell ref="C462:D462"/>
    <mergeCell ref="E462:F462"/>
    <mergeCell ref="G462:H462"/>
    <mergeCell ref="I462:J462"/>
    <mergeCell ref="K462:L462"/>
    <mergeCell ref="M462:N462"/>
    <mergeCell ref="O462:P462"/>
    <mergeCell ref="Q462:S462"/>
    <mergeCell ref="C463:D463"/>
    <mergeCell ref="E463:F463"/>
    <mergeCell ref="G463:H463"/>
    <mergeCell ref="I463:J463"/>
    <mergeCell ref="K463:L463"/>
    <mergeCell ref="M463:N463"/>
    <mergeCell ref="O463:P463"/>
    <mergeCell ref="Q463:S463"/>
    <mergeCell ref="C464:D464"/>
    <mergeCell ref="E464:F464"/>
    <mergeCell ref="G464:H464"/>
    <mergeCell ref="I464:J464"/>
    <mergeCell ref="K464:L464"/>
    <mergeCell ref="M464:N464"/>
    <mergeCell ref="O464:P464"/>
    <mergeCell ref="Q464:S464"/>
    <mergeCell ref="C465:D465"/>
    <mergeCell ref="E465:F465"/>
    <mergeCell ref="G465:H465"/>
    <mergeCell ref="I465:J465"/>
    <mergeCell ref="K465:L465"/>
    <mergeCell ref="M465:N465"/>
    <mergeCell ref="O465:P465"/>
    <mergeCell ref="Q465:S465"/>
    <mergeCell ref="C466:D466"/>
    <mergeCell ref="E466:F466"/>
    <mergeCell ref="G466:H466"/>
    <mergeCell ref="I466:J466"/>
    <mergeCell ref="K466:L466"/>
    <mergeCell ref="M466:N466"/>
    <mergeCell ref="O466:P466"/>
    <mergeCell ref="Q466:S466"/>
    <mergeCell ref="C467:D467"/>
    <mergeCell ref="E467:F467"/>
    <mergeCell ref="G467:H467"/>
    <mergeCell ref="I467:J467"/>
    <mergeCell ref="K467:L467"/>
    <mergeCell ref="M467:N467"/>
    <mergeCell ref="O467:P467"/>
    <mergeCell ref="Q467:S467"/>
    <mergeCell ref="C468:D468"/>
    <mergeCell ref="E468:F468"/>
    <mergeCell ref="G468:H468"/>
    <mergeCell ref="I468:J468"/>
    <mergeCell ref="K468:L468"/>
    <mergeCell ref="M468:N468"/>
    <mergeCell ref="O468:P468"/>
    <mergeCell ref="Q468:S468"/>
    <mergeCell ref="C469:D469"/>
    <mergeCell ref="E469:F469"/>
    <mergeCell ref="G469:H469"/>
    <mergeCell ref="I469:J469"/>
    <mergeCell ref="K469:L469"/>
    <mergeCell ref="M469:N469"/>
    <mergeCell ref="O469:P469"/>
    <mergeCell ref="Q469:S469"/>
    <mergeCell ref="C470:D470"/>
    <mergeCell ref="E470:F470"/>
    <mergeCell ref="G470:H470"/>
    <mergeCell ref="I470:J470"/>
    <mergeCell ref="K470:L470"/>
    <mergeCell ref="M470:N470"/>
    <mergeCell ref="O470:P470"/>
    <mergeCell ref="Q470:S470"/>
    <mergeCell ref="C471:D471"/>
    <mergeCell ref="E471:F471"/>
    <mergeCell ref="G471:H471"/>
    <mergeCell ref="I471:J471"/>
    <mergeCell ref="K471:L471"/>
    <mergeCell ref="M471:N471"/>
    <mergeCell ref="O471:P471"/>
    <mergeCell ref="Q471:S471"/>
    <mergeCell ref="C472:D472"/>
    <mergeCell ref="E472:F472"/>
    <mergeCell ref="G472:H472"/>
    <mergeCell ref="I472:J472"/>
    <mergeCell ref="K472:L472"/>
    <mergeCell ref="M472:N472"/>
    <mergeCell ref="O472:P472"/>
    <mergeCell ref="Q472:S472"/>
    <mergeCell ref="C473:D473"/>
    <mergeCell ref="E473:F473"/>
    <mergeCell ref="G473:H473"/>
    <mergeCell ref="I473:J473"/>
    <mergeCell ref="K473:L473"/>
    <mergeCell ref="M473:N473"/>
    <mergeCell ref="O473:P473"/>
    <mergeCell ref="Q473:S473"/>
    <mergeCell ref="C474:D474"/>
    <mergeCell ref="E474:F474"/>
    <mergeCell ref="G474:H474"/>
    <mergeCell ref="I474:J474"/>
    <mergeCell ref="K474:L474"/>
    <mergeCell ref="M474:N474"/>
    <mergeCell ref="O474:P474"/>
    <mergeCell ref="Q474:S474"/>
    <mergeCell ref="C475:D475"/>
    <mergeCell ref="E475:F475"/>
    <mergeCell ref="G475:H475"/>
    <mergeCell ref="I475:J475"/>
    <mergeCell ref="K475:L475"/>
    <mergeCell ref="M475:N475"/>
    <mergeCell ref="O475:P475"/>
    <mergeCell ref="Q475:S475"/>
    <mergeCell ref="C476:D476"/>
    <mergeCell ref="E476:F476"/>
    <mergeCell ref="G476:H476"/>
    <mergeCell ref="I476:J476"/>
    <mergeCell ref="K476:L476"/>
    <mergeCell ref="M476:N476"/>
    <mergeCell ref="O476:P476"/>
    <mergeCell ref="Q476:S476"/>
    <mergeCell ref="C477:D477"/>
    <mergeCell ref="E477:F477"/>
    <mergeCell ref="G477:H477"/>
    <mergeCell ref="I477:J477"/>
    <mergeCell ref="K477:L477"/>
    <mergeCell ref="M477:N477"/>
    <mergeCell ref="O477:P477"/>
    <mergeCell ref="Q477:S477"/>
    <mergeCell ref="C478:D478"/>
    <mergeCell ref="E478:F478"/>
    <mergeCell ref="G478:H478"/>
    <mergeCell ref="I478:J478"/>
    <mergeCell ref="K478:L478"/>
    <mergeCell ref="M478:N478"/>
    <mergeCell ref="O478:P478"/>
    <mergeCell ref="Q478:S478"/>
    <mergeCell ref="C479:D479"/>
    <mergeCell ref="E479:F479"/>
    <mergeCell ref="G479:H479"/>
    <mergeCell ref="I479:J479"/>
    <mergeCell ref="K479:L479"/>
    <mergeCell ref="M479:N479"/>
    <mergeCell ref="O479:P479"/>
    <mergeCell ref="Q479:S479"/>
    <mergeCell ref="C480:D480"/>
    <mergeCell ref="E480:F480"/>
    <mergeCell ref="G480:H480"/>
    <mergeCell ref="I480:J480"/>
    <mergeCell ref="K480:L480"/>
    <mergeCell ref="M480:N480"/>
    <mergeCell ref="O480:P480"/>
    <mergeCell ref="Q480:S480"/>
    <mergeCell ref="C481:D481"/>
    <mergeCell ref="E481:F481"/>
    <mergeCell ref="G481:H481"/>
    <mergeCell ref="I481:J481"/>
    <mergeCell ref="K481:L481"/>
    <mergeCell ref="M481:N481"/>
    <mergeCell ref="O481:P481"/>
    <mergeCell ref="Q481:S481"/>
    <mergeCell ref="C482:D482"/>
    <mergeCell ref="E482:F482"/>
    <mergeCell ref="G482:H482"/>
    <mergeCell ref="I482:J482"/>
    <mergeCell ref="K482:L482"/>
    <mergeCell ref="M482:N482"/>
    <mergeCell ref="O482:P482"/>
    <mergeCell ref="Q482:S482"/>
    <mergeCell ref="C483:D483"/>
    <mergeCell ref="E483:F483"/>
    <mergeCell ref="G483:H483"/>
    <mergeCell ref="I483:J483"/>
    <mergeCell ref="K483:L483"/>
    <mergeCell ref="M483:N483"/>
    <mergeCell ref="O483:P483"/>
    <mergeCell ref="Q483:S483"/>
    <mergeCell ref="C484:D484"/>
    <mergeCell ref="E484:F484"/>
    <mergeCell ref="G484:H484"/>
    <mergeCell ref="I484:J484"/>
    <mergeCell ref="K484:L484"/>
    <mergeCell ref="M484:N484"/>
    <mergeCell ref="O484:P484"/>
    <mergeCell ref="Q484:S484"/>
    <mergeCell ref="C485:D485"/>
    <mergeCell ref="E485:F485"/>
    <mergeCell ref="G485:H485"/>
    <mergeCell ref="I485:J485"/>
    <mergeCell ref="K485:L485"/>
    <mergeCell ref="M485:N485"/>
    <mergeCell ref="O485:P485"/>
    <mergeCell ref="Q485:S485"/>
    <mergeCell ref="C486:D486"/>
    <mergeCell ref="E486:F486"/>
    <mergeCell ref="G486:H486"/>
    <mergeCell ref="I486:J486"/>
    <mergeCell ref="K486:L486"/>
    <mergeCell ref="M486:N486"/>
    <mergeCell ref="O486:P486"/>
    <mergeCell ref="Q486:S486"/>
    <mergeCell ref="C487:D487"/>
    <mergeCell ref="E487:F487"/>
    <mergeCell ref="G487:H487"/>
    <mergeCell ref="I487:J487"/>
    <mergeCell ref="K487:L487"/>
    <mergeCell ref="M487:N487"/>
    <mergeCell ref="O487:P487"/>
    <mergeCell ref="Q487:S487"/>
    <mergeCell ref="C488:D488"/>
    <mergeCell ref="E488:F488"/>
    <mergeCell ref="G488:H488"/>
    <mergeCell ref="I488:J488"/>
    <mergeCell ref="K488:L488"/>
    <mergeCell ref="M488:N488"/>
    <mergeCell ref="O488:P488"/>
    <mergeCell ref="Q488:S488"/>
    <mergeCell ref="C489:D489"/>
    <mergeCell ref="E489:F489"/>
    <mergeCell ref="G489:H489"/>
    <mergeCell ref="I489:J489"/>
    <mergeCell ref="K489:L489"/>
    <mergeCell ref="M489:N489"/>
    <mergeCell ref="O489:P489"/>
    <mergeCell ref="Q489:S489"/>
    <mergeCell ref="C490:D490"/>
    <mergeCell ref="E490:F490"/>
    <mergeCell ref="G490:H490"/>
    <mergeCell ref="I490:J490"/>
    <mergeCell ref="K490:L490"/>
    <mergeCell ref="M490:N490"/>
    <mergeCell ref="O490:P490"/>
    <mergeCell ref="Q490:S490"/>
    <mergeCell ref="C491:D491"/>
    <mergeCell ref="E491:F491"/>
    <mergeCell ref="G491:H491"/>
    <mergeCell ref="I491:J491"/>
    <mergeCell ref="K491:L491"/>
    <mergeCell ref="M491:N491"/>
    <mergeCell ref="O491:P491"/>
    <mergeCell ref="Q491:S491"/>
    <mergeCell ref="C492:D492"/>
    <mergeCell ref="E492:F492"/>
    <mergeCell ref="G492:H492"/>
    <mergeCell ref="I492:J492"/>
    <mergeCell ref="K492:L492"/>
    <mergeCell ref="M492:N492"/>
    <mergeCell ref="O492:P492"/>
    <mergeCell ref="Q492:S492"/>
    <mergeCell ref="C493:D493"/>
    <mergeCell ref="E493:F493"/>
    <mergeCell ref="G493:H493"/>
    <mergeCell ref="I493:J493"/>
    <mergeCell ref="K493:L493"/>
    <mergeCell ref="M493:N493"/>
    <mergeCell ref="O493:P493"/>
    <mergeCell ref="Q493:S493"/>
    <mergeCell ref="C494:D494"/>
    <mergeCell ref="E494:F494"/>
    <mergeCell ref="G494:H494"/>
    <mergeCell ref="I494:J494"/>
    <mergeCell ref="K494:L494"/>
    <mergeCell ref="M494:N494"/>
    <mergeCell ref="O494:P494"/>
    <mergeCell ref="Q494:S494"/>
    <mergeCell ref="C495:D495"/>
    <mergeCell ref="E495:F495"/>
    <mergeCell ref="G495:H495"/>
    <mergeCell ref="I495:J495"/>
    <mergeCell ref="K495:L495"/>
    <mergeCell ref="M495:N495"/>
    <mergeCell ref="O495:P495"/>
    <mergeCell ref="Q495:S495"/>
    <mergeCell ref="C496:D496"/>
    <mergeCell ref="E496:F496"/>
    <mergeCell ref="G496:H496"/>
    <mergeCell ref="I496:J496"/>
    <mergeCell ref="K496:L496"/>
    <mergeCell ref="M496:N496"/>
    <mergeCell ref="O496:P496"/>
    <mergeCell ref="Q496:S496"/>
    <mergeCell ref="C497:D497"/>
    <mergeCell ref="E497:F497"/>
    <mergeCell ref="G497:H497"/>
    <mergeCell ref="I497:J497"/>
    <mergeCell ref="K497:L497"/>
    <mergeCell ref="M497:N497"/>
    <mergeCell ref="O497:P497"/>
    <mergeCell ref="Q497:S497"/>
    <mergeCell ref="C498:D498"/>
    <mergeCell ref="E498:F498"/>
    <mergeCell ref="G498:H498"/>
    <mergeCell ref="I498:J498"/>
    <mergeCell ref="K498:L498"/>
    <mergeCell ref="M498:N498"/>
    <mergeCell ref="O498:P498"/>
    <mergeCell ref="Q498:S498"/>
    <mergeCell ref="C499:D499"/>
    <mergeCell ref="E499:F499"/>
    <mergeCell ref="G499:H499"/>
    <mergeCell ref="I499:J499"/>
    <mergeCell ref="K499:L499"/>
    <mergeCell ref="M499:N499"/>
    <mergeCell ref="O499:P499"/>
    <mergeCell ref="Q499:S499"/>
    <mergeCell ref="C500:D500"/>
    <mergeCell ref="E500:F500"/>
    <mergeCell ref="G500:H500"/>
    <mergeCell ref="I500:J500"/>
    <mergeCell ref="K500:L500"/>
    <mergeCell ref="M500:N500"/>
    <mergeCell ref="O500:P500"/>
    <mergeCell ref="Q500:S500"/>
    <mergeCell ref="C501:D501"/>
    <mergeCell ref="E501:F501"/>
    <mergeCell ref="G501:H501"/>
    <mergeCell ref="I501:J501"/>
    <mergeCell ref="K501:L501"/>
    <mergeCell ref="M501:N501"/>
    <mergeCell ref="O501:P501"/>
    <mergeCell ref="Q501:S501"/>
    <mergeCell ref="C502:D502"/>
    <mergeCell ref="E502:F502"/>
    <mergeCell ref="G502:H502"/>
    <mergeCell ref="I502:J502"/>
    <mergeCell ref="K502:L502"/>
    <mergeCell ref="M502:N502"/>
    <mergeCell ref="O502:P502"/>
    <mergeCell ref="Q502:S502"/>
    <mergeCell ref="C503:D503"/>
    <mergeCell ref="E503:F503"/>
    <mergeCell ref="G503:H503"/>
    <mergeCell ref="I503:J503"/>
    <mergeCell ref="K503:L503"/>
    <mergeCell ref="M503:N503"/>
    <mergeCell ref="O503:P503"/>
    <mergeCell ref="Q503:S503"/>
    <mergeCell ref="C504:D504"/>
    <mergeCell ref="E504:F504"/>
    <mergeCell ref="G504:H504"/>
    <mergeCell ref="I504:J504"/>
    <mergeCell ref="K504:L504"/>
    <mergeCell ref="M504:N504"/>
    <mergeCell ref="O504:P504"/>
    <mergeCell ref="Q504:S504"/>
    <mergeCell ref="C505:D505"/>
    <mergeCell ref="E505:F505"/>
    <mergeCell ref="G505:H505"/>
    <mergeCell ref="I505:J505"/>
    <mergeCell ref="K505:L505"/>
    <mergeCell ref="M505:N505"/>
    <mergeCell ref="O505:P505"/>
    <mergeCell ref="Q505:S505"/>
    <mergeCell ref="C506:D506"/>
    <mergeCell ref="E506:F506"/>
    <mergeCell ref="G506:H506"/>
    <mergeCell ref="I506:J506"/>
    <mergeCell ref="K506:L506"/>
    <mergeCell ref="M506:N506"/>
    <mergeCell ref="O506:P506"/>
    <mergeCell ref="Q506:S506"/>
    <mergeCell ref="C507:D507"/>
    <mergeCell ref="E507:F507"/>
    <mergeCell ref="G507:H507"/>
    <mergeCell ref="I507:J507"/>
    <mergeCell ref="K507:L507"/>
    <mergeCell ref="M507:N507"/>
    <mergeCell ref="O507:P507"/>
    <mergeCell ref="Q507:S507"/>
    <mergeCell ref="C508:D508"/>
    <mergeCell ref="E508:F508"/>
    <mergeCell ref="G508:H508"/>
    <mergeCell ref="I508:J508"/>
    <mergeCell ref="K508:L508"/>
    <mergeCell ref="M508:N508"/>
    <mergeCell ref="O508:P508"/>
    <mergeCell ref="Q508:S508"/>
    <mergeCell ref="C509:D509"/>
    <mergeCell ref="E509:F509"/>
    <mergeCell ref="G509:H509"/>
    <mergeCell ref="I509:J509"/>
    <mergeCell ref="K509:L509"/>
    <mergeCell ref="M509:N509"/>
    <mergeCell ref="O509:P509"/>
    <mergeCell ref="Q509:S509"/>
    <mergeCell ref="C510:D510"/>
    <mergeCell ref="E510:F510"/>
    <mergeCell ref="G510:H510"/>
    <mergeCell ref="I510:J510"/>
    <mergeCell ref="K510:L510"/>
    <mergeCell ref="M510:N510"/>
    <mergeCell ref="O510:P510"/>
    <mergeCell ref="Q510:S510"/>
    <mergeCell ref="C511:D511"/>
    <mergeCell ref="E511:F511"/>
    <mergeCell ref="G511:H511"/>
    <mergeCell ref="I511:J511"/>
    <mergeCell ref="K511:L511"/>
    <mergeCell ref="M511:N511"/>
    <mergeCell ref="O511:P511"/>
    <mergeCell ref="Q511:S511"/>
    <mergeCell ref="C512:D512"/>
    <mergeCell ref="E512:F512"/>
    <mergeCell ref="G512:H512"/>
    <mergeCell ref="I512:J512"/>
    <mergeCell ref="K512:L512"/>
    <mergeCell ref="M512:N512"/>
    <mergeCell ref="O512:P512"/>
    <mergeCell ref="Q512:S512"/>
    <mergeCell ref="C513:D513"/>
    <mergeCell ref="E513:F513"/>
    <mergeCell ref="G513:H513"/>
    <mergeCell ref="I513:J513"/>
    <mergeCell ref="K513:L513"/>
    <mergeCell ref="M513:N513"/>
    <mergeCell ref="O513:P513"/>
    <mergeCell ref="Q513:S513"/>
    <mergeCell ref="C514:D514"/>
    <mergeCell ref="E514:F514"/>
    <mergeCell ref="G514:H514"/>
    <mergeCell ref="I514:J514"/>
    <mergeCell ref="K514:L514"/>
    <mergeCell ref="M514:N514"/>
    <mergeCell ref="O514:P514"/>
    <mergeCell ref="Q514:S514"/>
    <mergeCell ref="C515:D515"/>
    <mergeCell ref="E515:F515"/>
    <mergeCell ref="G515:H515"/>
    <mergeCell ref="I515:J515"/>
    <mergeCell ref="K515:L515"/>
    <mergeCell ref="M515:N515"/>
    <mergeCell ref="O515:P515"/>
    <mergeCell ref="Q515:S515"/>
    <mergeCell ref="C516:D516"/>
    <mergeCell ref="E516:F516"/>
    <mergeCell ref="G516:H516"/>
    <mergeCell ref="I516:J516"/>
    <mergeCell ref="K516:L516"/>
    <mergeCell ref="M516:N516"/>
    <mergeCell ref="O516:P516"/>
    <mergeCell ref="Q516:S516"/>
    <mergeCell ref="C517:D517"/>
    <mergeCell ref="E517:F517"/>
    <mergeCell ref="G517:H517"/>
    <mergeCell ref="I517:J517"/>
    <mergeCell ref="K517:L517"/>
    <mergeCell ref="M517:N517"/>
    <mergeCell ref="O517:P517"/>
    <mergeCell ref="Q517:S517"/>
    <mergeCell ref="C518:D518"/>
    <mergeCell ref="E518:F518"/>
    <mergeCell ref="G518:H518"/>
    <mergeCell ref="I518:J518"/>
    <mergeCell ref="K518:L518"/>
    <mergeCell ref="M518:N518"/>
    <mergeCell ref="O518:P518"/>
    <mergeCell ref="Q518:S518"/>
    <mergeCell ref="C519:D519"/>
    <mergeCell ref="E519:F519"/>
    <mergeCell ref="G519:H519"/>
    <mergeCell ref="I519:J519"/>
    <mergeCell ref="K519:L519"/>
    <mergeCell ref="M519:N519"/>
    <mergeCell ref="O519:P519"/>
    <mergeCell ref="Q519:S519"/>
    <mergeCell ref="C520:D520"/>
    <mergeCell ref="E520:F520"/>
    <mergeCell ref="G520:H520"/>
    <mergeCell ref="I520:J520"/>
    <mergeCell ref="K520:L520"/>
    <mergeCell ref="M520:N520"/>
    <mergeCell ref="O520:P520"/>
    <mergeCell ref="Q520:S520"/>
    <mergeCell ref="C521:D521"/>
    <mergeCell ref="E521:F521"/>
    <mergeCell ref="G521:H521"/>
    <mergeCell ref="I521:J521"/>
    <mergeCell ref="K521:L521"/>
    <mergeCell ref="M521:N521"/>
    <mergeCell ref="O521:P521"/>
    <mergeCell ref="Q521:S521"/>
    <mergeCell ref="C522:D522"/>
    <mergeCell ref="E522:F522"/>
    <mergeCell ref="G522:H522"/>
    <mergeCell ref="I522:J522"/>
    <mergeCell ref="K522:L522"/>
    <mergeCell ref="M522:N522"/>
    <mergeCell ref="O522:P522"/>
    <mergeCell ref="Q522:S522"/>
    <mergeCell ref="C523:D523"/>
    <mergeCell ref="E523:F523"/>
    <mergeCell ref="G523:H523"/>
    <mergeCell ref="I523:J523"/>
    <mergeCell ref="K523:L523"/>
    <mergeCell ref="M523:N523"/>
    <mergeCell ref="O523:P523"/>
    <mergeCell ref="Q523:S523"/>
    <mergeCell ref="C524:D524"/>
    <mergeCell ref="E524:F524"/>
    <mergeCell ref="G524:H524"/>
    <mergeCell ref="I524:J524"/>
    <mergeCell ref="K524:L524"/>
    <mergeCell ref="M524:N524"/>
    <mergeCell ref="O524:P524"/>
    <mergeCell ref="Q524:S524"/>
    <mergeCell ref="C525:D525"/>
    <mergeCell ref="E525:F525"/>
    <mergeCell ref="G525:H525"/>
    <mergeCell ref="I525:J525"/>
    <mergeCell ref="K525:L525"/>
    <mergeCell ref="M525:N525"/>
    <mergeCell ref="O525:P525"/>
    <mergeCell ref="Q525:S525"/>
    <mergeCell ref="C526:D526"/>
    <mergeCell ref="E526:F526"/>
    <mergeCell ref="G526:H526"/>
    <mergeCell ref="I526:J526"/>
    <mergeCell ref="K526:L526"/>
    <mergeCell ref="M526:N526"/>
    <mergeCell ref="O526:P526"/>
    <mergeCell ref="Q526:S526"/>
    <mergeCell ref="C527:D527"/>
    <mergeCell ref="E527:F527"/>
    <mergeCell ref="G527:H527"/>
    <mergeCell ref="I527:J527"/>
    <mergeCell ref="K527:L527"/>
    <mergeCell ref="M527:N527"/>
    <mergeCell ref="O527:P527"/>
    <mergeCell ref="Q527:S527"/>
    <mergeCell ref="C528:D528"/>
    <mergeCell ref="E528:F528"/>
    <mergeCell ref="G528:H528"/>
    <mergeCell ref="I528:J528"/>
    <mergeCell ref="K528:L528"/>
    <mergeCell ref="M528:N528"/>
    <mergeCell ref="O528:P528"/>
    <mergeCell ref="Q528:S528"/>
    <mergeCell ref="C529:D529"/>
    <mergeCell ref="E529:F529"/>
    <mergeCell ref="G529:H529"/>
    <mergeCell ref="I529:J529"/>
    <mergeCell ref="K529:L529"/>
    <mergeCell ref="M529:N529"/>
    <mergeCell ref="O529:P529"/>
    <mergeCell ref="Q529:S529"/>
    <mergeCell ref="C530:D530"/>
    <mergeCell ref="E530:F530"/>
    <mergeCell ref="G530:H530"/>
    <mergeCell ref="I530:J530"/>
    <mergeCell ref="K530:L530"/>
    <mergeCell ref="M530:N530"/>
    <mergeCell ref="O530:P530"/>
    <mergeCell ref="Q530:S530"/>
    <mergeCell ref="C531:D531"/>
    <mergeCell ref="E531:F531"/>
    <mergeCell ref="G531:H531"/>
    <mergeCell ref="I531:J531"/>
    <mergeCell ref="K531:L531"/>
    <mergeCell ref="M531:N531"/>
    <mergeCell ref="O531:P531"/>
    <mergeCell ref="Q531:S531"/>
    <mergeCell ref="C532:D532"/>
    <mergeCell ref="E532:F532"/>
    <mergeCell ref="G532:H532"/>
    <mergeCell ref="I532:J532"/>
    <mergeCell ref="K532:L532"/>
    <mergeCell ref="M532:N532"/>
    <mergeCell ref="O532:P532"/>
    <mergeCell ref="Q532:S532"/>
    <mergeCell ref="C533:D533"/>
    <mergeCell ref="E533:F533"/>
    <mergeCell ref="G533:H533"/>
    <mergeCell ref="I533:J533"/>
    <mergeCell ref="K533:L533"/>
    <mergeCell ref="M533:N533"/>
    <mergeCell ref="O533:P533"/>
    <mergeCell ref="Q533:S533"/>
    <mergeCell ref="C534:D534"/>
    <mergeCell ref="E534:F534"/>
    <mergeCell ref="G534:H534"/>
    <mergeCell ref="I534:J534"/>
    <mergeCell ref="K534:L534"/>
    <mergeCell ref="M534:N534"/>
    <mergeCell ref="O534:P534"/>
    <mergeCell ref="Q534:S534"/>
    <mergeCell ref="C535:D535"/>
    <mergeCell ref="E535:F535"/>
    <mergeCell ref="G535:H535"/>
    <mergeCell ref="I535:J535"/>
    <mergeCell ref="K535:L535"/>
    <mergeCell ref="M535:N535"/>
    <mergeCell ref="O535:P535"/>
    <mergeCell ref="Q535:S535"/>
    <mergeCell ref="C536:D536"/>
    <mergeCell ref="E536:F536"/>
    <mergeCell ref="G536:H536"/>
    <mergeCell ref="I536:J536"/>
    <mergeCell ref="K536:L536"/>
    <mergeCell ref="M536:N536"/>
    <mergeCell ref="O536:P536"/>
    <mergeCell ref="Q536:S536"/>
    <mergeCell ref="C537:D537"/>
    <mergeCell ref="E537:F537"/>
    <mergeCell ref="G537:H537"/>
    <mergeCell ref="I537:J537"/>
    <mergeCell ref="K537:L537"/>
    <mergeCell ref="M537:N537"/>
    <mergeCell ref="O537:P537"/>
    <mergeCell ref="Q537:S537"/>
    <mergeCell ref="C538:D538"/>
    <mergeCell ref="E538:F538"/>
    <mergeCell ref="G538:H538"/>
    <mergeCell ref="I538:J538"/>
    <mergeCell ref="K538:L538"/>
    <mergeCell ref="M538:N538"/>
    <mergeCell ref="O538:P538"/>
    <mergeCell ref="Q538:S538"/>
    <mergeCell ref="C539:D539"/>
    <mergeCell ref="E539:F539"/>
    <mergeCell ref="G539:H539"/>
    <mergeCell ref="I539:J539"/>
    <mergeCell ref="K539:L539"/>
    <mergeCell ref="M539:N539"/>
    <mergeCell ref="O539:P539"/>
    <mergeCell ref="Q539:S539"/>
    <mergeCell ref="C540:D540"/>
    <mergeCell ref="E540:F540"/>
    <mergeCell ref="G540:H540"/>
    <mergeCell ref="I540:J540"/>
    <mergeCell ref="K540:L540"/>
    <mergeCell ref="M540:N540"/>
    <mergeCell ref="O540:P540"/>
    <mergeCell ref="Q540:S540"/>
    <mergeCell ref="C541:D541"/>
    <mergeCell ref="E541:F541"/>
    <mergeCell ref="G541:H541"/>
    <mergeCell ref="I541:J541"/>
    <mergeCell ref="K541:L541"/>
    <mergeCell ref="M541:N541"/>
    <mergeCell ref="O541:P541"/>
    <mergeCell ref="Q541:S541"/>
    <mergeCell ref="C542:D542"/>
    <mergeCell ref="E542:F542"/>
    <mergeCell ref="G542:H542"/>
    <mergeCell ref="I542:J542"/>
    <mergeCell ref="K542:L542"/>
    <mergeCell ref="M542:N542"/>
    <mergeCell ref="O542:P542"/>
    <mergeCell ref="Q542:S542"/>
    <mergeCell ref="C543:D543"/>
    <mergeCell ref="E543:F543"/>
    <mergeCell ref="G543:H543"/>
    <mergeCell ref="I543:J543"/>
    <mergeCell ref="K543:L543"/>
    <mergeCell ref="M543:N543"/>
    <mergeCell ref="O543:P543"/>
    <mergeCell ref="Q543:S543"/>
    <mergeCell ref="C544:D544"/>
    <mergeCell ref="E544:F544"/>
    <mergeCell ref="G544:H544"/>
    <mergeCell ref="I544:J544"/>
    <mergeCell ref="K544:L544"/>
    <mergeCell ref="M544:N544"/>
    <mergeCell ref="O544:P544"/>
    <mergeCell ref="Q544:S544"/>
    <mergeCell ref="C545:D545"/>
    <mergeCell ref="E545:F545"/>
    <mergeCell ref="G545:H545"/>
    <mergeCell ref="I545:J545"/>
    <mergeCell ref="K545:L545"/>
    <mergeCell ref="M545:N545"/>
    <mergeCell ref="O545:P545"/>
    <mergeCell ref="Q545:S545"/>
    <mergeCell ref="C546:D546"/>
    <mergeCell ref="E546:F546"/>
    <mergeCell ref="G546:H546"/>
    <mergeCell ref="I546:J546"/>
    <mergeCell ref="K546:L546"/>
    <mergeCell ref="M546:N546"/>
    <mergeCell ref="O546:P546"/>
    <mergeCell ref="Q546:S546"/>
    <mergeCell ref="C547:D547"/>
    <mergeCell ref="E547:F547"/>
    <mergeCell ref="G547:H547"/>
    <mergeCell ref="I547:J547"/>
    <mergeCell ref="K547:L547"/>
    <mergeCell ref="M547:N547"/>
    <mergeCell ref="O547:P547"/>
    <mergeCell ref="Q547:S547"/>
    <mergeCell ref="C548:D548"/>
    <mergeCell ref="E548:F548"/>
    <mergeCell ref="G548:H548"/>
    <mergeCell ref="I548:J548"/>
    <mergeCell ref="K548:L548"/>
    <mergeCell ref="M548:N548"/>
    <mergeCell ref="O548:P548"/>
    <mergeCell ref="Q548:S548"/>
    <mergeCell ref="C549:D549"/>
    <mergeCell ref="E549:F549"/>
    <mergeCell ref="G549:H549"/>
    <mergeCell ref="I549:J549"/>
    <mergeCell ref="K549:L549"/>
    <mergeCell ref="M549:N549"/>
    <mergeCell ref="O549:P549"/>
    <mergeCell ref="Q549:S549"/>
    <mergeCell ref="C550:D550"/>
    <mergeCell ref="E550:F550"/>
    <mergeCell ref="G550:H550"/>
    <mergeCell ref="I550:J550"/>
    <mergeCell ref="K550:L550"/>
    <mergeCell ref="M550:N550"/>
    <mergeCell ref="O550:P550"/>
    <mergeCell ref="Q550:S550"/>
    <mergeCell ref="C551:D551"/>
    <mergeCell ref="E551:F551"/>
    <mergeCell ref="G551:H551"/>
    <mergeCell ref="I551:J551"/>
    <mergeCell ref="K551:L551"/>
    <mergeCell ref="M551:N551"/>
    <mergeCell ref="O551:P551"/>
    <mergeCell ref="Q551:S551"/>
    <mergeCell ref="C552:D552"/>
    <mergeCell ref="E552:F552"/>
    <mergeCell ref="G552:H552"/>
    <mergeCell ref="I552:J552"/>
    <mergeCell ref="K552:L552"/>
    <mergeCell ref="M552:N552"/>
    <mergeCell ref="O552:P552"/>
    <mergeCell ref="Q552:S552"/>
    <mergeCell ref="C553:D553"/>
    <mergeCell ref="E553:F553"/>
    <mergeCell ref="G553:H553"/>
    <mergeCell ref="I553:J553"/>
    <mergeCell ref="K553:L553"/>
    <mergeCell ref="M553:N553"/>
    <mergeCell ref="O553:P553"/>
    <mergeCell ref="Q553:S553"/>
    <mergeCell ref="C554:D554"/>
    <mergeCell ref="E554:F554"/>
    <mergeCell ref="G554:H554"/>
    <mergeCell ref="I554:J554"/>
    <mergeCell ref="K554:L554"/>
    <mergeCell ref="M554:N554"/>
    <mergeCell ref="O554:P554"/>
    <mergeCell ref="Q554:S554"/>
    <mergeCell ref="C555:D555"/>
    <mergeCell ref="E555:F555"/>
    <mergeCell ref="G555:H555"/>
    <mergeCell ref="I555:J555"/>
    <mergeCell ref="K555:L555"/>
    <mergeCell ref="M555:N555"/>
    <mergeCell ref="O555:P555"/>
    <mergeCell ref="Q555:S555"/>
    <mergeCell ref="C556:D556"/>
    <mergeCell ref="E556:F556"/>
    <mergeCell ref="G556:H556"/>
    <mergeCell ref="I556:J556"/>
    <mergeCell ref="K556:L556"/>
    <mergeCell ref="M556:N556"/>
    <mergeCell ref="O556:P556"/>
    <mergeCell ref="Q556:S556"/>
    <mergeCell ref="C557:D557"/>
    <mergeCell ref="E557:F557"/>
    <mergeCell ref="G557:H557"/>
    <mergeCell ref="I557:J557"/>
    <mergeCell ref="K557:L557"/>
    <mergeCell ref="M557:N557"/>
    <mergeCell ref="O557:P557"/>
    <mergeCell ref="Q557:S557"/>
    <mergeCell ref="C558:D558"/>
    <mergeCell ref="E558:F558"/>
    <mergeCell ref="G558:H558"/>
    <mergeCell ref="I558:J558"/>
    <mergeCell ref="K558:L558"/>
    <mergeCell ref="M558:N558"/>
    <mergeCell ref="O558:P558"/>
    <mergeCell ref="Q558:S558"/>
    <mergeCell ref="C559:D559"/>
    <mergeCell ref="E559:F559"/>
    <mergeCell ref="G559:H559"/>
    <mergeCell ref="I559:J559"/>
    <mergeCell ref="K559:L559"/>
    <mergeCell ref="M559:N559"/>
    <mergeCell ref="O559:P559"/>
    <mergeCell ref="Q559:S559"/>
    <mergeCell ref="C560:D560"/>
    <mergeCell ref="E560:F560"/>
    <mergeCell ref="G560:H560"/>
    <mergeCell ref="I560:J560"/>
    <mergeCell ref="K560:L560"/>
    <mergeCell ref="M560:N560"/>
    <mergeCell ref="O560:P560"/>
    <mergeCell ref="Q560:S560"/>
    <mergeCell ref="C561:D561"/>
    <mergeCell ref="E561:F561"/>
    <mergeCell ref="G561:H561"/>
    <mergeCell ref="I561:J561"/>
    <mergeCell ref="K561:L561"/>
    <mergeCell ref="M561:N561"/>
    <mergeCell ref="O561:P561"/>
    <mergeCell ref="Q561:S561"/>
    <mergeCell ref="C562:D562"/>
    <mergeCell ref="E562:F562"/>
    <mergeCell ref="G562:H562"/>
    <mergeCell ref="I562:J562"/>
    <mergeCell ref="K562:L562"/>
    <mergeCell ref="M562:N562"/>
    <mergeCell ref="O562:P562"/>
    <mergeCell ref="Q562:S562"/>
    <mergeCell ref="C563:D563"/>
    <mergeCell ref="E563:F563"/>
    <mergeCell ref="G563:H563"/>
    <mergeCell ref="I563:J563"/>
    <mergeCell ref="K563:L563"/>
    <mergeCell ref="M563:N563"/>
    <mergeCell ref="O563:P563"/>
    <mergeCell ref="Q563:S563"/>
    <mergeCell ref="C564:D564"/>
    <mergeCell ref="E564:F564"/>
    <mergeCell ref="G564:H564"/>
    <mergeCell ref="I564:J564"/>
    <mergeCell ref="K564:L564"/>
    <mergeCell ref="M564:N564"/>
    <mergeCell ref="O564:P564"/>
    <mergeCell ref="Q564:S564"/>
    <mergeCell ref="C565:D565"/>
    <mergeCell ref="E565:F565"/>
    <mergeCell ref="G565:H565"/>
    <mergeCell ref="I565:J565"/>
    <mergeCell ref="K565:L565"/>
    <mergeCell ref="M565:N565"/>
    <mergeCell ref="O565:P565"/>
    <mergeCell ref="Q565:S565"/>
    <mergeCell ref="C566:D566"/>
    <mergeCell ref="E566:F566"/>
    <mergeCell ref="G566:H566"/>
    <mergeCell ref="I566:J566"/>
    <mergeCell ref="K566:L566"/>
    <mergeCell ref="M566:N566"/>
    <mergeCell ref="O566:P566"/>
    <mergeCell ref="Q566:S566"/>
    <mergeCell ref="C567:D567"/>
    <mergeCell ref="E567:F567"/>
    <mergeCell ref="G567:H567"/>
    <mergeCell ref="I567:J567"/>
    <mergeCell ref="K567:L567"/>
    <mergeCell ref="M567:N567"/>
    <mergeCell ref="O567:P567"/>
    <mergeCell ref="Q567:S567"/>
    <mergeCell ref="C568:D568"/>
    <mergeCell ref="E568:F568"/>
    <mergeCell ref="G568:H568"/>
    <mergeCell ref="I568:J568"/>
    <mergeCell ref="K568:L568"/>
    <mergeCell ref="M568:N568"/>
    <mergeCell ref="O568:P568"/>
    <mergeCell ref="Q568:S568"/>
    <mergeCell ref="C569:D569"/>
    <mergeCell ref="E569:F569"/>
    <mergeCell ref="G569:H569"/>
    <mergeCell ref="I569:J569"/>
    <mergeCell ref="K569:L569"/>
    <mergeCell ref="M569:N569"/>
    <mergeCell ref="O569:P569"/>
    <mergeCell ref="Q569:S569"/>
    <mergeCell ref="C570:D570"/>
    <mergeCell ref="E570:F570"/>
    <mergeCell ref="G570:H570"/>
    <mergeCell ref="I570:J570"/>
    <mergeCell ref="K570:L570"/>
    <mergeCell ref="M570:N570"/>
    <mergeCell ref="O570:P570"/>
    <mergeCell ref="Q570:S570"/>
    <mergeCell ref="C571:D571"/>
    <mergeCell ref="E571:F571"/>
    <mergeCell ref="G571:H571"/>
    <mergeCell ref="I571:J571"/>
    <mergeCell ref="K571:L571"/>
    <mergeCell ref="M571:N571"/>
    <mergeCell ref="O571:P571"/>
    <mergeCell ref="Q571:S571"/>
    <mergeCell ref="C572:D572"/>
    <mergeCell ref="E572:F572"/>
    <mergeCell ref="G572:H572"/>
    <mergeCell ref="I572:J572"/>
    <mergeCell ref="K572:L572"/>
    <mergeCell ref="M572:N572"/>
    <mergeCell ref="O572:P572"/>
    <mergeCell ref="Q572:S572"/>
    <mergeCell ref="C573:D573"/>
    <mergeCell ref="E573:F573"/>
    <mergeCell ref="G573:H573"/>
    <mergeCell ref="I573:J573"/>
    <mergeCell ref="K573:L573"/>
    <mergeCell ref="M573:N573"/>
    <mergeCell ref="O573:P573"/>
    <mergeCell ref="Q573:S573"/>
    <mergeCell ref="C574:D574"/>
    <mergeCell ref="E574:F574"/>
    <mergeCell ref="G574:H574"/>
    <mergeCell ref="I574:J574"/>
    <mergeCell ref="K574:L574"/>
    <mergeCell ref="M574:N574"/>
    <mergeCell ref="O574:P574"/>
    <mergeCell ref="Q574:S574"/>
    <mergeCell ref="C575:D575"/>
    <mergeCell ref="E575:F575"/>
    <mergeCell ref="G575:H575"/>
    <mergeCell ref="I575:J575"/>
    <mergeCell ref="K575:L575"/>
    <mergeCell ref="M575:N575"/>
    <mergeCell ref="O575:P575"/>
    <mergeCell ref="Q575:S575"/>
    <mergeCell ref="C576:D576"/>
    <mergeCell ref="E576:F576"/>
    <mergeCell ref="G576:H576"/>
    <mergeCell ref="I576:J576"/>
    <mergeCell ref="K576:L576"/>
    <mergeCell ref="M576:N576"/>
    <mergeCell ref="O576:P576"/>
    <mergeCell ref="Q576:S576"/>
    <mergeCell ref="C577:D577"/>
    <mergeCell ref="E577:F577"/>
    <mergeCell ref="G577:H577"/>
    <mergeCell ref="I577:J577"/>
    <mergeCell ref="K577:L577"/>
    <mergeCell ref="M577:N577"/>
    <mergeCell ref="O577:P577"/>
    <mergeCell ref="Q577:S577"/>
    <mergeCell ref="C578:D578"/>
    <mergeCell ref="E578:F578"/>
    <mergeCell ref="G578:H578"/>
    <mergeCell ref="I578:J578"/>
    <mergeCell ref="K578:L578"/>
    <mergeCell ref="M578:N578"/>
    <mergeCell ref="O578:P578"/>
    <mergeCell ref="Q578:S578"/>
    <mergeCell ref="C579:D579"/>
    <mergeCell ref="E579:F579"/>
    <mergeCell ref="G579:H579"/>
    <mergeCell ref="I579:J579"/>
    <mergeCell ref="K579:L579"/>
    <mergeCell ref="M579:N579"/>
    <mergeCell ref="O579:P579"/>
    <mergeCell ref="Q579:S579"/>
    <mergeCell ref="C580:D580"/>
    <mergeCell ref="E580:F580"/>
    <mergeCell ref="G580:H580"/>
    <mergeCell ref="I580:J580"/>
    <mergeCell ref="K580:L580"/>
    <mergeCell ref="M580:N580"/>
    <mergeCell ref="O580:P580"/>
    <mergeCell ref="Q580:S580"/>
    <mergeCell ref="C581:D581"/>
    <mergeCell ref="E581:F581"/>
    <mergeCell ref="G581:H581"/>
    <mergeCell ref="I581:J581"/>
    <mergeCell ref="K581:L581"/>
    <mergeCell ref="M581:N581"/>
    <mergeCell ref="O581:P581"/>
    <mergeCell ref="Q581:S581"/>
    <mergeCell ref="C582:D582"/>
    <mergeCell ref="E582:F582"/>
    <mergeCell ref="G582:H582"/>
    <mergeCell ref="I582:J582"/>
    <mergeCell ref="K582:L582"/>
    <mergeCell ref="M582:N582"/>
    <mergeCell ref="O582:P582"/>
    <mergeCell ref="Q582:S582"/>
    <mergeCell ref="C583:D583"/>
    <mergeCell ref="E583:F583"/>
    <mergeCell ref="G583:H583"/>
    <mergeCell ref="I583:J583"/>
    <mergeCell ref="K583:L583"/>
    <mergeCell ref="M583:N583"/>
    <mergeCell ref="O583:P583"/>
    <mergeCell ref="Q583:S583"/>
    <mergeCell ref="C584:D584"/>
    <mergeCell ref="E584:F584"/>
    <mergeCell ref="G584:H584"/>
    <mergeCell ref="I584:J584"/>
    <mergeCell ref="K584:L584"/>
    <mergeCell ref="M584:N584"/>
    <mergeCell ref="O584:P584"/>
    <mergeCell ref="Q584:S584"/>
    <mergeCell ref="C585:D585"/>
    <mergeCell ref="E585:F585"/>
    <mergeCell ref="G585:H585"/>
    <mergeCell ref="I585:J585"/>
    <mergeCell ref="K585:L585"/>
    <mergeCell ref="M585:N585"/>
    <mergeCell ref="O585:P585"/>
    <mergeCell ref="Q585:S585"/>
    <mergeCell ref="C586:D586"/>
    <mergeCell ref="E586:F586"/>
    <mergeCell ref="G586:H586"/>
    <mergeCell ref="I586:J586"/>
    <mergeCell ref="K586:L586"/>
    <mergeCell ref="M586:N586"/>
    <mergeCell ref="O586:P586"/>
    <mergeCell ref="Q586:S586"/>
    <mergeCell ref="C587:D587"/>
    <mergeCell ref="E587:F587"/>
    <mergeCell ref="G587:H587"/>
    <mergeCell ref="I587:J587"/>
    <mergeCell ref="K587:L587"/>
    <mergeCell ref="M587:N587"/>
    <mergeCell ref="O587:P587"/>
    <mergeCell ref="Q587:S587"/>
    <mergeCell ref="C588:D588"/>
    <mergeCell ref="E588:F588"/>
    <mergeCell ref="G588:H588"/>
    <mergeCell ref="I588:J588"/>
    <mergeCell ref="K588:L588"/>
    <mergeCell ref="M588:N588"/>
    <mergeCell ref="O588:P588"/>
    <mergeCell ref="Q588:S588"/>
    <mergeCell ref="C589:D589"/>
    <mergeCell ref="E589:F589"/>
    <mergeCell ref="G589:H589"/>
    <mergeCell ref="I589:J589"/>
    <mergeCell ref="K589:L589"/>
    <mergeCell ref="M589:N589"/>
    <mergeCell ref="O589:P589"/>
    <mergeCell ref="Q589:S589"/>
    <mergeCell ref="C590:D590"/>
    <mergeCell ref="E590:F590"/>
    <mergeCell ref="G590:H590"/>
    <mergeCell ref="I590:J590"/>
    <mergeCell ref="K590:L590"/>
    <mergeCell ref="M590:N590"/>
    <mergeCell ref="O590:P590"/>
    <mergeCell ref="Q590:S590"/>
    <mergeCell ref="C591:D591"/>
    <mergeCell ref="E591:F591"/>
    <mergeCell ref="G591:H591"/>
    <mergeCell ref="I591:J591"/>
    <mergeCell ref="K591:L591"/>
    <mergeCell ref="M591:N591"/>
    <mergeCell ref="O591:P591"/>
    <mergeCell ref="Q591:S591"/>
    <mergeCell ref="C592:D592"/>
    <mergeCell ref="E592:F592"/>
    <mergeCell ref="G592:H592"/>
    <mergeCell ref="I592:J592"/>
    <mergeCell ref="K592:L592"/>
    <mergeCell ref="M592:N592"/>
    <mergeCell ref="O592:P592"/>
    <mergeCell ref="Q592:S592"/>
    <mergeCell ref="C593:D593"/>
    <mergeCell ref="E593:F593"/>
    <mergeCell ref="G593:H593"/>
    <mergeCell ref="I593:J593"/>
    <mergeCell ref="K593:L593"/>
    <mergeCell ref="M593:N593"/>
    <mergeCell ref="O593:P593"/>
    <mergeCell ref="Q593:S593"/>
    <mergeCell ref="C594:D594"/>
    <mergeCell ref="E594:F594"/>
    <mergeCell ref="G594:H594"/>
    <mergeCell ref="I594:J594"/>
    <mergeCell ref="K594:L594"/>
    <mergeCell ref="M594:N594"/>
    <mergeCell ref="O594:P594"/>
    <mergeCell ref="Q594:S594"/>
    <mergeCell ref="C595:D595"/>
    <mergeCell ref="E595:F595"/>
    <mergeCell ref="G595:H595"/>
    <mergeCell ref="I595:J595"/>
    <mergeCell ref="K595:L595"/>
    <mergeCell ref="M595:N595"/>
    <mergeCell ref="O595:P595"/>
    <mergeCell ref="Q595:S595"/>
    <mergeCell ref="C596:D596"/>
    <mergeCell ref="E596:F596"/>
    <mergeCell ref="G596:H596"/>
    <mergeCell ref="I596:J596"/>
    <mergeCell ref="K596:L596"/>
    <mergeCell ref="M596:N596"/>
    <mergeCell ref="O596:P596"/>
    <mergeCell ref="Q596:S596"/>
    <mergeCell ref="C597:D597"/>
    <mergeCell ref="E597:F597"/>
    <mergeCell ref="G597:H597"/>
    <mergeCell ref="I597:J597"/>
    <mergeCell ref="K597:L597"/>
    <mergeCell ref="M597:N597"/>
    <mergeCell ref="O597:P597"/>
    <mergeCell ref="Q597:S597"/>
    <mergeCell ref="C598:D598"/>
    <mergeCell ref="E598:F598"/>
    <mergeCell ref="G598:H598"/>
    <mergeCell ref="I598:J598"/>
    <mergeCell ref="K598:L598"/>
    <mergeCell ref="M598:N598"/>
    <mergeCell ref="O598:P598"/>
    <mergeCell ref="Q598:S598"/>
    <mergeCell ref="C599:D599"/>
    <mergeCell ref="E599:F599"/>
    <mergeCell ref="G599:H599"/>
    <mergeCell ref="I599:J599"/>
    <mergeCell ref="K599:L599"/>
    <mergeCell ref="M599:N599"/>
    <mergeCell ref="O599:P599"/>
    <mergeCell ref="Q599:S599"/>
    <mergeCell ref="C600:D600"/>
    <mergeCell ref="E600:F600"/>
    <mergeCell ref="G600:H600"/>
    <mergeCell ref="I600:J600"/>
    <mergeCell ref="K600:L600"/>
    <mergeCell ref="M600:N600"/>
    <mergeCell ref="O600:P600"/>
    <mergeCell ref="Q600:S600"/>
    <mergeCell ref="C601:D601"/>
    <mergeCell ref="E601:F601"/>
    <mergeCell ref="G601:H601"/>
    <mergeCell ref="I601:J601"/>
    <mergeCell ref="K601:L601"/>
    <mergeCell ref="M601:N601"/>
    <mergeCell ref="O601:P601"/>
    <mergeCell ref="Q601:S601"/>
    <mergeCell ref="C602:D602"/>
    <mergeCell ref="E602:F602"/>
    <mergeCell ref="G602:H602"/>
    <mergeCell ref="I602:J602"/>
    <mergeCell ref="K602:L602"/>
    <mergeCell ref="M602:N602"/>
    <mergeCell ref="O602:P602"/>
    <mergeCell ref="Q602:S602"/>
    <mergeCell ref="C603:D603"/>
    <mergeCell ref="E603:F603"/>
    <mergeCell ref="G603:H603"/>
    <mergeCell ref="I603:J603"/>
    <mergeCell ref="K603:L603"/>
    <mergeCell ref="M603:N603"/>
    <mergeCell ref="O603:P603"/>
    <mergeCell ref="Q603:S603"/>
    <mergeCell ref="C604:D604"/>
    <mergeCell ref="E604:F604"/>
    <mergeCell ref="G604:H604"/>
    <mergeCell ref="I604:J604"/>
    <mergeCell ref="K604:L604"/>
    <mergeCell ref="M604:N604"/>
    <mergeCell ref="O604:P604"/>
    <mergeCell ref="Q604:S604"/>
    <mergeCell ref="C605:D605"/>
    <mergeCell ref="E605:F605"/>
    <mergeCell ref="G605:H605"/>
    <mergeCell ref="I605:J605"/>
    <mergeCell ref="K605:L605"/>
    <mergeCell ref="M605:N605"/>
    <mergeCell ref="O605:P605"/>
    <mergeCell ref="Q605:S605"/>
    <mergeCell ref="C606:D606"/>
    <mergeCell ref="E606:F606"/>
    <mergeCell ref="G606:H606"/>
    <mergeCell ref="I606:J606"/>
    <mergeCell ref="K606:L606"/>
    <mergeCell ref="M606:N606"/>
    <mergeCell ref="O606:P606"/>
    <mergeCell ref="Q606:S606"/>
    <mergeCell ref="C607:D607"/>
    <mergeCell ref="E607:F607"/>
    <mergeCell ref="G607:H607"/>
    <mergeCell ref="I607:J607"/>
    <mergeCell ref="K607:L607"/>
    <mergeCell ref="M607:N607"/>
    <mergeCell ref="O607:P607"/>
    <mergeCell ref="Q607:S607"/>
    <mergeCell ref="C608:D608"/>
    <mergeCell ref="E608:F608"/>
    <mergeCell ref="G608:H608"/>
    <mergeCell ref="I608:J608"/>
    <mergeCell ref="K608:L608"/>
    <mergeCell ref="M608:N608"/>
    <mergeCell ref="O608:P608"/>
    <mergeCell ref="Q608:S608"/>
    <mergeCell ref="C609:D609"/>
    <mergeCell ref="E609:F609"/>
    <mergeCell ref="G609:H609"/>
    <mergeCell ref="I609:J609"/>
    <mergeCell ref="K609:L609"/>
    <mergeCell ref="M609:N609"/>
    <mergeCell ref="O609:P609"/>
    <mergeCell ref="Q609:S609"/>
    <mergeCell ref="C610:D610"/>
    <mergeCell ref="E610:F610"/>
    <mergeCell ref="G610:H610"/>
    <mergeCell ref="I610:J610"/>
    <mergeCell ref="K610:L610"/>
    <mergeCell ref="M610:N610"/>
    <mergeCell ref="O610:P610"/>
    <mergeCell ref="Q610:S610"/>
    <mergeCell ref="C611:D611"/>
    <mergeCell ref="E611:F611"/>
    <mergeCell ref="G611:H611"/>
    <mergeCell ref="I611:J611"/>
    <mergeCell ref="K611:L611"/>
    <mergeCell ref="M611:N611"/>
    <mergeCell ref="O611:P611"/>
    <mergeCell ref="Q611:S611"/>
    <mergeCell ref="C612:D612"/>
    <mergeCell ref="E612:F612"/>
    <mergeCell ref="G612:H612"/>
    <mergeCell ref="I612:J612"/>
    <mergeCell ref="K612:L612"/>
    <mergeCell ref="M612:N612"/>
    <mergeCell ref="O612:P612"/>
    <mergeCell ref="Q612:S612"/>
    <mergeCell ref="C613:D613"/>
    <mergeCell ref="E613:F613"/>
    <mergeCell ref="G613:H613"/>
    <mergeCell ref="I613:J613"/>
    <mergeCell ref="K613:L613"/>
    <mergeCell ref="M613:N613"/>
    <mergeCell ref="O613:P613"/>
    <mergeCell ref="Q613:S613"/>
    <mergeCell ref="C614:D614"/>
    <mergeCell ref="E614:F614"/>
    <mergeCell ref="G614:H614"/>
    <mergeCell ref="I614:J614"/>
    <mergeCell ref="K614:L614"/>
    <mergeCell ref="M614:N614"/>
    <mergeCell ref="O614:P614"/>
    <mergeCell ref="Q614:S614"/>
    <mergeCell ref="C615:D615"/>
    <mergeCell ref="E615:F615"/>
    <mergeCell ref="G615:H615"/>
    <mergeCell ref="I615:J615"/>
    <mergeCell ref="K615:L615"/>
    <mergeCell ref="M615:N615"/>
    <mergeCell ref="O615:P615"/>
    <mergeCell ref="Q615:S615"/>
    <mergeCell ref="C616:D616"/>
    <mergeCell ref="E616:F616"/>
    <mergeCell ref="G616:H616"/>
    <mergeCell ref="I616:J616"/>
    <mergeCell ref="K616:L616"/>
    <mergeCell ref="M616:N616"/>
    <mergeCell ref="O616:P616"/>
    <mergeCell ref="Q616:S616"/>
    <mergeCell ref="C617:D617"/>
    <mergeCell ref="E617:F617"/>
    <mergeCell ref="G617:H617"/>
    <mergeCell ref="I617:J617"/>
    <mergeCell ref="K617:L617"/>
    <mergeCell ref="M617:N617"/>
    <mergeCell ref="O617:P617"/>
    <mergeCell ref="Q617:S617"/>
    <mergeCell ref="C618:D618"/>
    <mergeCell ref="E618:F618"/>
    <mergeCell ref="G618:H618"/>
    <mergeCell ref="I618:J618"/>
    <mergeCell ref="K618:L618"/>
    <mergeCell ref="M618:N618"/>
    <mergeCell ref="O618:P618"/>
    <mergeCell ref="Q618:S618"/>
    <mergeCell ref="C619:D619"/>
    <mergeCell ref="E619:F619"/>
    <mergeCell ref="G619:H619"/>
    <mergeCell ref="I619:J619"/>
    <mergeCell ref="K619:L619"/>
    <mergeCell ref="M619:N619"/>
    <mergeCell ref="O619:P619"/>
    <mergeCell ref="Q619:S619"/>
    <mergeCell ref="C620:D620"/>
    <mergeCell ref="E620:F620"/>
    <mergeCell ref="G620:H620"/>
    <mergeCell ref="I620:J620"/>
    <mergeCell ref="K620:L620"/>
    <mergeCell ref="M620:N620"/>
    <mergeCell ref="O620:P620"/>
    <mergeCell ref="Q620:S620"/>
    <mergeCell ref="C621:D621"/>
    <mergeCell ref="E621:F621"/>
    <mergeCell ref="G621:H621"/>
    <mergeCell ref="I621:J621"/>
    <mergeCell ref="K621:L621"/>
    <mergeCell ref="M621:N621"/>
    <mergeCell ref="O621:P621"/>
    <mergeCell ref="Q621:S621"/>
    <mergeCell ref="C622:D622"/>
    <mergeCell ref="E622:F622"/>
    <mergeCell ref="G622:H622"/>
    <mergeCell ref="I622:J622"/>
    <mergeCell ref="K622:L622"/>
    <mergeCell ref="M622:N622"/>
    <mergeCell ref="O622:P622"/>
    <mergeCell ref="Q622:S622"/>
    <mergeCell ref="C623:D623"/>
    <mergeCell ref="E623:F623"/>
    <mergeCell ref="G623:H623"/>
    <mergeCell ref="I623:J623"/>
    <mergeCell ref="K623:L623"/>
    <mergeCell ref="M623:N623"/>
    <mergeCell ref="O623:P623"/>
    <mergeCell ref="Q623:S623"/>
    <mergeCell ref="C624:D624"/>
    <mergeCell ref="E624:F624"/>
    <mergeCell ref="G624:H624"/>
    <mergeCell ref="I624:J624"/>
    <mergeCell ref="K624:L624"/>
    <mergeCell ref="M624:N624"/>
    <mergeCell ref="O624:P624"/>
    <mergeCell ref="Q624:S624"/>
    <mergeCell ref="C625:D625"/>
    <mergeCell ref="E625:F625"/>
    <mergeCell ref="G625:H625"/>
    <mergeCell ref="I625:J625"/>
    <mergeCell ref="K625:L625"/>
    <mergeCell ref="M625:N625"/>
    <mergeCell ref="O625:P625"/>
    <mergeCell ref="Q625:S625"/>
    <mergeCell ref="C626:D626"/>
    <mergeCell ref="E626:F626"/>
    <mergeCell ref="G626:H626"/>
    <mergeCell ref="I626:J626"/>
    <mergeCell ref="K626:L626"/>
    <mergeCell ref="M626:N626"/>
    <mergeCell ref="O626:P626"/>
    <mergeCell ref="Q626:S626"/>
    <mergeCell ref="C627:D627"/>
    <mergeCell ref="E627:F627"/>
    <mergeCell ref="G627:H627"/>
    <mergeCell ref="I627:J627"/>
    <mergeCell ref="K627:L627"/>
    <mergeCell ref="M627:N627"/>
    <mergeCell ref="O627:P627"/>
    <mergeCell ref="Q627:S627"/>
    <mergeCell ref="C628:D628"/>
    <mergeCell ref="E628:F628"/>
    <mergeCell ref="G628:H628"/>
    <mergeCell ref="I628:J628"/>
    <mergeCell ref="K628:L628"/>
    <mergeCell ref="M628:N628"/>
    <mergeCell ref="O628:P628"/>
    <mergeCell ref="Q628:S628"/>
    <mergeCell ref="C629:D629"/>
    <mergeCell ref="E629:F629"/>
    <mergeCell ref="G629:H629"/>
    <mergeCell ref="I629:J629"/>
    <mergeCell ref="K629:L629"/>
    <mergeCell ref="M629:N629"/>
    <mergeCell ref="O629:P629"/>
    <mergeCell ref="Q629:S629"/>
    <mergeCell ref="C630:D630"/>
    <mergeCell ref="E630:F630"/>
    <mergeCell ref="G630:H630"/>
    <mergeCell ref="I630:J630"/>
    <mergeCell ref="K630:L630"/>
    <mergeCell ref="M630:N630"/>
    <mergeCell ref="O630:P630"/>
    <mergeCell ref="Q630:S630"/>
    <mergeCell ref="C631:D631"/>
    <mergeCell ref="E631:F631"/>
    <mergeCell ref="G631:H631"/>
    <mergeCell ref="I631:J631"/>
    <mergeCell ref="K631:L631"/>
    <mergeCell ref="M631:N631"/>
    <mergeCell ref="O631:P631"/>
    <mergeCell ref="Q631:S631"/>
    <mergeCell ref="C632:D632"/>
    <mergeCell ref="E632:F632"/>
    <mergeCell ref="G632:H632"/>
    <mergeCell ref="I632:J632"/>
    <mergeCell ref="K632:L632"/>
    <mergeCell ref="M632:N632"/>
    <mergeCell ref="O632:P632"/>
    <mergeCell ref="Q632:S632"/>
    <mergeCell ref="C633:D633"/>
    <mergeCell ref="E633:F633"/>
    <mergeCell ref="G633:H633"/>
    <mergeCell ref="I633:J633"/>
    <mergeCell ref="K633:L633"/>
    <mergeCell ref="M633:N633"/>
    <mergeCell ref="O633:P633"/>
    <mergeCell ref="Q633:S633"/>
    <mergeCell ref="C634:D634"/>
    <mergeCell ref="E634:F634"/>
    <mergeCell ref="G634:H634"/>
    <mergeCell ref="I634:J634"/>
    <mergeCell ref="K634:L634"/>
    <mergeCell ref="M634:N634"/>
    <mergeCell ref="O634:P634"/>
    <mergeCell ref="Q634:S634"/>
    <mergeCell ref="C635:D635"/>
    <mergeCell ref="E635:F635"/>
    <mergeCell ref="G635:H635"/>
    <mergeCell ref="I635:J635"/>
    <mergeCell ref="K635:L635"/>
    <mergeCell ref="M635:N635"/>
    <mergeCell ref="O635:P635"/>
    <mergeCell ref="Q635:S635"/>
    <mergeCell ref="C636:D636"/>
    <mergeCell ref="E636:F636"/>
    <mergeCell ref="G636:H636"/>
    <mergeCell ref="I636:J636"/>
    <mergeCell ref="K636:L636"/>
    <mergeCell ref="M636:N636"/>
    <mergeCell ref="O636:P636"/>
    <mergeCell ref="Q636:S636"/>
    <mergeCell ref="C637:D637"/>
    <mergeCell ref="E637:F637"/>
    <mergeCell ref="G637:H637"/>
    <mergeCell ref="I637:J637"/>
    <mergeCell ref="K637:L637"/>
    <mergeCell ref="M637:N637"/>
    <mergeCell ref="O637:P637"/>
    <mergeCell ref="Q637:S637"/>
    <mergeCell ref="C638:D638"/>
    <mergeCell ref="E638:F638"/>
    <mergeCell ref="G638:H638"/>
    <mergeCell ref="I638:J638"/>
    <mergeCell ref="K638:L638"/>
    <mergeCell ref="M638:N638"/>
    <mergeCell ref="O638:P638"/>
    <mergeCell ref="Q638:S638"/>
    <mergeCell ref="C639:D639"/>
    <mergeCell ref="E639:F639"/>
    <mergeCell ref="G639:H639"/>
    <mergeCell ref="I639:J639"/>
    <mergeCell ref="K639:L639"/>
    <mergeCell ref="M639:N639"/>
    <mergeCell ref="O639:P639"/>
    <mergeCell ref="Q639:S639"/>
    <mergeCell ref="C640:D640"/>
    <mergeCell ref="E640:F640"/>
    <mergeCell ref="G640:H640"/>
    <mergeCell ref="I640:J640"/>
    <mergeCell ref="K640:L640"/>
    <mergeCell ref="M640:N640"/>
    <mergeCell ref="O640:P640"/>
    <mergeCell ref="Q640:S640"/>
    <mergeCell ref="C641:D641"/>
    <mergeCell ref="E641:F641"/>
    <mergeCell ref="G641:H641"/>
    <mergeCell ref="I641:J641"/>
    <mergeCell ref="K641:L641"/>
    <mergeCell ref="M641:N641"/>
    <mergeCell ref="O641:P641"/>
    <mergeCell ref="Q641:S641"/>
    <mergeCell ref="C642:D642"/>
    <mergeCell ref="E642:F642"/>
    <mergeCell ref="G642:H642"/>
    <mergeCell ref="I642:J642"/>
    <mergeCell ref="K642:L642"/>
    <mergeCell ref="M642:N642"/>
    <mergeCell ref="O642:P642"/>
    <mergeCell ref="Q642:S642"/>
    <mergeCell ref="C643:D643"/>
    <mergeCell ref="E643:F643"/>
    <mergeCell ref="G643:H643"/>
    <mergeCell ref="I643:J643"/>
    <mergeCell ref="K643:L643"/>
    <mergeCell ref="M643:N643"/>
    <mergeCell ref="O643:P643"/>
    <mergeCell ref="Q643:S643"/>
    <mergeCell ref="C644:D644"/>
    <mergeCell ref="E644:F644"/>
    <mergeCell ref="G644:H644"/>
    <mergeCell ref="I644:J644"/>
    <mergeCell ref="K644:L644"/>
    <mergeCell ref="M644:N644"/>
    <mergeCell ref="O644:P644"/>
    <mergeCell ref="Q644:S644"/>
    <mergeCell ref="C645:D645"/>
    <mergeCell ref="E645:F645"/>
    <mergeCell ref="G645:H645"/>
    <mergeCell ref="I645:J645"/>
    <mergeCell ref="K645:L645"/>
    <mergeCell ref="M645:N645"/>
    <mergeCell ref="O645:P645"/>
    <mergeCell ref="Q645:S645"/>
    <mergeCell ref="C646:D646"/>
    <mergeCell ref="E646:F646"/>
    <mergeCell ref="G646:H646"/>
    <mergeCell ref="I646:J646"/>
    <mergeCell ref="K646:L646"/>
    <mergeCell ref="M646:N646"/>
    <mergeCell ref="O646:P646"/>
    <mergeCell ref="Q646:S646"/>
    <mergeCell ref="C647:D647"/>
    <mergeCell ref="E647:F647"/>
    <mergeCell ref="G647:H647"/>
    <mergeCell ref="I647:J647"/>
    <mergeCell ref="K647:L647"/>
    <mergeCell ref="M647:N647"/>
    <mergeCell ref="O647:P647"/>
    <mergeCell ref="Q647:S647"/>
    <mergeCell ref="C648:D648"/>
    <mergeCell ref="E648:F648"/>
    <mergeCell ref="G648:H648"/>
    <mergeCell ref="I648:J648"/>
    <mergeCell ref="K648:L648"/>
    <mergeCell ref="M648:N648"/>
    <mergeCell ref="O648:P648"/>
    <mergeCell ref="Q648:S648"/>
    <mergeCell ref="C649:D649"/>
    <mergeCell ref="E649:F649"/>
    <mergeCell ref="G649:H649"/>
    <mergeCell ref="I649:J649"/>
    <mergeCell ref="K649:L649"/>
    <mergeCell ref="M649:N649"/>
    <mergeCell ref="O649:P649"/>
    <mergeCell ref="Q649:S649"/>
    <mergeCell ref="C650:D650"/>
    <mergeCell ref="E650:F650"/>
    <mergeCell ref="G650:H650"/>
    <mergeCell ref="I650:J650"/>
    <mergeCell ref="K650:L650"/>
    <mergeCell ref="M650:N650"/>
    <mergeCell ref="O650:P650"/>
    <mergeCell ref="Q650:S650"/>
    <mergeCell ref="C651:D651"/>
    <mergeCell ref="E651:F651"/>
    <mergeCell ref="G651:H651"/>
    <mergeCell ref="I651:J651"/>
    <mergeCell ref="K651:L651"/>
    <mergeCell ref="M651:N651"/>
    <mergeCell ref="O651:P651"/>
    <mergeCell ref="Q651:S651"/>
    <mergeCell ref="C652:D652"/>
    <mergeCell ref="E652:F652"/>
    <mergeCell ref="G652:H652"/>
    <mergeCell ref="I652:J652"/>
    <mergeCell ref="K652:L652"/>
    <mergeCell ref="M652:N652"/>
    <mergeCell ref="O652:P652"/>
    <mergeCell ref="Q652:S652"/>
    <mergeCell ref="C653:D653"/>
    <mergeCell ref="E653:F653"/>
    <mergeCell ref="G653:H653"/>
    <mergeCell ref="I653:J653"/>
    <mergeCell ref="K653:L653"/>
    <mergeCell ref="M653:N653"/>
    <mergeCell ref="O653:P653"/>
    <mergeCell ref="Q653:S653"/>
    <mergeCell ref="C654:D654"/>
    <mergeCell ref="E654:F654"/>
    <mergeCell ref="G654:H654"/>
    <mergeCell ref="I654:J654"/>
    <mergeCell ref="K654:L654"/>
    <mergeCell ref="M654:N654"/>
    <mergeCell ref="O654:P654"/>
    <mergeCell ref="Q654:S654"/>
    <mergeCell ref="C655:D655"/>
    <mergeCell ref="E655:F655"/>
    <mergeCell ref="G655:H655"/>
    <mergeCell ref="I655:J655"/>
    <mergeCell ref="K655:L655"/>
    <mergeCell ref="M655:N655"/>
    <mergeCell ref="O655:P655"/>
    <mergeCell ref="Q655:S655"/>
    <mergeCell ref="C656:D656"/>
    <mergeCell ref="E656:F656"/>
    <mergeCell ref="G656:H656"/>
    <mergeCell ref="I656:J656"/>
    <mergeCell ref="K656:L656"/>
    <mergeCell ref="M656:N656"/>
    <mergeCell ref="O656:P656"/>
    <mergeCell ref="Q656:S656"/>
    <mergeCell ref="C657:D657"/>
    <mergeCell ref="E657:F657"/>
    <mergeCell ref="G657:H657"/>
    <mergeCell ref="I657:J657"/>
    <mergeCell ref="K657:L657"/>
    <mergeCell ref="M657:N657"/>
    <mergeCell ref="O657:P657"/>
    <mergeCell ref="Q657:S657"/>
    <mergeCell ref="C658:D658"/>
    <mergeCell ref="E658:F658"/>
    <mergeCell ref="G658:H658"/>
    <mergeCell ref="I658:J658"/>
    <mergeCell ref="K658:L658"/>
    <mergeCell ref="M658:N658"/>
    <mergeCell ref="O658:P658"/>
    <mergeCell ref="Q658:S658"/>
    <mergeCell ref="C659:D659"/>
    <mergeCell ref="E659:F659"/>
    <mergeCell ref="G659:H659"/>
    <mergeCell ref="I659:J659"/>
    <mergeCell ref="K659:L659"/>
    <mergeCell ref="M659:N659"/>
    <mergeCell ref="O659:P659"/>
    <mergeCell ref="Q659:S659"/>
    <mergeCell ref="C660:D660"/>
    <mergeCell ref="E660:F660"/>
    <mergeCell ref="G660:H660"/>
    <mergeCell ref="I660:J660"/>
    <mergeCell ref="K660:L660"/>
    <mergeCell ref="M660:N660"/>
    <mergeCell ref="O660:P660"/>
    <mergeCell ref="Q660:S660"/>
    <mergeCell ref="C661:D661"/>
    <mergeCell ref="E661:F661"/>
    <mergeCell ref="G661:H661"/>
    <mergeCell ref="I661:J661"/>
    <mergeCell ref="K661:L661"/>
    <mergeCell ref="M661:N661"/>
    <mergeCell ref="O661:P661"/>
    <mergeCell ref="Q661:S661"/>
    <mergeCell ref="C662:D662"/>
    <mergeCell ref="E662:F662"/>
    <mergeCell ref="G662:H662"/>
    <mergeCell ref="I662:J662"/>
    <mergeCell ref="K662:L662"/>
    <mergeCell ref="M662:N662"/>
    <mergeCell ref="O662:P662"/>
    <mergeCell ref="Q662:S662"/>
    <mergeCell ref="C663:D663"/>
    <mergeCell ref="E663:F663"/>
    <mergeCell ref="G663:H663"/>
    <mergeCell ref="I663:J663"/>
    <mergeCell ref="K663:L663"/>
    <mergeCell ref="M663:N663"/>
    <mergeCell ref="O663:P663"/>
    <mergeCell ref="Q663:S663"/>
    <mergeCell ref="C664:D664"/>
    <mergeCell ref="E664:F664"/>
    <mergeCell ref="G664:H664"/>
    <mergeCell ref="I664:J664"/>
    <mergeCell ref="K664:L664"/>
    <mergeCell ref="M664:N664"/>
    <mergeCell ref="O664:P664"/>
    <mergeCell ref="Q664:S664"/>
    <mergeCell ref="C665:D665"/>
    <mergeCell ref="E665:F665"/>
    <mergeCell ref="G665:H665"/>
    <mergeCell ref="I665:J665"/>
    <mergeCell ref="K665:L665"/>
    <mergeCell ref="M665:N665"/>
    <mergeCell ref="O665:P665"/>
    <mergeCell ref="Q665:S665"/>
    <mergeCell ref="C666:D666"/>
    <mergeCell ref="E666:F666"/>
    <mergeCell ref="G666:H666"/>
    <mergeCell ref="I666:J666"/>
    <mergeCell ref="K666:L666"/>
    <mergeCell ref="M666:N666"/>
    <mergeCell ref="O666:P666"/>
    <mergeCell ref="Q666:S666"/>
    <mergeCell ref="C667:D667"/>
    <mergeCell ref="E667:F667"/>
    <mergeCell ref="G667:H667"/>
    <mergeCell ref="I667:J667"/>
    <mergeCell ref="K667:L667"/>
    <mergeCell ref="M667:N667"/>
    <mergeCell ref="O667:P667"/>
    <mergeCell ref="Q667:S667"/>
    <mergeCell ref="C668:D668"/>
    <mergeCell ref="E668:F668"/>
    <mergeCell ref="G668:H668"/>
    <mergeCell ref="I668:J668"/>
    <mergeCell ref="K668:L668"/>
    <mergeCell ref="M668:N668"/>
    <mergeCell ref="O668:P668"/>
    <mergeCell ref="Q668:S668"/>
    <mergeCell ref="C669:D669"/>
    <mergeCell ref="E669:F669"/>
    <mergeCell ref="G669:H669"/>
    <mergeCell ref="I669:J669"/>
    <mergeCell ref="K669:L669"/>
    <mergeCell ref="M669:N669"/>
    <mergeCell ref="O669:P669"/>
    <mergeCell ref="Q669:S669"/>
    <mergeCell ref="C670:D670"/>
    <mergeCell ref="E670:F670"/>
    <mergeCell ref="G670:H670"/>
    <mergeCell ref="I670:J670"/>
    <mergeCell ref="K670:L670"/>
    <mergeCell ref="M670:N670"/>
    <mergeCell ref="O670:P670"/>
    <mergeCell ref="Q670:S670"/>
    <mergeCell ref="C671:D671"/>
    <mergeCell ref="E671:F671"/>
    <mergeCell ref="G671:H671"/>
    <mergeCell ref="I671:J671"/>
    <mergeCell ref="K671:L671"/>
    <mergeCell ref="M671:N671"/>
    <mergeCell ref="O671:P671"/>
    <mergeCell ref="Q671:S671"/>
    <mergeCell ref="C672:D672"/>
    <mergeCell ref="E672:F672"/>
    <mergeCell ref="G672:H672"/>
    <mergeCell ref="I672:J672"/>
    <mergeCell ref="K672:L672"/>
    <mergeCell ref="M672:N672"/>
    <mergeCell ref="O672:P672"/>
    <mergeCell ref="Q672:S672"/>
    <mergeCell ref="C673:D673"/>
    <mergeCell ref="E673:F673"/>
    <mergeCell ref="G673:H673"/>
    <mergeCell ref="I673:J673"/>
    <mergeCell ref="K673:L673"/>
    <mergeCell ref="M673:N673"/>
    <mergeCell ref="O673:P673"/>
    <mergeCell ref="Q673:S673"/>
    <mergeCell ref="C674:D674"/>
    <mergeCell ref="E674:F674"/>
    <mergeCell ref="G674:H674"/>
    <mergeCell ref="I674:J674"/>
    <mergeCell ref="K674:L674"/>
    <mergeCell ref="M674:N674"/>
    <mergeCell ref="O674:P674"/>
    <mergeCell ref="Q674:S674"/>
    <mergeCell ref="C675:D675"/>
    <mergeCell ref="E675:F675"/>
    <mergeCell ref="G675:H675"/>
    <mergeCell ref="I675:J675"/>
    <mergeCell ref="K675:L675"/>
    <mergeCell ref="M675:N675"/>
    <mergeCell ref="O675:P675"/>
    <mergeCell ref="Q675:S675"/>
    <mergeCell ref="C676:D676"/>
    <mergeCell ref="E676:F676"/>
    <mergeCell ref="G676:H676"/>
    <mergeCell ref="I676:J676"/>
    <mergeCell ref="K676:L676"/>
    <mergeCell ref="M676:N676"/>
    <mergeCell ref="O676:P676"/>
    <mergeCell ref="Q676:S676"/>
    <mergeCell ref="C677:D677"/>
    <mergeCell ref="E677:F677"/>
    <mergeCell ref="G677:H677"/>
    <mergeCell ref="I677:J677"/>
    <mergeCell ref="K677:L677"/>
    <mergeCell ref="M677:N677"/>
    <mergeCell ref="O677:P677"/>
    <mergeCell ref="Q677:S677"/>
    <mergeCell ref="C678:D678"/>
    <mergeCell ref="E678:F678"/>
    <mergeCell ref="G678:H678"/>
    <mergeCell ref="I678:J678"/>
    <mergeCell ref="K678:L678"/>
    <mergeCell ref="M678:N678"/>
    <mergeCell ref="O678:P678"/>
    <mergeCell ref="Q678:S678"/>
    <mergeCell ref="C679:D679"/>
    <mergeCell ref="E679:F679"/>
    <mergeCell ref="G679:H679"/>
    <mergeCell ref="I679:J679"/>
    <mergeCell ref="K679:L679"/>
    <mergeCell ref="M679:N679"/>
    <mergeCell ref="O679:P679"/>
    <mergeCell ref="Q679:S679"/>
    <mergeCell ref="C680:D680"/>
    <mergeCell ref="E680:F680"/>
    <mergeCell ref="G680:H680"/>
    <mergeCell ref="I680:J680"/>
    <mergeCell ref="K680:L680"/>
    <mergeCell ref="M680:N680"/>
    <mergeCell ref="O680:P680"/>
    <mergeCell ref="Q680:S680"/>
    <mergeCell ref="C681:D681"/>
    <mergeCell ref="E681:F681"/>
    <mergeCell ref="G681:H681"/>
    <mergeCell ref="I681:J681"/>
    <mergeCell ref="K681:L681"/>
    <mergeCell ref="M681:N681"/>
    <mergeCell ref="O681:P681"/>
    <mergeCell ref="Q681:S681"/>
    <mergeCell ref="C682:D682"/>
    <mergeCell ref="E682:F682"/>
    <mergeCell ref="G682:H682"/>
    <mergeCell ref="I682:J682"/>
    <mergeCell ref="K682:L682"/>
    <mergeCell ref="M682:N682"/>
    <mergeCell ref="O682:P682"/>
    <mergeCell ref="Q682:S682"/>
    <mergeCell ref="C683:D683"/>
    <mergeCell ref="E683:F683"/>
    <mergeCell ref="G683:H683"/>
    <mergeCell ref="I683:J683"/>
    <mergeCell ref="K683:L683"/>
    <mergeCell ref="M683:N683"/>
    <mergeCell ref="O683:P683"/>
    <mergeCell ref="Q683:S683"/>
    <mergeCell ref="C684:D684"/>
    <mergeCell ref="E684:F684"/>
    <mergeCell ref="G684:H684"/>
    <mergeCell ref="I684:J684"/>
    <mergeCell ref="K684:L684"/>
    <mergeCell ref="M684:N684"/>
    <mergeCell ref="O684:P684"/>
    <mergeCell ref="Q684:S684"/>
    <mergeCell ref="C685:D685"/>
    <mergeCell ref="E685:F685"/>
    <mergeCell ref="G685:H685"/>
    <mergeCell ref="I685:J685"/>
    <mergeCell ref="K685:L685"/>
    <mergeCell ref="M685:N685"/>
    <mergeCell ref="O685:P685"/>
    <mergeCell ref="Q685:S685"/>
    <mergeCell ref="C686:D686"/>
    <mergeCell ref="E686:F686"/>
    <mergeCell ref="G686:H686"/>
    <mergeCell ref="I686:J686"/>
    <mergeCell ref="K686:L686"/>
    <mergeCell ref="M686:N686"/>
    <mergeCell ref="O686:P686"/>
    <mergeCell ref="Q686:S686"/>
    <mergeCell ref="C687:D687"/>
    <mergeCell ref="E687:F687"/>
    <mergeCell ref="G687:H687"/>
    <mergeCell ref="I687:J687"/>
    <mergeCell ref="K687:L687"/>
    <mergeCell ref="M687:N687"/>
    <mergeCell ref="O687:P687"/>
    <mergeCell ref="Q687:S687"/>
    <mergeCell ref="C688:D688"/>
    <mergeCell ref="E688:F688"/>
    <mergeCell ref="G688:H688"/>
    <mergeCell ref="I688:J688"/>
    <mergeCell ref="K688:L688"/>
    <mergeCell ref="M688:N688"/>
    <mergeCell ref="O688:P688"/>
    <mergeCell ref="Q688:S688"/>
    <mergeCell ref="C689:D689"/>
    <mergeCell ref="E689:F689"/>
    <mergeCell ref="G689:H689"/>
    <mergeCell ref="I689:J689"/>
    <mergeCell ref="K689:L689"/>
    <mergeCell ref="M689:N689"/>
    <mergeCell ref="O689:P689"/>
    <mergeCell ref="Q689:S689"/>
    <mergeCell ref="C690:D690"/>
    <mergeCell ref="E690:F690"/>
    <mergeCell ref="G690:H690"/>
    <mergeCell ref="I690:J690"/>
    <mergeCell ref="K690:L690"/>
    <mergeCell ref="M690:N690"/>
    <mergeCell ref="O690:P690"/>
    <mergeCell ref="Q690:S690"/>
    <mergeCell ref="C691:D691"/>
    <mergeCell ref="E691:F691"/>
    <mergeCell ref="G691:H691"/>
    <mergeCell ref="I691:J691"/>
    <mergeCell ref="K691:L691"/>
    <mergeCell ref="M691:N691"/>
    <mergeCell ref="O691:P691"/>
    <mergeCell ref="Q691:S691"/>
    <mergeCell ref="C692:D692"/>
    <mergeCell ref="E692:F692"/>
    <mergeCell ref="G692:H692"/>
    <mergeCell ref="I692:J692"/>
    <mergeCell ref="K692:L692"/>
    <mergeCell ref="M692:N692"/>
    <mergeCell ref="O692:P692"/>
    <mergeCell ref="Q692:S692"/>
    <mergeCell ref="C693:D693"/>
    <mergeCell ref="E693:F693"/>
    <mergeCell ref="G693:H693"/>
    <mergeCell ref="I693:J693"/>
    <mergeCell ref="K693:L693"/>
    <mergeCell ref="M693:N693"/>
    <mergeCell ref="O693:P693"/>
    <mergeCell ref="Q693:S693"/>
    <mergeCell ref="C694:D694"/>
    <mergeCell ref="E694:F694"/>
    <mergeCell ref="G694:H694"/>
    <mergeCell ref="I694:J694"/>
    <mergeCell ref="K694:L694"/>
    <mergeCell ref="M694:N694"/>
    <mergeCell ref="O694:P694"/>
    <mergeCell ref="Q694:S694"/>
    <mergeCell ref="C695:D695"/>
    <mergeCell ref="E695:F695"/>
    <mergeCell ref="G695:H695"/>
    <mergeCell ref="I695:J695"/>
    <mergeCell ref="K695:L695"/>
    <mergeCell ref="M695:N695"/>
    <mergeCell ref="O695:P695"/>
    <mergeCell ref="Q695:S695"/>
    <mergeCell ref="C696:D696"/>
    <mergeCell ref="E696:F696"/>
    <mergeCell ref="G696:H696"/>
    <mergeCell ref="I696:J696"/>
    <mergeCell ref="K696:L696"/>
    <mergeCell ref="M696:N696"/>
    <mergeCell ref="O696:P696"/>
    <mergeCell ref="Q696:S696"/>
    <mergeCell ref="C697:D697"/>
    <mergeCell ref="E697:F697"/>
    <mergeCell ref="G697:H697"/>
    <mergeCell ref="I697:J697"/>
    <mergeCell ref="K697:L697"/>
    <mergeCell ref="M697:N697"/>
    <mergeCell ref="O697:P697"/>
    <mergeCell ref="Q697:S697"/>
    <mergeCell ref="C698:D698"/>
    <mergeCell ref="E698:F698"/>
    <mergeCell ref="G698:H698"/>
    <mergeCell ref="I698:J698"/>
    <mergeCell ref="K698:L698"/>
    <mergeCell ref="M698:N698"/>
    <mergeCell ref="O698:P698"/>
    <mergeCell ref="Q698:S698"/>
    <mergeCell ref="C699:D699"/>
    <mergeCell ref="E699:F699"/>
    <mergeCell ref="G699:H699"/>
    <mergeCell ref="I699:J699"/>
    <mergeCell ref="K699:L699"/>
    <mergeCell ref="M699:N699"/>
    <mergeCell ref="O699:P699"/>
    <mergeCell ref="Q699:S699"/>
    <mergeCell ref="C700:D700"/>
    <mergeCell ref="E700:F700"/>
    <mergeCell ref="G700:H700"/>
    <mergeCell ref="I700:J700"/>
    <mergeCell ref="K700:L700"/>
    <mergeCell ref="M700:N700"/>
    <mergeCell ref="O700:P700"/>
    <mergeCell ref="Q700:S700"/>
    <mergeCell ref="C701:D701"/>
    <mergeCell ref="E701:F701"/>
    <mergeCell ref="G701:H701"/>
    <mergeCell ref="I701:J701"/>
    <mergeCell ref="K701:L701"/>
    <mergeCell ref="M701:N701"/>
    <mergeCell ref="O701:P701"/>
    <mergeCell ref="Q701:S701"/>
    <mergeCell ref="C702:D702"/>
    <mergeCell ref="E702:F702"/>
    <mergeCell ref="G702:H702"/>
    <mergeCell ref="I702:J702"/>
    <mergeCell ref="K702:L702"/>
    <mergeCell ref="M702:N702"/>
    <mergeCell ref="O702:P702"/>
    <mergeCell ref="Q702:S702"/>
    <mergeCell ref="C703:D703"/>
    <mergeCell ref="E703:F703"/>
    <mergeCell ref="G703:H703"/>
    <mergeCell ref="I703:J703"/>
    <mergeCell ref="K703:L703"/>
    <mergeCell ref="M703:N703"/>
    <mergeCell ref="O703:P703"/>
    <mergeCell ref="Q703:S703"/>
    <mergeCell ref="C704:D704"/>
    <mergeCell ref="E704:F704"/>
    <mergeCell ref="G704:H704"/>
    <mergeCell ref="I704:J704"/>
    <mergeCell ref="K704:L704"/>
    <mergeCell ref="M704:N704"/>
    <mergeCell ref="O704:P704"/>
    <mergeCell ref="Q704:S704"/>
    <mergeCell ref="C705:D705"/>
    <mergeCell ref="E705:F705"/>
    <mergeCell ref="G705:H705"/>
    <mergeCell ref="I705:J705"/>
    <mergeCell ref="K705:L705"/>
    <mergeCell ref="M705:N705"/>
    <mergeCell ref="O705:P705"/>
    <mergeCell ref="Q705:S705"/>
    <mergeCell ref="C706:D706"/>
    <mergeCell ref="E706:F706"/>
    <mergeCell ref="G706:H706"/>
    <mergeCell ref="I706:J706"/>
    <mergeCell ref="K706:L706"/>
    <mergeCell ref="M706:N706"/>
    <mergeCell ref="O706:P706"/>
    <mergeCell ref="Q706:S706"/>
    <mergeCell ref="C707:D707"/>
    <mergeCell ref="E707:F707"/>
    <mergeCell ref="G707:H707"/>
    <mergeCell ref="I707:J707"/>
    <mergeCell ref="K707:L707"/>
    <mergeCell ref="M707:N707"/>
    <mergeCell ref="O707:P707"/>
    <mergeCell ref="Q707:S707"/>
    <mergeCell ref="C708:D708"/>
    <mergeCell ref="E708:F708"/>
    <mergeCell ref="G708:H708"/>
    <mergeCell ref="I708:J708"/>
    <mergeCell ref="K708:L708"/>
    <mergeCell ref="M708:N708"/>
    <mergeCell ref="O708:P708"/>
    <mergeCell ref="Q708:S708"/>
    <mergeCell ref="C709:D709"/>
    <mergeCell ref="E709:F709"/>
    <mergeCell ref="G709:H709"/>
    <mergeCell ref="I709:J709"/>
    <mergeCell ref="K709:L709"/>
    <mergeCell ref="M709:N709"/>
    <mergeCell ref="O709:P709"/>
    <mergeCell ref="Q709:S709"/>
    <mergeCell ref="C710:D710"/>
    <mergeCell ref="E710:F710"/>
    <mergeCell ref="G710:H710"/>
    <mergeCell ref="I710:J710"/>
    <mergeCell ref="K710:L710"/>
    <mergeCell ref="M710:N710"/>
    <mergeCell ref="O710:P710"/>
    <mergeCell ref="Q710:S710"/>
    <mergeCell ref="C711:D711"/>
    <mergeCell ref="E711:F711"/>
    <mergeCell ref="G711:H711"/>
    <mergeCell ref="I711:J711"/>
    <mergeCell ref="K711:L711"/>
    <mergeCell ref="M711:N711"/>
    <mergeCell ref="O711:P711"/>
    <mergeCell ref="Q711:S711"/>
    <mergeCell ref="C712:D712"/>
    <mergeCell ref="E712:F712"/>
    <mergeCell ref="G712:H712"/>
    <mergeCell ref="I712:J712"/>
    <mergeCell ref="K712:L712"/>
    <mergeCell ref="M712:N712"/>
    <mergeCell ref="O712:P712"/>
    <mergeCell ref="Q712:S712"/>
    <mergeCell ref="C713:D713"/>
    <mergeCell ref="E713:F713"/>
    <mergeCell ref="G713:H713"/>
    <mergeCell ref="I713:J713"/>
    <mergeCell ref="K713:L713"/>
    <mergeCell ref="M713:N713"/>
    <mergeCell ref="O713:P713"/>
    <mergeCell ref="Q713:S713"/>
    <mergeCell ref="C714:D714"/>
    <mergeCell ref="E714:F714"/>
    <mergeCell ref="G714:H714"/>
    <mergeCell ref="I714:J714"/>
    <mergeCell ref="K714:L714"/>
    <mergeCell ref="M714:N714"/>
    <mergeCell ref="O714:P714"/>
    <mergeCell ref="Q714:S714"/>
    <mergeCell ref="C715:D715"/>
    <mergeCell ref="E715:F715"/>
    <mergeCell ref="G715:H715"/>
    <mergeCell ref="I715:J715"/>
    <mergeCell ref="K715:L715"/>
    <mergeCell ref="M715:N715"/>
    <mergeCell ref="O715:P715"/>
    <mergeCell ref="Q715:S715"/>
    <mergeCell ref="C716:D716"/>
    <mergeCell ref="E716:F716"/>
    <mergeCell ref="G716:H716"/>
    <mergeCell ref="I716:J716"/>
    <mergeCell ref="K716:L716"/>
    <mergeCell ref="M716:N716"/>
    <mergeCell ref="O716:P716"/>
    <mergeCell ref="Q716:S716"/>
    <mergeCell ref="C717:D717"/>
    <mergeCell ref="E717:F717"/>
    <mergeCell ref="G717:H717"/>
    <mergeCell ref="I717:J717"/>
    <mergeCell ref="K717:L717"/>
    <mergeCell ref="M717:N717"/>
    <mergeCell ref="O717:P717"/>
    <mergeCell ref="Q717:S717"/>
    <mergeCell ref="C718:D718"/>
    <mergeCell ref="E718:F718"/>
    <mergeCell ref="G718:H718"/>
    <mergeCell ref="I718:J718"/>
    <mergeCell ref="K718:L718"/>
    <mergeCell ref="M718:N718"/>
    <mergeCell ref="O718:P718"/>
    <mergeCell ref="Q718:S718"/>
    <mergeCell ref="C719:D719"/>
    <mergeCell ref="E719:F719"/>
    <mergeCell ref="G719:H719"/>
    <mergeCell ref="I719:J719"/>
    <mergeCell ref="K719:L719"/>
    <mergeCell ref="M719:N719"/>
    <mergeCell ref="O719:P719"/>
    <mergeCell ref="Q719:S719"/>
    <mergeCell ref="C720:D720"/>
    <mergeCell ref="E720:F720"/>
    <mergeCell ref="G720:H720"/>
    <mergeCell ref="I720:J720"/>
    <mergeCell ref="K720:L720"/>
    <mergeCell ref="M720:N720"/>
    <mergeCell ref="O720:P720"/>
    <mergeCell ref="Q720:S720"/>
    <mergeCell ref="C721:D721"/>
    <mergeCell ref="E721:F721"/>
    <mergeCell ref="G721:H721"/>
    <mergeCell ref="I721:J721"/>
    <mergeCell ref="K721:L721"/>
    <mergeCell ref="M721:N721"/>
    <mergeCell ref="O721:P721"/>
    <mergeCell ref="Q721:S721"/>
    <mergeCell ref="C722:D722"/>
    <mergeCell ref="E722:F722"/>
    <mergeCell ref="G722:H722"/>
    <mergeCell ref="I722:J722"/>
    <mergeCell ref="K722:L722"/>
    <mergeCell ref="M722:N722"/>
    <mergeCell ref="O722:P722"/>
    <mergeCell ref="Q722:S722"/>
    <mergeCell ref="C723:D723"/>
    <mergeCell ref="E723:F723"/>
    <mergeCell ref="G723:H723"/>
    <mergeCell ref="I723:J723"/>
    <mergeCell ref="K723:L723"/>
    <mergeCell ref="M723:N723"/>
    <mergeCell ref="O723:P723"/>
    <mergeCell ref="Q723:S723"/>
    <mergeCell ref="C724:D724"/>
    <mergeCell ref="E724:F724"/>
    <mergeCell ref="G724:H724"/>
    <mergeCell ref="I724:J724"/>
    <mergeCell ref="K724:L724"/>
    <mergeCell ref="M724:N724"/>
    <mergeCell ref="O724:P724"/>
    <mergeCell ref="Q724:S724"/>
    <mergeCell ref="C725:D725"/>
    <mergeCell ref="E725:F725"/>
    <mergeCell ref="G725:H725"/>
    <mergeCell ref="I725:J725"/>
    <mergeCell ref="K725:L725"/>
    <mergeCell ref="M725:N725"/>
    <mergeCell ref="O725:P725"/>
    <mergeCell ref="Q725:S725"/>
    <mergeCell ref="C726:D726"/>
    <mergeCell ref="E726:F726"/>
    <mergeCell ref="G726:H726"/>
    <mergeCell ref="I726:J726"/>
    <mergeCell ref="K726:L726"/>
    <mergeCell ref="M726:N726"/>
    <mergeCell ref="O726:P726"/>
    <mergeCell ref="Q726:S726"/>
    <mergeCell ref="C727:D727"/>
    <mergeCell ref="E727:F727"/>
    <mergeCell ref="G727:H727"/>
    <mergeCell ref="I727:J727"/>
    <mergeCell ref="K727:L727"/>
    <mergeCell ref="M727:N727"/>
    <mergeCell ref="O727:P727"/>
    <mergeCell ref="Q727:S727"/>
    <mergeCell ref="C728:D728"/>
    <mergeCell ref="E728:F728"/>
    <mergeCell ref="G728:H728"/>
    <mergeCell ref="I728:J728"/>
    <mergeCell ref="K728:L728"/>
    <mergeCell ref="M728:N728"/>
    <mergeCell ref="O728:P728"/>
    <mergeCell ref="Q728:S728"/>
    <mergeCell ref="C729:D729"/>
    <mergeCell ref="E729:F729"/>
    <mergeCell ref="G729:H729"/>
    <mergeCell ref="I729:J729"/>
    <mergeCell ref="K729:L729"/>
    <mergeCell ref="M729:N729"/>
    <mergeCell ref="O729:P729"/>
    <mergeCell ref="Q729:S729"/>
    <mergeCell ref="C730:D730"/>
    <mergeCell ref="E730:F730"/>
    <mergeCell ref="G730:H730"/>
    <mergeCell ref="I730:J730"/>
    <mergeCell ref="K730:L730"/>
    <mergeCell ref="M730:N730"/>
    <mergeCell ref="O730:P730"/>
    <mergeCell ref="Q730:S730"/>
    <mergeCell ref="C731:D731"/>
    <mergeCell ref="E731:F731"/>
    <mergeCell ref="G731:H731"/>
    <mergeCell ref="I731:J731"/>
    <mergeCell ref="K731:L731"/>
    <mergeCell ref="M731:N731"/>
    <mergeCell ref="O731:P731"/>
    <mergeCell ref="Q731:S731"/>
    <mergeCell ref="C732:D732"/>
    <mergeCell ref="E732:F732"/>
    <mergeCell ref="G732:H732"/>
    <mergeCell ref="I732:J732"/>
    <mergeCell ref="K732:L732"/>
    <mergeCell ref="M732:N732"/>
    <mergeCell ref="O732:P732"/>
    <mergeCell ref="Q732:S732"/>
    <mergeCell ref="C733:D733"/>
    <mergeCell ref="E733:F733"/>
    <mergeCell ref="G733:H733"/>
    <mergeCell ref="I733:J733"/>
    <mergeCell ref="K733:L733"/>
    <mergeCell ref="M733:N733"/>
    <mergeCell ref="O733:P733"/>
    <mergeCell ref="Q733:S733"/>
    <mergeCell ref="C734:D734"/>
    <mergeCell ref="E734:F734"/>
    <mergeCell ref="G734:H734"/>
    <mergeCell ref="I734:J734"/>
    <mergeCell ref="K734:L734"/>
    <mergeCell ref="M734:N734"/>
    <mergeCell ref="O734:P734"/>
    <mergeCell ref="Q734:S734"/>
    <mergeCell ref="C735:D735"/>
    <mergeCell ref="E735:F735"/>
    <mergeCell ref="G735:H735"/>
    <mergeCell ref="I735:J735"/>
    <mergeCell ref="K735:L735"/>
    <mergeCell ref="M735:N735"/>
    <mergeCell ref="O735:P735"/>
    <mergeCell ref="Q735:S735"/>
    <mergeCell ref="C736:D736"/>
    <mergeCell ref="E736:F736"/>
    <mergeCell ref="G736:H736"/>
    <mergeCell ref="I736:J736"/>
    <mergeCell ref="K736:L736"/>
    <mergeCell ref="M736:N736"/>
    <mergeCell ref="O736:P736"/>
    <mergeCell ref="Q736:S736"/>
    <mergeCell ref="C737:D737"/>
    <mergeCell ref="E737:F737"/>
    <mergeCell ref="G737:H737"/>
    <mergeCell ref="I737:J737"/>
    <mergeCell ref="K737:L737"/>
    <mergeCell ref="M737:N737"/>
    <mergeCell ref="O737:P737"/>
    <mergeCell ref="Q737:S737"/>
    <mergeCell ref="C738:D738"/>
    <mergeCell ref="E738:F738"/>
    <mergeCell ref="G738:H738"/>
    <mergeCell ref="I738:J738"/>
    <mergeCell ref="K738:L738"/>
    <mergeCell ref="M738:N738"/>
    <mergeCell ref="O738:P738"/>
    <mergeCell ref="Q738:S738"/>
    <mergeCell ref="C739:D739"/>
    <mergeCell ref="E739:F739"/>
    <mergeCell ref="G739:H739"/>
    <mergeCell ref="I739:J739"/>
    <mergeCell ref="K739:L739"/>
    <mergeCell ref="M739:N739"/>
    <mergeCell ref="O739:P739"/>
    <mergeCell ref="Q739:S739"/>
    <mergeCell ref="C740:D740"/>
    <mergeCell ref="E740:F740"/>
    <mergeCell ref="G740:H740"/>
    <mergeCell ref="I740:J740"/>
    <mergeCell ref="K740:L740"/>
    <mergeCell ref="M740:N740"/>
    <mergeCell ref="O740:P740"/>
    <mergeCell ref="Q740:S740"/>
    <mergeCell ref="C741:D741"/>
    <mergeCell ref="E741:F741"/>
    <mergeCell ref="G741:H741"/>
    <mergeCell ref="I741:J741"/>
    <mergeCell ref="K741:L741"/>
    <mergeCell ref="M741:N741"/>
    <mergeCell ref="O741:P741"/>
    <mergeCell ref="Q741:S741"/>
    <mergeCell ref="C742:D742"/>
    <mergeCell ref="E742:F742"/>
    <mergeCell ref="G742:H742"/>
    <mergeCell ref="I742:J742"/>
    <mergeCell ref="K742:L742"/>
    <mergeCell ref="M742:N742"/>
    <mergeCell ref="O742:P742"/>
    <mergeCell ref="Q742:S742"/>
    <mergeCell ref="C743:D743"/>
    <mergeCell ref="E743:F743"/>
    <mergeCell ref="G743:H743"/>
    <mergeCell ref="I743:J743"/>
    <mergeCell ref="K743:L743"/>
    <mergeCell ref="M743:N743"/>
    <mergeCell ref="O743:P743"/>
    <mergeCell ref="Q743:S743"/>
    <mergeCell ref="C744:D744"/>
    <mergeCell ref="E744:F744"/>
    <mergeCell ref="G744:H744"/>
    <mergeCell ref="I744:J744"/>
    <mergeCell ref="K744:L744"/>
    <mergeCell ref="M744:N744"/>
    <mergeCell ref="O744:P744"/>
    <mergeCell ref="Q744:S744"/>
    <mergeCell ref="C745:D745"/>
    <mergeCell ref="E745:F745"/>
    <mergeCell ref="G745:H745"/>
    <mergeCell ref="I745:J745"/>
    <mergeCell ref="K745:L745"/>
    <mergeCell ref="M745:N745"/>
    <mergeCell ref="O745:P745"/>
    <mergeCell ref="Q745:S745"/>
    <mergeCell ref="C746:D746"/>
    <mergeCell ref="E746:F746"/>
    <mergeCell ref="G746:H746"/>
    <mergeCell ref="I746:J746"/>
    <mergeCell ref="K746:L746"/>
    <mergeCell ref="M746:N746"/>
    <mergeCell ref="O746:P746"/>
    <mergeCell ref="Q746:S746"/>
    <mergeCell ref="C747:D747"/>
    <mergeCell ref="E747:F747"/>
    <mergeCell ref="G747:H747"/>
    <mergeCell ref="I747:J747"/>
    <mergeCell ref="K747:L747"/>
    <mergeCell ref="M747:N747"/>
    <mergeCell ref="O747:P747"/>
    <mergeCell ref="Q747:S747"/>
    <mergeCell ref="C748:D748"/>
    <mergeCell ref="E748:F748"/>
    <mergeCell ref="G748:H748"/>
    <mergeCell ref="I748:J748"/>
    <mergeCell ref="K748:L748"/>
    <mergeCell ref="M748:N748"/>
    <mergeCell ref="O748:P748"/>
    <mergeCell ref="Q748:S748"/>
    <mergeCell ref="C749:D749"/>
    <mergeCell ref="E749:F749"/>
    <mergeCell ref="G749:H749"/>
    <mergeCell ref="I749:J749"/>
    <mergeCell ref="K749:L749"/>
    <mergeCell ref="M749:N749"/>
    <mergeCell ref="O749:P749"/>
    <mergeCell ref="Q749:S749"/>
    <mergeCell ref="C750:D750"/>
    <mergeCell ref="E750:F750"/>
    <mergeCell ref="G750:H750"/>
    <mergeCell ref="I750:J750"/>
    <mergeCell ref="K750:L750"/>
    <mergeCell ref="M750:N750"/>
    <mergeCell ref="O750:P750"/>
    <mergeCell ref="Q750:S750"/>
    <mergeCell ref="C751:D751"/>
    <mergeCell ref="E751:F751"/>
    <mergeCell ref="G751:H751"/>
    <mergeCell ref="I751:J751"/>
    <mergeCell ref="K751:L751"/>
    <mergeCell ref="M751:N751"/>
    <mergeCell ref="O751:P751"/>
    <mergeCell ref="Q751:S751"/>
    <mergeCell ref="C752:D752"/>
    <mergeCell ref="E752:F752"/>
    <mergeCell ref="G752:H752"/>
    <mergeCell ref="I752:J752"/>
    <mergeCell ref="K752:L752"/>
    <mergeCell ref="M752:N752"/>
    <mergeCell ref="O752:P752"/>
    <mergeCell ref="Q752:S752"/>
    <mergeCell ref="C753:D753"/>
    <mergeCell ref="E753:F753"/>
    <mergeCell ref="G753:H753"/>
    <mergeCell ref="I753:J753"/>
    <mergeCell ref="K753:L753"/>
    <mergeCell ref="M753:N753"/>
    <mergeCell ref="O753:P753"/>
    <mergeCell ref="Q753:S753"/>
    <mergeCell ref="C754:D754"/>
    <mergeCell ref="E754:F754"/>
    <mergeCell ref="G754:H754"/>
    <mergeCell ref="I754:J754"/>
    <mergeCell ref="K754:L754"/>
    <mergeCell ref="M754:N754"/>
    <mergeCell ref="O754:P754"/>
    <mergeCell ref="Q754:S754"/>
    <mergeCell ref="C755:D755"/>
    <mergeCell ref="E755:F755"/>
    <mergeCell ref="G755:H755"/>
    <mergeCell ref="I755:J755"/>
    <mergeCell ref="K755:L755"/>
    <mergeCell ref="M755:N755"/>
    <mergeCell ref="O755:P755"/>
    <mergeCell ref="Q755:S755"/>
    <mergeCell ref="C756:D756"/>
    <mergeCell ref="E756:F756"/>
    <mergeCell ref="G756:H756"/>
    <mergeCell ref="I756:J756"/>
    <mergeCell ref="K756:L756"/>
    <mergeCell ref="M756:N756"/>
    <mergeCell ref="O756:P756"/>
    <mergeCell ref="Q756:S756"/>
    <mergeCell ref="C757:D757"/>
    <mergeCell ref="E757:F757"/>
    <mergeCell ref="G757:H757"/>
    <mergeCell ref="I757:J757"/>
    <mergeCell ref="K757:L757"/>
    <mergeCell ref="M757:N757"/>
    <mergeCell ref="O757:P757"/>
    <mergeCell ref="Q757:S757"/>
    <mergeCell ref="C758:D758"/>
    <mergeCell ref="E758:F758"/>
    <mergeCell ref="G758:H758"/>
    <mergeCell ref="I758:J758"/>
    <mergeCell ref="K758:L758"/>
    <mergeCell ref="M758:N758"/>
    <mergeCell ref="O758:P758"/>
    <mergeCell ref="Q758:S758"/>
    <mergeCell ref="C759:D759"/>
    <mergeCell ref="E759:F759"/>
    <mergeCell ref="G759:H759"/>
    <mergeCell ref="I759:J759"/>
    <mergeCell ref="K759:L759"/>
    <mergeCell ref="M759:N759"/>
    <mergeCell ref="O759:P759"/>
    <mergeCell ref="Q759:S759"/>
    <mergeCell ref="C760:D760"/>
    <mergeCell ref="E760:F760"/>
    <mergeCell ref="G760:H760"/>
    <mergeCell ref="I760:J760"/>
    <mergeCell ref="K760:L760"/>
    <mergeCell ref="M760:N760"/>
    <mergeCell ref="O760:P760"/>
    <mergeCell ref="Q760:S760"/>
    <mergeCell ref="C761:D761"/>
    <mergeCell ref="E761:F761"/>
    <mergeCell ref="G761:H761"/>
    <mergeCell ref="I761:J761"/>
    <mergeCell ref="K761:L761"/>
    <mergeCell ref="M761:N761"/>
    <mergeCell ref="O761:P761"/>
    <mergeCell ref="Q761:S761"/>
    <mergeCell ref="C762:D762"/>
    <mergeCell ref="E762:F762"/>
    <mergeCell ref="G762:H762"/>
    <mergeCell ref="I762:J762"/>
    <mergeCell ref="K762:L762"/>
    <mergeCell ref="M762:N762"/>
    <mergeCell ref="O762:P762"/>
    <mergeCell ref="Q762:S762"/>
    <mergeCell ref="C763:D763"/>
    <mergeCell ref="E763:F763"/>
    <mergeCell ref="G763:H763"/>
    <mergeCell ref="I763:J763"/>
    <mergeCell ref="K763:L763"/>
    <mergeCell ref="M763:N763"/>
    <mergeCell ref="O763:P763"/>
    <mergeCell ref="Q763:S763"/>
    <mergeCell ref="C764:D764"/>
    <mergeCell ref="E764:F764"/>
    <mergeCell ref="G764:H764"/>
    <mergeCell ref="I764:J764"/>
    <mergeCell ref="K764:L764"/>
    <mergeCell ref="M764:N764"/>
    <mergeCell ref="O764:P764"/>
    <mergeCell ref="Q764:S764"/>
    <mergeCell ref="C765:D765"/>
    <mergeCell ref="E765:F765"/>
    <mergeCell ref="G765:H765"/>
    <mergeCell ref="I765:J765"/>
    <mergeCell ref="K765:L765"/>
    <mergeCell ref="M765:N765"/>
    <mergeCell ref="O765:P765"/>
    <mergeCell ref="Q765:S765"/>
    <mergeCell ref="C766:D766"/>
    <mergeCell ref="E766:F766"/>
    <mergeCell ref="G766:H766"/>
    <mergeCell ref="I766:J766"/>
    <mergeCell ref="K766:L766"/>
    <mergeCell ref="M766:N766"/>
    <mergeCell ref="O766:P766"/>
    <mergeCell ref="Q766:S766"/>
    <mergeCell ref="C767:D767"/>
    <mergeCell ref="E767:F767"/>
    <mergeCell ref="G767:H767"/>
    <mergeCell ref="I767:J767"/>
    <mergeCell ref="K767:L767"/>
    <mergeCell ref="M767:N767"/>
    <mergeCell ref="O767:P767"/>
    <mergeCell ref="Q767:S767"/>
    <mergeCell ref="C768:D768"/>
    <mergeCell ref="E768:F768"/>
    <mergeCell ref="G768:H768"/>
    <mergeCell ref="I768:J768"/>
    <mergeCell ref="K768:L768"/>
    <mergeCell ref="M768:N768"/>
    <mergeCell ref="O768:P768"/>
    <mergeCell ref="Q768:S768"/>
    <mergeCell ref="C769:D769"/>
    <mergeCell ref="E769:F769"/>
    <mergeCell ref="G769:H769"/>
    <mergeCell ref="I769:J769"/>
    <mergeCell ref="K769:L769"/>
    <mergeCell ref="M769:N769"/>
    <mergeCell ref="O769:P769"/>
    <mergeCell ref="Q769:S769"/>
    <mergeCell ref="C770:D770"/>
    <mergeCell ref="E770:F770"/>
    <mergeCell ref="G770:H770"/>
    <mergeCell ref="I770:J770"/>
    <mergeCell ref="K770:L770"/>
    <mergeCell ref="M770:N770"/>
    <mergeCell ref="O770:P770"/>
    <mergeCell ref="Q770:S770"/>
    <mergeCell ref="C771:D771"/>
    <mergeCell ref="E771:F771"/>
    <mergeCell ref="G771:H771"/>
    <mergeCell ref="I771:J771"/>
    <mergeCell ref="K771:L771"/>
    <mergeCell ref="M771:N771"/>
    <mergeCell ref="O771:P771"/>
    <mergeCell ref="Q771:S771"/>
    <mergeCell ref="C772:D772"/>
    <mergeCell ref="E772:F772"/>
    <mergeCell ref="G772:H772"/>
    <mergeCell ref="I772:J772"/>
    <mergeCell ref="K772:L772"/>
    <mergeCell ref="M772:N772"/>
    <mergeCell ref="O772:P772"/>
    <mergeCell ref="Q772:S772"/>
    <mergeCell ref="C773:D773"/>
    <mergeCell ref="E773:F773"/>
    <mergeCell ref="G773:H773"/>
    <mergeCell ref="I773:J773"/>
    <mergeCell ref="K773:L773"/>
    <mergeCell ref="M773:N773"/>
    <mergeCell ref="O773:P773"/>
    <mergeCell ref="Q773:S773"/>
    <mergeCell ref="C774:D774"/>
    <mergeCell ref="E774:F774"/>
    <mergeCell ref="G774:H774"/>
    <mergeCell ref="I774:J774"/>
    <mergeCell ref="K774:L774"/>
    <mergeCell ref="M774:N774"/>
    <mergeCell ref="O774:P774"/>
    <mergeCell ref="Q774:S774"/>
    <mergeCell ref="C775:D775"/>
    <mergeCell ref="E775:F775"/>
    <mergeCell ref="G775:H775"/>
    <mergeCell ref="I775:J775"/>
    <mergeCell ref="K775:L775"/>
    <mergeCell ref="M775:N775"/>
    <mergeCell ref="O775:P775"/>
    <mergeCell ref="Q775:S775"/>
    <mergeCell ref="C776:D776"/>
    <mergeCell ref="E776:F776"/>
    <mergeCell ref="G776:H776"/>
    <mergeCell ref="I776:J776"/>
    <mergeCell ref="K776:L776"/>
    <mergeCell ref="M776:N776"/>
    <mergeCell ref="O776:P776"/>
    <mergeCell ref="Q776:S776"/>
    <mergeCell ref="C777:D777"/>
    <mergeCell ref="E777:F777"/>
    <mergeCell ref="G777:H777"/>
    <mergeCell ref="I777:J777"/>
    <mergeCell ref="K777:L777"/>
    <mergeCell ref="M777:N777"/>
    <mergeCell ref="O777:P777"/>
    <mergeCell ref="Q777:S777"/>
    <mergeCell ref="C778:D778"/>
    <mergeCell ref="E778:F778"/>
    <mergeCell ref="G778:H778"/>
    <mergeCell ref="I778:J778"/>
    <mergeCell ref="K778:L778"/>
    <mergeCell ref="M778:N778"/>
    <mergeCell ref="O778:P778"/>
    <mergeCell ref="Q778:S778"/>
    <mergeCell ref="C779:D779"/>
    <mergeCell ref="E779:F779"/>
    <mergeCell ref="G779:H779"/>
    <mergeCell ref="I779:J779"/>
    <mergeCell ref="K779:L779"/>
    <mergeCell ref="M779:N779"/>
    <mergeCell ref="O779:P779"/>
    <mergeCell ref="Q779:S779"/>
    <mergeCell ref="C780:D780"/>
    <mergeCell ref="E780:F780"/>
    <mergeCell ref="G780:H780"/>
    <mergeCell ref="I780:J780"/>
    <mergeCell ref="K780:L780"/>
    <mergeCell ref="M780:N780"/>
    <mergeCell ref="O780:P780"/>
    <mergeCell ref="Q780:S780"/>
    <mergeCell ref="C781:D781"/>
    <mergeCell ref="E781:F781"/>
    <mergeCell ref="G781:H781"/>
    <mergeCell ref="I781:J781"/>
    <mergeCell ref="K781:L781"/>
    <mergeCell ref="M781:N781"/>
    <mergeCell ref="O781:P781"/>
    <mergeCell ref="Q781:S781"/>
    <mergeCell ref="C782:D782"/>
    <mergeCell ref="E782:F782"/>
    <mergeCell ref="G782:H782"/>
    <mergeCell ref="I782:J782"/>
    <mergeCell ref="K782:L782"/>
    <mergeCell ref="M782:N782"/>
    <mergeCell ref="O782:P782"/>
    <mergeCell ref="Q782:S782"/>
    <mergeCell ref="C783:D783"/>
    <mergeCell ref="E783:F783"/>
    <mergeCell ref="G783:H783"/>
    <mergeCell ref="I783:J783"/>
    <mergeCell ref="K783:L783"/>
    <mergeCell ref="M783:N783"/>
    <mergeCell ref="O783:P783"/>
    <mergeCell ref="Q783:S783"/>
    <mergeCell ref="C784:D784"/>
    <mergeCell ref="E784:F784"/>
    <mergeCell ref="G784:H784"/>
    <mergeCell ref="I784:J784"/>
    <mergeCell ref="K784:L784"/>
    <mergeCell ref="M784:N784"/>
    <mergeCell ref="O784:P784"/>
    <mergeCell ref="Q784:S784"/>
    <mergeCell ref="C785:D785"/>
    <mergeCell ref="E785:F785"/>
    <mergeCell ref="G785:H785"/>
    <mergeCell ref="I785:J785"/>
    <mergeCell ref="K785:L785"/>
    <mergeCell ref="M785:N785"/>
    <mergeCell ref="O785:P785"/>
    <mergeCell ref="Q785:S785"/>
    <mergeCell ref="C786:D786"/>
    <mergeCell ref="E786:F786"/>
    <mergeCell ref="G786:H786"/>
    <mergeCell ref="I786:J786"/>
    <mergeCell ref="K786:L786"/>
    <mergeCell ref="M786:N786"/>
    <mergeCell ref="O786:P786"/>
    <mergeCell ref="Q786:S786"/>
    <mergeCell ref="C787:D787"/>
    <mergeCell ref="E787:F787"/>
    <mergeCell ref="G787:H787"/>
    <mergeCell ref="I787:J787"/>
    <mergeCell ref="K787:L787"/>
    <mergeCell ref="M787:N787"/>
    <mergeCell ref="O787:P787"/>
    <mergeCell ref="Q787:S787"/>
    <mergeCell ref="C788:D788"/>
    <mergeCell ref="E788:F788"/>
    <mergeCell ref="G788:H788"/>
    <mergeCell ref="I788:J788"/>
    <mergeCell ref="K788:L788"/>
    <mergeCell ref="M788:N788"/>
    <mergeCell ref="O788:P788"/>
    <mergeCell ref="Q788:S788"/>
    <mergeCell ref="C789:D789"/>
    <mergeCell ref="E789:F789"/>
    <mergeCell ref="G789:H789"/>
    <mergeCell ref="I789:J789"/>
    <mergeCell ref="K789:L789"/>
    <mergeCell ref="M789:N789"/>
    <mergeCell ref="O789:P789"/>
    <mergeCell ref="Q789:S789"/>
    <mergeCell ref="C790:D790"/>
    <mergeCell ref="E790:F790"/>
    <mergeCell ref="G790:H790"/>
    <mergeCell ref="I790:J790"/>
    <mergeCell ref="K790:L790"/>
    <mergeCell ref="M790:N790"/>
    <mergeCell ref="O790:P790"/>
    <mergeCell ref="Q790:S790"/>
    <mergeCell ref="C791:D791"/>
    <mergeCell ref="E791:F791"/>
    <mergeCell ref="G791:H791"/>
    <mergeCell ref="I791:J791"/>
    <mergeCell ref="K791:L791"/>
    <mergeCell ref="M791:N791"/>
    <mergeCell ref="O791:P791"/>
    <mergeCell ref="Q791:S791"/>
    <mergeCell ref="C792:D792"/>
    <mergeCell ref="E792:F792"/>
    <mergeCell ref="G792:H792"/>
    <mergeCell ref="I792:J792"/>
    <mergeCell ref="K792:L792"/>
    <mergeCell ref="M792:N792"/>
    <mergeCell ref="O792:P792"/>
    <mergeCell ref="Q792:S792"/>
    <mergeCell ref="C793:D793"/>
    <mergeCell ref="E793:F793"/>
    <mergeCell ref="G793:H793"/>
    <mergeCell ref="I793:J793"/>
    <mergeCell ref="K793:L793"/>
    <mergeCell ref="M793:N793"/>
    <mergeCell ref="O793:P793"/>
    <mergeCell ref="Q793:S793"/>
    <mergeCell ref="C794:D794"/>
    <mergeCell ref="E794:F794"/>
    <mergeCell ref="G794:H794"/>
    <mergeCell ref="I794:J794"/>
    <mergeCell ref="K794:L794"/>
    <mergeCell ref="M794:N794"/>
    <mergeCell ref="O794:P794"/>
    <mergeCell ref="Q794:S794"/>
    <mergeCell ref="C795:D795"/>
    <mergeCell ref="E795:F795"/>
    <mergeCell ref="G795:H795"/>
    <mergeCell ref="I795:J795"/>
    <mergeCell ref="K795:L795"/>
    <mergeCell ref="M795:N795"/>
    <mergeCell ref="O795:P795"/>
    <mergeCell ref="Q795:S795"/>
    <mergeCell ref="C796:D796"/>
    <mergeCell ref="E796:F796"/>
    <mergeCell ref="G796:H796"/>
    <mergeCell ref="I796:J796"/>
    <mergeCell ref="K796:L796"/>
    <mergeCell ref="M796:N796"/>
    <mergeCell ref="O796:P796"/>
    <mergeCell ref="Q796:S796"/>
    <mergeCell ref="C797:D797"/>
    <mergeCell ref="E797:F797"/>
    <mergeCell ref="G797:H797"/>
    <mergeCell ref="I797:J797"/>
    <mergeCell ref="K797:L797"/>
    <mergeCell ref="M797:N797"/>
    <mergeCell ref="O797:P797"/>
    <mergeCell ref="Q797:S797"/>
    <mergeCell ref="C798:D798"/>
    <mergeCell ref="E798:F798"/>
    <mergeCell ref="G798:H798"/>
    <mergeCell ref="I798:J798"/>
    <mergeCell ref="K798:L798"/>
    <mergeCell ref="M798:N798"/>
    <mergeCell ref="O798:P798"/>
    <mergeCell ref="Q798:S798"/>
    <mergeCell ref="C799:D799"/>
    <mergeCell ref="E799:F799"/>
    <mergeCell ref="G799:H799"/>
    <mergeCell ref="I799:J799"/>
    <mergeCell ref="K799:L799"/>
    <mergeCell ref="M799:N799"/>
    <mergeCell ref="O799:P799"/>
    <mergeCell ref="Q799:S799"/>
    <mergeCell ref="C800:D800"/>
    <mergeCell ref="E800:F800"/>
    <mergeCell ref="G800:H800"/>
    <mergeCell ref="I800:J800"/>
    <mergeCell ref="K800:L800"/>
    <mergeCell ref="M800:N800"/>
    <mergeCell ref="O800:P800"/>
    <mergeCell ref="Q800:S800"/>
    <mergeCell ref="C801:D801"/>
    <mergeCell ref="E801:F801"/>
    <mergeCell ref="G801:H801"/>
    <mergeCell ref="I801:J801"/>
    <mergeCell ref="K801:L801"/>
    <mergeCell ref="M801:N801"/>
    <mergeCell ref="O801:P801"/>
    <mergeCell ref="Q801:S801"/>
    <mergeCell ref="C802:D802"/>
    <mergeCell ref="E802:F802"/>
    <mergeCell ref="G802:H802"/>
    <mergeCell ref="I802:J802"/>
    <mergeCell ref="K802:L802"/>
    <mergeCell ref="M802:N802"/>
    <mergeCell ref="O802:P802"/>
    <mergeCell ref="Q802:S802"/>
    <mergeCell ref="C803:D803"/>
    <mergeCell ref="E803:F803"/>
    <mergeCell ref="G803:H803"/>
    <mergeCell ref="I803:J803"/>
    <mergeCell ref="K803:L803"/>
    <mergeCell ref="M803:N803"/>
    <mergeCell ref="O803:P803"/>
    <mergeCell ref="Q803:S803"/>
    <mergeCell ref="C804:D804"/>
    <mergeCell ref="E804:F804"/>
    <mergeCell ref="G804:H804"/>
    <mergeCell ref="I804:J804"/>
    <mergeCell ref="K804:L804"/>
    <mergeCell ref="M804:N804"/>
    <mergeCell ref="O804:P804"/>
    <mergeCell ref="Q804:S804"/>
    <mergeCell ref="C805:D805"/>
    <mergeCell ref="E805:F805"/>
    <mergeCell ref="G805:H805"/>
    <mergeCell ref="I805:J805"/>
    <mergeCell ref="K805:L805"/>
    <mergeCell ref="M805:N805"/>
    <mergeCell ref="O805:P805"/>
    <mergeCell ref="Q805:S805"/>
    <mergeCell ref="C806:D806"/>
    <mergeCell ref="E806:F806"/>
    <mergeCell ref="G806:H806"/>
    <mergeCell ref="I806:J806"/>
    <mergeCell ref="K806:L806"/>
    <mergeCell ref="M806:N806"/>
    <mergeCell ref="O806:P806"/>
    <mergeCell ref="Q806:S806"/>
    <mergeCell ref="C807:D807"/>
    <mergeCell ref="E807:F807"/>
    <mergeCell ref="G807:H807"/>
    <mergeCell ref="I807:J807"/>
    <mergeCell ref="K807:L807"/>
    <mergeCell ref="M807:N807"/>
    <mergeCell ref="O807:P807"/>
    <mergeCell ref="Q807:S807"/>
    <mergeCell ref="C808:D808"/>
    <mergeCell ref="E808:F808"/>
    <mergeCell ref="G808:H808"/>
    <mergeCell ref="I808:J808"/>
    <mergeCell ref="K808:L808"/>
    <mergeCell ref="M808:N808"/>
    <mergeCell ref="O808:P808"/>
    <mergeCell ref="Q808:S808"/>
    <mergeCell ref="C809:D809"/>
    <mergeCell ref="E809:F809"/>
    <mergeCell ref="G809:H809"/>
    <mergeCell ref="I809:J809"/>
    <mergeCell ref="K809:L809"/>
    <mergeCell ref="M809:N809"/>
    <mergeCell ref="O809:P809"/>
    <mergeCell ref="Q809:S809"/>
    <mergeCell ref="C810:D810"/>
    <mergeCell ref="E810:F810"/>
    <mergeCell ref="G810:H810"/>
    <mergeCell ref="I810:J810"/>
    <mergeCell ref="K810:L810"/>
    <mergeCell ref="M810:N810"/>
    <mergeCell ref="O810:P810"/>
    <mergeCell ref="Q810:S810"/>
    <mergeCell ref="C811:D811"/>
    <mergeCell ref="E811:F811"/>
    <mergeCell ref="G811:H811"/>
    <mergeCell ref="I811:J811"/>
    <mergeCell ref="K811:L811"/>
    <mergeCell ref="M811:N811"/>
    <mergeCell ref="O811:P811"/>
    <mergeCell ref="Q811:S811"/>
    <mergeCell ref="C812:D812"/>
    <mergeCell ref="E812:F812"/>
    <mergeCell ref="G812:H812"/>
    <mergeCell ref="I812:J812"/>
    <mergeCell ref="K812:L812"/>
    <mergeCell ref="M812:N812"/>
    <mergeCell ref="O812:P812"/>
    <mergeCell ref="Q812:S812"/>
    <mergeCell ref="C813:D813"/>
    <mergeCell ref="E813:F813"/>
    <mergeCell ref="G813:H813"/>
    <mergeCell ref="I813:J813"/>
    <mergeCell ref="K813:L813"/>
    <mergeCell ref="M813:N813"/>
    <mergeCell ref="O813:P813"/>
    <mergeCell ref="Q813:S813"/>
    <mergeCell ref="C814:D814"/>
    <mergeCell ref="E814:F814"/>
    <mergeCell ref="G814:H814"/>
    <mergeCell ref="I814:J814"/>
    <mergeCell ref="K814:L814"/>
    <mergeCell ref="M814:N814"/>
    <mergeCell ref="O814:P814"/>
    <mergeCell ref="Q814:S814"/>
    <mergeCell ref="C815:D815"/>
    <mergeCell ref="E815:F815"/>
    <mergeCell ref="G815:H815"/>
    <mergeCell ref="I815:J815"/>
    <mergeCell ref="K815:L815"/>
    <mergeCell ref="M815:N815"/>
    <mergeCell ref="O815:P815"/>
    <mergeCell ref="Q815:S815"/>
    <mergeCell ref="C816:D816"/>
    <mergeCell ref="E816:F816"/>
    <mergeCell ref="G816:H816"/>
    <mergeCell ref="I816:J816"/>
    <mergeCell ref="K816:L816"/>
    <mergeCell ref="M816:N816"/>
    <mergeCell ref="O816:P816"/>
    <mergeCell ref="Q816:S816"/>
    <mergeCell ref="C817:D817"/>
    <mergeCell ref="E817:F817"/>
    <mergeCell ref="G817:H817"/>
    <mergeCell ref="I817:J817"/>
    <mergeCell ref="K817:L817"/>
    <mergeCell ref="M817:N817"/>
    <mergeCell ref="O817:P817"/>
    <mergeCell ref="Q817:S817"/>
    <mergeCell ref="C818:D818"/>
    <mergeCell ref="E818:F818"/>
    <mergeCell ref="G818:H818"/>
    <mergeCell ref="I818:J818"/>
    <mergeCell ref="K818:L818"/>
    <mergeCell ref="M818:N818"/>
    <mergeCell ref="O818:P818"/>
    <mergeCell ref="Q818:S818"/>
    <mergeCell ref="C819:D819"/>
    <mergeCell ref="E819:F819"/>
    <mergeCell ref="G819:H819"/>
    <mergeCell ref="I819:J819"/>
    <mergeCell ref="K819:L819"/>
    <mergeCell ref="M819:N819"/>
    <mergeCell ref="O819:P819"/>
    <mergeCell ref="Q819:S819"/>
    <mergeCell ref="C820:D820"/>
    <mergeCell ref="E820:F820"/>
    <mergeCell ref="G820:H820"/>
    <mergeCell ref="I820:J820"/>
    <mergeCell ref="K820:L820"/>
    <mergeCell ref="M820:N820"/>
    <mergeCell ref="O820:P820"/>
    <mergeCell ref="Q820:S820"/>
    <mergeCell ref="C821:D821"/>
    <mergeCell ref="E821:F821"/>
    <mergeCell ref="G821:H821"/>
    <mergeCell ref="I821:J821"/>
    <mergeCell ref="K821:L821"/>
    <mergeCell ref="M821:N821"/>
    <mergeCell ref="O821:P821"/>
    <mergeCell ref="Q821:S821"/>
    <mergeCell ref="C822:D822"/>
    <mergeCell ref="E822:F822"/>
    <mergeCell ref="G822:H822"/>
    <mergeCell ref="I822:J822"/>
    <mergeCell ref="K822:L822"/>
    <mergeCell ref="M822:N822"/>
    <mergeCell ref="O822:P822"/>
    <mergeCell ref="Q822:S822"/>
    <mergeCell ref="C823:D823"/>
    <mergeCell ref="E823:F823"/>
    <mergeCell ref="G823:H823"/>
    <mergeCell ref="I823:J823"/>
    <mergeCell ref="K823:L823"/>
    <mergeCell ref="M823:N823"/>
    <mergeCell ref="O823:P823"/>
    <mergeCell ref="Q823:S823"/>
    <mergeCell ref="C824:D824"/>
    <mergeCell ref="E824:F824"/>
    <mergeCell ref="G824:H824"/>
    <mergeCell ref="I824:J824"/>
    <mergeCell ref="K824:L824"/>
    <mergeCell ref="M824:N824"/>
    <mergeCell ref="O824:P824"/>
    <mergeCell ref="Q824:S824"/>
    <mergeCell ref="C825:D825"/>
    <mergeCell ref="E825:F825"/>
    <mergeCell ref="G825:H825"/>
    <mergeCell ref="I825:J825"/>
    <mergeCell ref="K825:L825"/>
    <mergeCell ref="M825:N825"/>
    <mergeCell ref="O825:P825"/>
    <mergeCell ref="Q825:S825"/>
    <mergeCell ref="C826:D826"/>
    <mergeCell ref="E826:F826"/>
    <mergeCell ref="G826:H826"/>
    <mergeCell ref="I826:J826"/>
    <mergeCell ref="K826:L826"/>
    <mergeCell ref="M826:N826"/>
    <mergeCell ref="O826:P826"/>
    <mergeCell ref="Q826:S826"/>
    <mergeCell ref="C827:D827"/>
    <mergeCell ref="E827:F827"/>
    <mergeCell ref="G827:H827"/>
    <mergeCell ref="I827:J827"/>
    <mergeCell ref="K827:L827"/>
    <mergeCell ref="M827:N827"/>
    <mergeCell ref="O827:P827"/>
    <mergeCell ref="Q827:S827"/>
    <mergeCell ref="C828:D828"/>
    <mergeCell ref="E828:F828"/>
    <mergeCell ref="G828:H828"/>
    <mergeCell ref="I828:J828"/>
    <mergeCell ref="K828:L828"/>
    <mergeCell ref="M828:N828"/>
    <mergeCell ref="O828:P828"/>
    <mergeCell ref="Q828:S828"/>
    <mergeCell ref="C829:D829"/>
    <mergeCell ref="E829:F829"/>
    <mergeCell ref="G829:H829"/>
    <mergeCell ref="I829:J829"/>
    <mergeCell ref="K829:L829"/>
    <mergeCell ref="M829:N829"/>
    <mergeCell ref="O829:P829"/>
    <mergeCell ref="Q829:S829"/>
    <mergeCell ref="C830:D830"/>
    <mergeCell ref="E830:F830"/>
    <mergeCell ref="G830:H830"/>
    <mergeCell ref="I830:J830"/>
    <mergeCell ref="K830:L830"/>
    <mergeCell ref="M830:N830"/>
    <mergeCell ref="O830:P830"/>
    <mergeCell ref="Q830:S830"/>
    <mergeCell ref="C831:D831"/>
    <mergeCell ref="E831:F831"/>
    <mergeCell ref="G831:H831"/>
    <mergeCell ref="I831:J831"/>
    <mergeCell ref="K831:L831"/>
    <mergeCell ref="M831:N831"/>
    <mergeCell ref="O831:P831"/>
    <mergeCell ref="Q831:S831"/>
    <mergeCell ref="C832:D832"/>
    <mergeCell ref="E832:F832"/>
    <mergeCell ref="G832:H832"/>
    <mergeCell ref="I832:J832"/>
    <mergeCell ref="K832:L832"/>
    <mergeCell ref="M832:N832"/>
    <mergeCell ref="O832:P832"/>
    <mergeCell ref="Q832:S832"/>
    <mergeCell ref="C833:D833"/>
    <mergeCell ref="E833:F833"/>
    <mergeCell ref="G833:H833"/>
    <mergeCell ref="I833:J833"/>
    <mergeCell ref="K833:L833"/>
    <mergeCell ref="M833:N833"/>
    <mergeCell ref="O833:P833"/>
    <mergeCell ref="Q833:S833"/>
    <mergeCell ref="C834:D834"/>
    <mergeCell ref="E834:F834"/>
    <mergeCell ref="G834:H834"/>
    <mergeCell ref="I834:J834"/>
    <mergeCell ref="K834:L834"/>
    <mergeCell ref="M834:N834"/>
    <mergeCell ref="O834:P834"/>
    <mergeCell ref="Q834:S834"/>
    <mergeCell ref="C835:D835"/>
    <mergeCell ref="E835:F835"/>
    <mergeCell ref="G835:H835"/>
    <mergeCell ref="I835:J835"/>
    <mergeCell ref="K835:L835"/>
    <mergeCell ref="M835:N835"/>
    <mergeCell ref="O835:P835"/>
    <mergeCell ref="Q835:S835"/>
    <mergeCell ref="C836:D836"/>
    <mergeCell ref="E836:F836"/>
    <mergeCell ref="G836:H836"/>
    <mergeCell ref="I836:J836"/>
    <mergeCell ref="K836:L836"/>
    <mergeCell ref="M836:N836"/>
    <mergeCell ref="O836:P836"/>
    <mergeCell ref="Q836:S836"/>
    <mergeCell ref="C837:D837"/>
    <mergeCell ref="E837:F837"/>
    <mergeCell ref="G837:H837"/>
    <mergeCell ref="I837:J837"/>
    <mergeCell ref="K837:L837"/>
    <mergeCell ref="M837:N837"/>
    <mergeCell ref="O837:P837"/>
    <mergeCell ref="Q837:S837"/>
    <mergeCell ref="C838:D838"/>
    <mergeCell ref="E838:F838"/>
    <mergeCell ref="G838:H838"/>
    <mergeCell ref="I838:J838"/>
    <mergeCell ref="K838:L838"/>
    <mergeCell ref="M838:N838"/>
    <mergeCell ref="O838:P838"/>
    <mergeCell ref="Q838:S838"/>
    <mergeCell ref="C839:D839"/>
    <mergeCell ref="E839:F839"/>
    <mergeCell ref="G839:H839"/>
    <mergeCell ref="I839:J839"/>
    <mergeCell ref="K839:L839"/>
    <mergeCell ref="M839:N839"/>
    <mergeCell ref="O839:P839"/>
    <mergeCell ref="Q839:S839"/>
    <mergeCell ref="C840:D840"/>
    <mergeCell ref="E840:F840"/>
    <mergeCell ref="G840:H840"/>
    <mergeCell ref="I840:J840"/>
    <mergeCell ref="K840:L840"/>
    <mergeCell ref="M840:N840"/>
    <mergeCell ref="O840:P840"/>
    <mergeCell ref="Q840:S840"/>
    <mergeCell ref="C841:D841"/>
    <mergeCell ref="E841:F841"/>
    <mergeCell ref="G841:H841"/>
    <mergeCell ref="I841:J841"/>
    <mergeCell ref="K841:L841"/>
    <mergeCell ref="M841:N841"/>
    <mergeCell ref="O841:P841"/>
    <mergeCell ref="Q841:S841"/>
    <mergeCell ref="C842:D842"/>
    <mergeCell ref="E842:F842"/>
    <mergeCell ref="G842:H842"/>
    <mergeCell ref="I842:J842"/>
    <mergeCell ref="K842:L842"/>
    <mergeCell ref="M842:N842"/>
    <mergeCell ref="O842:P842"/>
    <mergeCell ref="Q842:S842"/>
    <mergeCell ref="C843:D843"/>
    <mergeCell ref="E843:F843"/>
    <mergeCell ref="G843:H843"/>
    <mergeCell ref="I843:J843"/>
    <mergeCell ref="K843:L843"/>
    <mergeCell ref="M843:N843"/>
    <mergeCell ref="O843:P843"/>
    <mergeCell ref="Q843:S843"/>
    <mergeCell ref="C844:D844"/>
    <mergeCell ref="E844:F844"/>
    <mergeCell ref="G844:H844"/>
    <mergeCell ref="I844:J844"/>
    <mergeCell ref="K844:L844"/>
    <mergeCell ref="M844:N844"/>
    <mergeCell ref="O844:P844"/>
    <mergeCell ref="Q844:S844"/>
    <mergeCell ref="C845:D845"/>
    <mergeCell ref="E845:F845"/>
    <mergeCell ref="G845:H845"/>
    <mergeCell ref="I845:J845"/>
    <mergeCell ref="K845:L845"/>
    <mergeCell ref="M845:N845"/>
    <mergeCell ref="O845:P845"/>
    <mergeCell ref="Q845:S845"/>
    <mergeCell ref="C846:D846"/>
    <mergeCell ref="E846:F846"/>
    <mergeCell ref="G846:H846"/>
    <mergeCell ref="I846:J846"/>
    <mergeCell ref="K846:L846"/>
    <mergeCell ref="M846:N846"/>
    <mergeCell ref="O846:P846"/>
    <mergeCell ref="Q846:S846"/>
    <mergeCell ref="C847:D847"/>
    <mergeCell ref="E847:F847"/>
    <mergeCell ref="G847:H847"/>
    <mergeCell ref="I847:J847"/>
    <mergeCell ref="K847:L847"/>
    <mergeCell ref="M847:N847"/>
    <mergeCell ref="O847:P847"/>
    <mergeCell ref="Q847:S847"/>
    <mergeCell ref="C848:D848"/>
    <mergeCell ref="E848:F848"/>
    <mergeCell ref="G848:H848"/>
    <mergeCell ref="I848:J848"/>
    <mergeCell ref="K848:L848"/>
    <mergeCell ref="M848:N848"/>
    <mergeCell ref="O848:P848"/>
    <mergeCell ref="Q848:S848"/>
    <mergeCell ref="C849:D849"/>
    <mergeCell ref="E849:F849"/>
    <mergeCell ref="G849:H849"/>
    <mergeCell ref="I849:J849"/>
    <mergeCell ref="K849:L849"/>
    <mergeCell ref="M849:N849"/>
    <mergeCell ref="O849:P849"/>
    <mergeCell ref="Q849:S849"/>
    <mergeCell ref="C850:D850"/>
    <mergeCell ref="E850:F850"/>
    <mergeCell ref="G850:H850"/>
    <mergeCell ref="I850:J850"/>
    <mergeCell ref="K850:L850"/>
    <mergeCell ref="M850:N850"/>
    <mergeCell ref="O850:P850"/>
    <mergeCell ref="Q850:S850"/>
    <mergeCell ref="C851:D851"/>
    <mergeCell ref="E851:F851"/>
    <mergeCell ref="G851:H851"/>
    <mergeCell ref="I851:J851"/>
    <mergeCell ref="K851:L851"/>
    <mergeCell ref="M851:N851"/>
    <mergeCell ref="O851:P851"/>
    <mergeCell ref="Q851:S851"/>
    <mergeCell ref="C852:D852"/>
    <mergeCell ref="E852:F852"/>
    <mergeCell ref="G852:H852"/>
    <mergeCell ref="I852:J852"/>
    <mergeCell ref="K852:L852"/>
    <mergeCell ref="M852:N852"/>
    <mergeCell ref="O852:P852"/>
    <mergeCell ref="Q852:S852"/>
    <mergeCell ref="C853:D853"/>
    <mergeCell ref="E853:F853"/>
    <mergeCell ref="G853:H853"/>
    <mergeCell ref="I853:J853"/>
    <mergeCell ref="K853:L853"/>
    <mergeCell ref="M853:N853"/>
    <mergeCell ref="O853:P853"/>
    <mergeCell ref="Q853:S853"/>
    <mergeCell ref="C854:D854"/>
    <mergeCell ref="E854:F854"/>
    <mergeCell ref="G854:H854"/>
    <mergeCell ref="I854:J854"/>
    <mergeCell ref="K854:L854"/>
    <mergeCell ref="M854:N854"/>
    <mergeCell ref="O854:P854"/>
    <mergeCell ref="Q854:S854"/>
    <mergeCell ref="C855:D855"/>
    <mergeCell ref="E855:F855"/>
    <mergeCell ref="G855:H855"/>
    <mergeCell ref="I855:J855"/>
    <mergeCell ref="K855:L855"/>
    <mergeCell ref="M855:N855"/>
    <mergeCell ref="O855:P855"/>
    <mergeCell ref="Q855:S855"/>
    <mergeCell ref="C856:D856"/>
    <mergeCell ref="E856:F856"/>
    <mergeCell ref="G856:H856"/>
    <mergeCell ref="I856:J856"/>
    <mergeCell ref="K856:L856"/>
    <mergeCell ref="M856:N856"/>
    <mergeCell ref="O856:P856"/>
    <mergeCell ref="Q856:S856"/>
    <mergeCell ref="C857:D857"/>
    <mergeCell ref="E857:F857"/>
    <mergeCell ref="G857:H857"/>
    <mergeCell ref="I857:J857"/>
    <mergeCell ref="K857:L857"/>
    <mergeCell ref="M857:N857"/>
    <mergeCell ref="O857:P857"/>
    <mergeCell ref="Q857:S857"/>
    <mergeCell ref="C858:D858"/>
    <mergeCell ref="E858:F858"/>
    <mergeCell ref="G858:H858"/>
    <mergeCell ref="I858:J858"/>
    <mergeCell ref="K858:L858"/>
    <mergeCell ref="M858:N858"/>
    <mergeCell ref="O858:P858"/>
    <mergeCell ref="Q858:S858"/>
    <mergeCell ref="C859:D859"/>
    <mergeCell ref="E859:F859"/>
    <mergeCell ref="G859:H859"/>
    <mergeCell ref="I859:J859"/>
    <mergeCell ref="K859:L859"/>
    <mergeCell ref="M859:N859"/>
    <mergeCell ref="O859:P859"/>
    <mergeCell ref="Q859:S859"/>
    <mergeCell ref="C860:D860"/>
    <mergeCell ref="E860:F860"/>
    <mergeCell ref="G860:H860"/>
    <mergeCell ref="I860:J860"/>
    <mergeCell ref="K860:L860"/>
    <mergeCell ref="M860:N860"/>
    <mergeCell ref="O860:P860"/>
    <mergeCell ref="Q860:S860"/>
    <mergeCell ref="C861:D861"/>
    <mergeCell ref="E861:F861"/>
    <mergeCell ref="G861:H861"/>
    <mergeCell ref="I861:J861"/>
    <mergeCell ref="K861:L861"/>
    <mergeCell ref="M861:N861"/>
    <mergeCell ref="O861:P861"/>
    <mergeCell ref="Q861:S861"/>
    <mergeCell ref="C862:D862"/>
    <mergeCell ref="E862:F862"/>
    <mergeCell ref="G862:H862"/>
    <mergeCell ref="I862:J862"/>
    <mergeCell ref="K862:L862"/>
    <mergeCell ref="M862:N862"/>
    <mergeCell ref="O862:P862"/>
    <mergeCell ref="Q862:S862"/>
    <mergeCell ref="C863:D863"/>
    <mergeCell ref="E863:F863"/>
    <mergeCell ref="G863:H863"/>
    <mergeCell ref="I863:J863"/>
    <mergeCell ref="K863:L863"/>
    <mergeCell ref="M863:N863"/>
    <mergeCell ref="O863:P863"/>
    <mergeCell ref="Q863:S863"/>
    <mergeCell ref="C864:D864"/>
    <mergeCell ref="E864:F864"/>
    <mergeCell ref="G864:H864"/>
    <mergeCell ref="I864:J864"/>
    <mergeCell ref="K864:L864"/>
    <mergeCell ref="M864:N864"/>
    <mergeCell ref="O864:P864"/>
    <mergeCell ref="Q864:S864"/>
    <mergeCell ref="C865:D865"/>
    <mergeCell ref="E865:F865"/>
    <mergeCell ref="G865:H865"/>
    <mergeCell ref="I865:J865"/>
    <mergeCell ref="K865:L865"/>
    <mergeCell ref="M865:N865"/>
    <mergeCell ref="O865:P865"/>
    <mergeCell ref="Q865:S865"/>
    <mergeCell ref="C866:D866"/>
    <mergeCell ref="E866:F866"/>
    <mergeCell ref="G866:H866"/>
    <mergeCell ref="I866:J866"/>
    <mergeCell ref="K866:L866"/>
    <mergeCell ref="M866:N866"/>
    <mergeCell ref="O866:P866"/>
    <mergeCell ref="Q866:S866"/>
    <mergeCell ref="C867:D867"/>
    <mergeCell ref="E867:F867"/>
    <mergeCell ref="G867:H867"/>
    <mergeCell ref="I867:J867"/>
    <mergeCell ref="K867:L867"/>
    <mergeCell ref="M867:N867"/>
    <mergeCell ref="O867:P867"/>
    <mergeCell ref="Q867:S867"/>
    <mergeCell ref="C868:D868"/>
    <mergeCell ref="E868:F868"/>
    <mergeCell ref="G868:H868"/>
    <mergeCell ref="I868:J868"/>
    <mergeCell ref="K868:L868"/>
    <mergeCell ref="M868:N868"/>
    <mergeCell ref="O868:P868"/>
    <mergeCell ref="Q868:S868"/>
    <mergeCell ref="C869:D869"/>
    <mergeCell ref="E869:F869"/>
    <mergeCell ref="G869:H869"/>
    <mergeCell ref="I869:J869"/>
    <mergeCell ref="K869:L869"/>
    <mergeCell ref="M869:N869"/>
    <mergeCell ref="O869:P869"/>
    <mergeCell ref="Q869:S869"/>
    <mergeCell ref="C870:D870"/>
    <mergeCell ref="E870:F870"/>
    <mergeCell ref="G870:H870"/>
    <mergeCell ref="I870:J870"/>
    <mergeCell ref="K870:L870"/>
    <mergeCell ref="M870:N870"/>
    <mergeCell ref="O870:P870"/>
    <mergeCell ref="Q870:S870"/>
    <mergeCell ref="C871:D871"/>
    <mergeCell ref="E871:F871"/>
    <mergeCell ref="G871:H871"/>
    <mergeCell ref="I871:J871"/>
    <mergeCell ref="K871:L871"/>
    <mergeCell ref="M871:N871"/>
    <mergeCell ref="O871:P871"/>
    <mergeCell ref="Q871:S871"/>
    <mergeCell ref="C872:D872"/>
    <mergeCell ref="E872:F872"/>
    <mergeCell ref="G872:H872"/>
    <mergeCell ref="I872:J872"/>
    <mergeCell ref="K872:L872"/>
    <mergeCell ref="M872:N872"/>
    <mergeCell ref="O872:P872"/>
    <mergeCell ref="Q872:S872"/>
    <mergeCell ref="C873:D873"/>
    <mergeCell ref="E873:F873"/>
    <mergeCell ref="G873:H873"/>
    <mergeCell ref="I873:J873"/>
    <mergeCell ref="K873:L873"/>
    <mergeCell ref="M873:N873"/>
    <mergeCell ref="O873:P873"/>
    <mergeCell ref="Q873:S873"/>
    <mergeCell ref="C874:D874"/>
    <mergeCell ref="E874:F874"/>
    <mergeCell ref="G874:H874"/>
    <mergeCell ref="I874:J874"/>
    <mergeCell ref="K874:L874"/>
    <mergeCell ref="M874:N874"/>
    <mergeCell ref="O874:P874"/>
    <mergeCell ref="Q874:S874"/>
    <mergeCell ref="C875:D875"/>
    <mergeCell ref="E875:F875"/>
    <mergeCell ref="G875:H875"/>
    <mergeCell ref="I875:J875"/>
    <mergeCell ref="K875:L875"/>
    <mergeCell ref="M875:N875"/>
    <mergeCell ref="O875:P875"/>
    <mergeCell ref="Q875:S875"/>
    <mergeCell ref="C876:D876"/>
    <mergeCell ref="E876:F876"/>
    <mergeCell ref="G876:H876"/>
    <mergeCell ref="I876:J876"/>
    <mergeCell ref="K876:L876"/>
    <mergeCell ref="M876:N876"/>
    <mergeCell ref="O876:P876"/>
    <mergeCell ref="Q876:S876"/>
    <mergeCell ref="C877:D877"/>
    <mergeCell ref="E877:F877"/>
    <mergeCell ref="G877:H877"/>
    <mergeCell ref="I877:J877"/>
    <mergeCell ref="K877:L877"/>
    <mergeCell ref="M877:N877"/>
    <mergeCell ref="O877:P877"/>
    <mergeCell ref="Q877:S877"/>
    <mergeCell ref="C878:D878"/>
    <mergeCell ref="E878:F878"/>
    <mergeCell ref="G878:H878"/>
    <mergeCell ref="I878:J878"/>
    <mergeCell ref="K878:L878"/>
    <mergeCell ref="M878:N878"/>
    <mergeCell ref="O878:P878"/>
    <mergeCell ref="Q878:S878"/>
    <mergeCell ref="C879:D879"/>
    <mergeCell ref="E879:F879"/>
    <mergeCell ref="G879:H879"/>
    <mergeCell ref="I879:J879"/>
    <mergeCell ref="K879:L879"/>
    <mergeCell ref="M879:N879"/>
    <mergeCell ref="O879:P879"/>
    <mergeCell ref="Q879:S879"/>
    <mergeCell ref="C880:D880"/>
    <mergeCell ref="E880:F880"/>
    <mergeCell ref="G880:H880"/>
    <mergeCell ref="I880:J880"/>
    <mergeCell ref="K880:L880"/>
    <mergeCell ref="M880:N880"/>
    <mergeCell ref="O880:P880"/>
    <mergeCell ref="Q880:S880"/>
    <mergeCell ref="C881:D881"/>
    <mergeCell ref="E881:F881"/>
    <mergeCell ref="G881:H881"/>
    <mergeCell ref="I881:J881"/>
    <mergeCell ref="K881:L881"/>
    <mergeCell ref="M881:N881"/>
    <mergeCell ref="O881:P881"/>
    <mergeCell ref="Q881:S881"/>
    <mergeCell ref="C882:D882"/>
    <mergeCell ref="E882:F882"/>
    <mergeCell ref="G882:H882"/>
    <mergeCell ref="I882:J882"/>
    <mergeCell ref="K882:L882"/>
    <mergeCell ref="M882:N882"/>
    <mergeCell ref="O882:P882"/>
    <mergeCell ref="Q882:S882"/>
    <mergeCell ref="C883:D883"/>
    <mergeCell ref="E883:F883"/>
    <mergeCell ref="G883:H883"/>
    <mergeCell ref="I883:J883"/>
    <mergeCell ref="K883:L883"/>
    <mergeCell ref="M883:N883"/>
    <mergeCell ref="O883:P883"/>
    <mergeCell ref="Q883:S883"/>
    <mergeCell ref="C884:D884"/>
    <mergeCell ref="E884:F884"/>
    <mergeCell ref="G884:H884"/>
    <mergeCell ref="I884:J884"/>
    <mergeCell ref="K884:L884"/>
    <mergeCell ref="M884:N884"/>
    <mergeCell ref="O884:P884"/>
    <mergeCell ref="Q884:S884"/>
    <mergeCell ref="C885:D885"/>
    <mergeCell ref="E885:F885"/>
    <mergeCell ref="G885:H885"/>
    <mergeCell ref="I885:J885"/>
    <mergeCell ref="K885:L885"/>
    <mergeCell ref="M885:N885"/>
    <mergeCell ref="O885:P885"/>
    <mergeCell ref="Q885:S885"/>
    <mergeCell ref="C886:D886"/>
    <mergeCell ref="E886:F886"/>
    <mergeCell ref="G886:H886"/>
    <mergeCell ref="I886:J886"/>
    <mergeCell ref="K886:L886"/>
    <mergeCell ref="M886:N886"/>
    <mergeCell ref="O886:P886"/>
    <mergeCell ref="Q886:S886"/>
    <mergeCell ref="C887:D887"/>
    <mergeCell ref="E887:F887"/>
    <mergeCell ref="G887:H887"/>
    <mergeCell ref="I887:J887"/>
    <mergeCell ref="K887:L887"/>
    <mergeCell ref="M887:N887"/>
    <mergeCell ref="O887:P887"/>
    <mergeCell ref="Q887:S887"/>
    <mergeCell ref="C888:D888"/>
    <mergeCell ref="E888:F888"/>
    <mergeCell ref="G888:H888"/>
    <mergeCell ref="I888:J888"/>
    <mergeCell ref="K888:L888"/>
    <mergeCell ref="M888:N888"/>
    <mergeCell ref="O888:P888"/>
    <mergeCell ref="Q888:S888"/>
    <mergeCell ref="C889:D889"/>
    <mergeCell ref="E889:F889"/>
    <mergeCell ref="G889:H889"/>
    <mergeCell ref="I889:J889"/>
    <mergeCell ref="K889:L889"/>
    <mergeCell ref="M889:N889"/>
    <mergeCell ref="O889:P889"/>
    <mergeCell ref="Q889:S889"/>
    <mergeCell ref="C890:D890"/>
    <mergeCell ref="E890:F890"/>
    <mergeCell ref="G890:H890"/>
    <mergeCell ref="I890:J890"/>
    <mergeCell ref="K890:L890"/>
    <mergeCell ref="M890:N890"/>
    <mergeCell ref="O890:P890"/>
    <mergeCell ref="Q890:S890"/>
    <mergeCell ref="C891:D891"/>
    <mergeCell ref="E891:F891"/>
    <mergeCell ref="G891:H891"/>
    <mergeCell ref="I891:J891"/>
    <mergeCell ref="K891:L891"/>
    <mergeCell ref="M891:N891"/>
    <mergeCell ref="O891:P891"/>
    <mergeCell ref="Q891:S891"/>
    <mergeCell ref="C892:D892"/>
    <mergeCell ref="E892:F892"/>
    <mergeCell ref="G892:H892"/>
    <mergeCell ref="I892:J892"/>
    <mergeCell ref="K892:L892"/>
    <mergeCell ref="M892:N892"/>
    <mergeCell ref="O892:P892"/>
    <mergeCell ref="Q892:S892"/>
    <mergeCell ref="C893:D893"/>
    <mergeCell ref="E893:F893"/>
    <mergeCell ref="G893:H893"/>
    <mergeCell ref="I893:J893"/>
    <mergeCell ref="K893:L893"/>
    <mergeCell ref="M893:N893"/>
    <mergeCell ref="O893:P893"/>
    <mergeCell ref="Q893:S893"/>
    <mergeCell ref="C894:D894"/>
    <mergeCell ref="E894:F894"/>
    <mergeCell ref="G894:H894"/>
    <mergeCell ref="I894:J894"/>
    <mergeCell ref="K894:L894"/>
    <mergeCell ref="M894:N894"/>
    <mergeCell ref="O894:P894"/>
    <mergeCell ref="Q894:S894"/>
    <mergeCell ref="C895:D895"/>
    <mergeCell ref="E895:F895"/>
    <mergeCell ref="G895:H895"/>
    <mergeCell ref="I895:J895"/>
    <mergeCell ref="K895:L895"/>
    <mergeCell ref="M895:N895"/>
    <mergeCell ref="O895:P895"/>
    <mergeCell ref="Q895:S895"/>
    <mergeCell ref="C896:D896"/>
    <mergeCell ref="E896:F896"/>
    <mergeCell ref="G896:H896"/>
    <mergeCell ref="I896:J896"/>
    <mergeCell ref="K896:L896"/>
    <mergeCell ref="M896:N896"/>
    <mergeCell ref="O896:P896"/>
    <mergeCell ref="Q896:S896"/>
    <mergeCell ref="C897:D897"/>
    <mergeCell ref="E897:F897"/>
    <mergeCell ref="G897:H897"/>
    <mergeCell ref="I897:J897"/>
    <mergeCell ref="K897:L897"/>
    <mergeCell ref="M897:N897"/>
    <mergeCell ref="O897:P897"/>
    <mergeCell ref="Q897:S897"/>
    <mergeCell ref="C898:D898"/>
    <mergeCell ref="E898:F898"/>
    <mergeCell ref="G898:H898"/>
    <mergeCell ref="I898:J898"/>
    <mergeCell ref="K898:L898"/>
    <mergeCell ref="M898:N898"/>
    <mergeCell ref="O898:P898"/>
    <mergeCell ref="Q898:S898"/>
    <mergeCell ref="C899:D899"/>
    <mergeCell ref="E899:F899"/>
    <mergeCell ref="G899:H899"/>
    <mergeCell ref="I899:J899"/>
    <mergeCell ref="K899:L899"/>
    <mergeCell ref="M899:N899"/>
    <mergeCell ref="O899:P899"/>
    <mergeCell ref="Q899:S899"/>
    <mergeCell ref="C900:D900"/>
    <mergeCell ref="E900:F900"/>
    <mergeCell ref="G900:H900"/>
    <mergeCell ref="I900:J900"/>
    <mergeCell ref="K900:L900"/>
    <mergeCell ref="M900:N900"/>
    <mergeCell ref="O900:P900"/>
    <mergeCell ref="Q900:S900"/>
    <mergeCell ref="C901:D901"/>
    <mergeCell ref="E901:F901"/>
    <mergeCell ref="G901:H901"/>
    <mergeCell ref="I901:J901"/>
    <mergeCell ref="K901:L901"/>
    <mergeCell ref="M901:N901"/>
    <mergeCell ref="O901:P901"/>
    <mergeCell ref="Q901:S901"/>
    <mergeCell ref="C902:D902"/>
    <mergeCell ref="E902:F902"/>
    <mergeCell ref="G902:H902"/>
    <mergeCell ref="I902:J902"/>
    <mergeCell ref="K902:L902"/>
    <mergeCell ref="M902:N902"/>
    <mergeCell ref="O902:P902"/>
    <mergeCell ref="Q902:S902"/>
    <mergeCell ref="C903:D903"/>
    <mergeCell ref="E903:F903"/>
    <mergeCell ref="G903:H903"/>
    <mergeCell ref="I903:J903"/>
    <mergeCell ref="K903:L903"/>
    <mergeCell ref="M903:N903"/>
    <mergeCell ref="O903:P903"/>
    <mergeCell ref="Q903:S903"/>
    <mergeCell ref="C904:D904"/>
    <mergeCell ref="E904:F904"/>
    <mergeCell ref="G904:H904"/>
    <mergeCell ref="I904:J904"/>
    <mergeCell ref="K904:L904"/>
    <mergeCell ref="M904:N904"/>
    <mergeCell ref="O904:P904"/>
    <mergeCell ref="Q904:S904"/>
    <mergeCell ref="C905:D905"/>
    <mergeCell ref="E905:F905"/>
    <mergeCell ref="G905:H905"/>
    <mergeCell ref="I905:J905"/>
    <mergeCell ref="K905:L905"/>
    <mergeCell ref="M905:N905"/>
    <mergeCell ref="O905:P905"/>
    <mergeCell ref="Q905:S905"/>
    <mergeCell ref="C906:D906"/>
    <mergeCell ref="E906:F906"/>
    <mergeCell ref="G906:H906"/>
    <mergeCell ref="I906:J906"/>
    <mergeCell ref="K906:L906"/>
    <mergeCell ref="M906:N906"/>
    <mergeCell ref="O906:P906"/>
    <mergeCell ref="Q906:S906"/>
    <mergeCell ref="C907:D907"/>
    <mergeCell ref="E907:F907"/>
    <mergeCell ref="G907:H907"/>
    <mergeCell ref="I907:J907"/>
    <mergeCell ref="K907:L907"/>
    <mergeCell ref="M907:N907"/>
    <mergeCell ref="O907:P907"/>
    <mergeCell ref="Q907:S907"/>
    <mergeCell ref="C908:D908"/>
    <mergeCell ref="E908:F908"/>
    <mergeCell ref="G908:H908"/>
    <mergeCell ref="I908:J908"/>
    <mergeCell ref="K908:L908"/>
    <mergeCell ref="M908:N908"/>
    <mergeCell ref="O908:P908"/>
    <mergeCell ref="Q908:S908"/>
    <mergeCell ref="C909:D909"/>
    <mergeCell ref="E909:F909"/>
    <mergeCell ref="G909:H909"/>
    <mergeCell ref="I909:J909"/>
    <mergeCell ref="K909:L909"/>
    <mergeCell ref="M909:N909"/>
    <mergeCell ref="O909:P909"/>
    <mergeCell ref="Q909:S909"/>
    <mergeCell ref="C910:D910"/>
    <mergeCell ref="E910:F910"/>
    <mergeCell ref="G910:H910"/>
    <mergeCell ref="I910:J910"/>
    <mergeCell ref="K910:L910"/>
    <mergeCell ref="M910:N910"/>
    <mergeCell ref="O910:P910"/>
    <mergeCell ref="Q910:S910"/>
    <mergeCell ref="C911:D911"/>
    <mergeCell ref="E911:F911"/>
    <mergeCell ref="G911:H911"/>
    <mergeCell ref="I911:J911"/>
    <mergeCell ref="K911:L911"/>
    <mergeCell ref="M911:N911"/>
    <mergeCell ref="O911:P911"/>
    <mergeCell ref="Q911:S911"/>
    <mergeCell ref="C912:D912"/>
    <mergeCell ref="E912:F912"/>
    <mergeCell ref="G912:H912"/>
    <mergeCell ref="I912:J912"/>
    <mergeCell ref="K912:L912"/>
    <mergeCell ref="M912:N912"/>
    <mergeCell ref="O912:P912"/>
    <mergeCell ref="Q912:S912"/>
    <mergeCell ref="C913:D913"/>
    <mergeCell ref="E913:F913"/>
    <mergeCell ref="G913:H913"/>
    <mergeCell ref="I913:J913"/>
    <mergeCell ref="K913:L913"/>
    <mergeCell ref="M913:N913"/>
    <mergeCell ref="O913:P913"/>
    <mergeCell ref="Q913:S913"/>
    <mergeCell ref="C914:D914"/>
    <mergeCell ref="E914:F914"/>
    <mergeCell ref="G914:H914"/>
    <mergeCell ref="I914:J914"/>
    <mergeCell ref="K914:L914"/>
    <mergeCell ref="M914:N914"/>
    <mergeCell ref="O914:P914"/>
    <mergeCell ref="Q914:S914"/>
    <mergeCell ref="C915:D915"/>
    <mergeCell ref="E915:F915"/>
    <mergeCell ref="G915:H915"/>
    <mergeCell ref="I915:J915"/>
    <mergeCell ref="K915:L915"/>
    <mergeCell ref="M915:N915"/>
    <mergeCell ref="O915:P915"/>
    <mergeCell ref="Q915:S915"/>
    <mergeCell ref="C916:D916"/>
    <mergeCell ref="E916:F916"/>
    <mergeCell ref="G916:H916"/>
    <mergeCell ref="I916:J916"/>
    <mergeCell ref="K916:L916"/>
    <mergeCell ref="M916:N916"/>
    <mergeCell ref="O916:P916"/>
    <mergeCell ref="Q916:S916"/>
    <mergeCell ref="C917:D917"/>
    <mergeCell ref="E917:F917"/>
    <mergeCell ref="G917:H917"/>
    <mergeCell ref="I917:J917"/>
    <mergeCell ref="K917:L917"/>
    <mergeCell ref="M917:N917"/>
    <mergeCell ref="O917:P917"/>
    <mergeCell ref="Q917:S917"/>
    <mergeCell ref="C918:D918"/>
    <mergeCell ref="E918:F918"/>
    <mergeCell ref="G918:H918"/>
    <mergeCell ref="I918:J918"/>
    <mergeCell ref="K918:L918"/>
    <mergeCell ref="M918:N918"/>
    <mergeCell ref="O918:P918"/>
    <mergeCell ref="Q918:S918"/>
    <mergeCell ref="C919:D919"/>
    <mergeCell ref="E919:F919"/>
    <mergeCell ref="G919:H919"/>
    <mergeCell ref="I919:J919"/>
    <mergeCell ref="K919:L919"/>
    <mergeCell ref="M919:N919"/>
    <mergeCell ref="O919:P919"/>
    <mergeCell ref="Q919:S919"/>
    <mergeCell ref="C920:D920"/>
    <mergeCell ref="E920:F920"/>
    <mergeCell ref="G920:H920"/>
    <mergeCell ref="I920:J920"/>
    <mergeCell ref="K920:L920"/>
    <mergeCell ref="M920:N920"/>
    <mergeCell ref="O920:P920"/>
    <mergeCell ref="Q920:S920"/>
    <mergeCell ref="C921:D921"/>
    <mergeCell ref="E921:F921"/>
    <mergeCell ref="G921:H921"/>
    <mergeCell ref="I921:J921"/>
    <mergeCell ref="K921:L921"/>
    <mergeCell ref="M921:N921"/>
    <mergeCell ref="O921:P921"/>
    <mergeCell ref="Q921:S921"/>
    <mergeCell ref="C922:D922"/>
    <mergeCell ref="E922:F922"/>
    <mergeCell ref="G922:H922"/>
    <mergeCell ref="I922:J922"/>
    <mergeCell ref="K922:L922"/>
    <mergeCell ref="M922:N922"/>
    <mergeCell ref="O922:P922"/>
    <mergeCell ref="Q922:S922"/>
    <mergeCell ref="C923:D923"/>
    <mergeCell ref="E923:F923"/>
    <mergeCell ref="G923:H923"/>
    <mergeCell ref="I923:J923"/>
    <mergeCell ref="K923:L923"/>
    <mergeCell ref="M923:N923"/>
    <mergeCell ref="O923:P923"/>
    <mergeCell ref="Q923:S923"/>
    <mergeCell ref="C924:D924"/>
    <mergeCell ref="E924:F924"/>
    <mergeCell ref="G924:H924"/>
    <mergeCell ref="I924:J924"/>
    <mergeCell ref="K924:L924"/>
    <mergeCell ref="M924:N924"/>
    <mergeCell ref="O924:P924"/>
    <mergeCell ref="Q924:S924"/>
    <mergeCell ref="C925:D925"/>
    <mergeCell ref="E925:F925"/>
    <mergeCell ref="G925:H925"/>
    <mergeCell ref="I925:J925"/>
    <mergeCell ref="K925:L925"/>
    <mergeCell ref="M925:N925"/>
    <mergeCell ref="O925:P925"/>
    <mergeCell ref="Q925:S925"/>
    <mergeCell ref="C926:D926"/>
    <mergeCell ref="E926:F926"/>
    <mergeCell ref="G926:H926"/>
    <mergeCell ref="I926:J926"/>
    <mergeCell ref="K926:L926"/>
    <mergeCell ref="M926:N926"/>
    <mergeCell ref="O926:P926"/>
    <mergeCell ref="Q926:S926"/>
    <mergeCell ref="C927:D927"/>
    <mergeCell ref="E927:F927"/>
    <mergeCell ref="G927:H927"/>
    <mergeCell ref="I927:J927"/>
    <mergeCell ref="K927:L927"/>
    <mergeCell ref="M927:N927"/>
    <mergeCell ref="O927:P927"/>
    <mergeCell ref="Q927:S927"/>
    <mergeCell ref="C928:D928"/>
    <mergeCell ref="E928:F928"/>
    <mergeCell ref="G928:H928"/>
    <mergeCell ref="I928:J928"/>
    <mergeCell ref="K928:L928"/>
    <mergeCell ref="M928:N928"/>
    <mergeCell ref="O928:P928"/>
    <mergeCell ref="Q928:S928"/>
    <mergeCell ref="C929:D929"/>
    <mergeCell ref="E929:F929"/>
    <mergeCell ref="G929:H929"/>
    <mergeCell ref="I929:J929"/>
    <mergeCell ref="K929:L929"/>
    <mergeCell ref="M929:N929"/>
    <mergeCell ref="O929:P929"/>
    <mergeCell ref="Q929:S929"/>
    <mergeCell ref="C930:D930"/>
    <mergeCell ref="E930:F930"/>
    <mergeCell ref="G930:H930"/>
    <mergeCell ref="I930:J930"/>
    <mergeCell ref="K930:L930"/>
    <mergeCell ref="M930:N930"/>
    <mergeCell ref="O930:P930"/>
    <mergeCell ref="Q930:S930"/>
    <mergeCell ref="C931:D931"/>
    <mergeCell ref="E931:F931"/>
    <mergeCell ref="G931:H931"/>
    <mergeCell ref="I931:J931"/>
    <mergeCell ref="K931:L931"/>
    <mergeCell ref="M931:N931"/>
    <mergeCell ref="O931:P931"/>
    <mergeCell ref="Q931:S931"/>
    <mergeCell ref="C932:D932"/>
    <mergeCell ref="E932:F932"/>
    <mergeCell ref="G932:H932"/>
    <mergeCell ref="I932:J932"/>
    <mergeCell ref="K932:L932"/>
    <mergeCell ref="M932:N932"/>
    <mergeCell ref="O932:P932"/>
    <mergeCell ref="Q932:S932"/>
    <mergeCell ref="C933:D933"/>
    <mergeCell ref="E933:F933"/>
    <mergeCell ref="G933:H933"/>
    <mergeCell ref="I933:J933"/>
    <mergeCell ref="K933:L933"/>
    <mergeCell ref="M933:N933"/>
    <mergeCell ref="O933:P933"/>
    <mergeCell ref="Q933:S933"/>
    <mergeCell ref="C934:D934"/>
    <mergeCell ref="E934:F934"/>
    <mergeCell ref="G934:H934"/>
    <mergeCell ref="I934:J934"/>
    <mergeCell ref="K934:L934"/>
    <mergeCell ref="M934:N934"/>
    <mergeCell ref="O934:P934"/>
    <mergeCell ref="Q934:S934"/>
    <mergeCell ref="C935:D935"/>
    <mergeCell ref="E935:F935"/>
    <mergeCell ref="G935:H935"/>
    <mergeCell ref="I935:J935"/>
    <mergeCell ref="K935:L935"/>
    <mergeCell ref="M935:N935"/>
    <mergeCell ref="O935:P935"/>
    <mergeCell ref="Q935:S935"/>
    <mergeCell ref="C936:D936"/>
    <mergeCell ref="E936:F936"/>
    <mergeCell ref="G936:H936"/>
    <mergeCell ref="I936:J936"/>
    <mergeCell ref="K936:L936"/>
    <mergeCell ref="M936:N936"/>
    <mergeCell ref="O936:P936"/>
    <mergeCell ref="Q936:S936"/>
    <mergeCell ref="C937:D937"/>
    <mergeCell ref="E937:F937"/>
    <mergeCell ref="G937:H937"/>
    <mergeCell ref="I937:J937"/>
    <mergeCell ref="K937:L937"/>
    <mergeCell ref="M937:N937"/>
    <mergeCell ref="O937:P937"/>
    <mergeCell ref="Q937:S937"/>
    <mergeCell ref="C938:D938"/>
    <mergeCell ref="E938:F938"/>
    <mergeCell ref="G938:H938"/>
    <mergeCell ref="I938:J938"/>
    <mergeCell ref="K938:L938"/>
    <mergeCell ref="M938:N938"/>
    <mergeCell ref="O938:P938"/>
    <mergeCell ref="Q938:S938"/>
    <mergeCell ref="C939:D939"/>
    <mergeCell ref="E939:F939"/>
    <mergeCell ref="G939:H939"/>
    <mergeCell ref="I939:J939"/>
    <mergeCell ref="K939:L939"/>
    <mergeCell ref="M939:N939"/>
    <mergeCell ref="O939:P939"/>
    <mergeCell ref="Q939:S939"/>
    <mergeCell ref="C940:D940"/>
    <mergeCell ref="E940:F940"/>
    <mergeCell ref="G940:H940"/>
    <mergeCell ref="I940:J940"/>
    <mergeCell ref="K940:L940"/>
    <mergeCell ref="M940:N940"/>
    <mergeCell ref="O940:P940"/>
    <mergeCell ref="Q940:S940"/>
    <mergeCell ref="C941:D941"/>
    <mergeCell ref="E941:F941"/>
    <mergeCell ref="G941:H941"/>
    <mergeCell ref="I941:J941"/>
    <mergeCell ref="K941:L941"/>
    <mergeCell ref="M941:N941"/>
    <mergeCell ref="O941:P941"/>
    <mergeCell ref="Q941:S941"/>
    <mergeCell ref="C942:D942"/>
    <mergeCell ref="E942:F942"/>
    <mergeCell ref="G942:H942"/>
    <mergeCell ref="I942:J942"/>
    <mergeCell ref="K942:L942"/>
    <mergeCell ref="M942:N942"/>
    <mergeCell ref="O942:P942"/>
    <mergeCell ref="Q942:S942"/>
    <mergeCell ref="C943:D943"/>
    <mergeCell ref="E943:F943"/>
    <mergeCell ref="G943:H943"/>
    <mergeCell ref="I943:J943"/>
    <mergeCell ref="K943:L943"/>
    <mergeCell ref="M943:N943"/>
    <mergeCell ref="O943:P943"/>
    <mergeCell ref="Q943:S943"/>
    <mergeCell ref="C944:D944"/>
    <mergeCell ref="E944:F944"/>
    <mergeCell ref="G944:H944"/>
    <mergeCell ref="I944:J944"/>
    <mergeCell ref="K944:L944"/>
    <mergeCell ref="M944:N944"/>
    <mergeCell ref="O944:P944"/>
    <mergeCell ref="Q944:S944"/>
    <mergeCell ref="C945:D945"/>
    <mergeCell ref="E945:F945"/>
    <mergeCell ref="G945:H945"/>
    <mergeCell ref="I945:J945"/>
    <mergeCell ref="K945:L945"/>
    <mergeCell ref="M945:N945"/>
    <mergeCell ref="O945:P945"/>
    <mergeCell ref="Q945:S945"/>
    <mergeCell ref="C946:D946"/>
    <mergeCell ref="E946:F946"/>
    <mergeCell ref="G946:H946"/>
    <mergeCell ref="I946:J946"/>
    <mergeCell ref="K946:L946"/>
    <mergeCell ref="M946:N946"/>
    <mergeCell ref="O946:P946"/>
    <mergeCell ref="Q946:S946"/>
    <mergeCell ref="C947:D947"/>
    <mergeCell ref="E947:F947"/>
    <mergeCell ref="G947:H947"/>
    <mergeCell ref="I947:J947"/>
    <mergeCell ref="K947:L947"/>
    <mergeCell ref="M947:N947"/>
    <mergeCell ref="O947:P947"/>
    <mergeCell ref="Q947:S947"/>
    <mergeCell ref="C948:D948"/>
    <mergeCell ref="E948:F948"/>
    <mergeCell ref="G948:H948"/>
    <mergeCell ref="I948:J948"/>
    <mergeCell ref="K948:L948"/>
    <mergeCell ref="M948:N948"/>
    <mergeCell ref="O948:P948"/>
    <mergeCell ref="Q948:S948"/>
    <mergeCell ref="C949:D949"/>
    <mergeCell ref="E949:F949"/>
    <mergeCell ref="G949:H949"/>
    <mergeCell ref="I949:J949"/>
    <mergeCell ref="K949:L949"/>
    <mergeCell ref="M949:N949"/>
    <mergeCell ref="O949:P949"/>
    <mergeCell ref="Q949:S949"/>
    <mergeCell ref="C950:D950"/>
    <mergeCell ref="E950:F950"/>
    <mergeCell ref="G950:H950"/>
    <mergeCell ref="I950:J950"/>
    <mergeCell ref="K950:L950"/>
    <mergeCell ref="M950:N950"/>
    <mergeCell ref="O950:P950"/>
    <mergeCell ref="Q950:S950"/>
    <mergeCell ref="C951:D951"/>
    <mergeCell ref="E951:F951"/>
    <mergeCell ref="G951:H951"/>
    <mergeCell ref="I951:J951"/>
    <mergeCell ref="K951:L951"/>
    <mergeCell ref="M951:N951"/>
    <mergeCell ref="O951:P951"/>
    <mergeCell ref="Q951:S951"/>
    <mergeCell ref="C952:D952"/>
    <mergeCell ref="E952:F952"/>
    <mergeCell ref="G952:H952"/>
    <mergeCell ref="I952:J952"/>
    <mergeCell ref="K952:L952"/>
    <mergeCell ref="M952:N952"/>
    <mergeCell ref="O952:P952"/>
    <mergeCell ref="Q952:S952"/>
    <mergeCell ref="C953:D953"/>
    <mergeCell ref="E953:F953"/>
    <mergeCell ref="G953:H953"/>
    <mergeCell ref="I953:J953"/>
    <mergeCell ref="K953:L953"/>
    <mergeCell ref="M953:N953"/>
    <mergeCell ref="O953:P953"/>
    <mergeCell ref="Q953:S953"/>
    <mergeCell ref="C954:D954"/>
    <mergeCell ref="E954:F954"/>
    <mergeCell ref="G954:H954"/>
    <mergeCell ref="I954:J954"/>
    <mergeCell ref="K954:L954"/>
    <mergeCell ref="M954:N954"/>
    <mergeCell ref="O954:P954"/>
    <mergeCell ref="Q954:S954"/>
    <mergeCell ref="C955:D955"/>
    <mergeCell ref="E955:F955"/>
    <mergeCell ref="G955:H955"/>
    <mergeCell ref="I955:J955"/>
    <mergeCell ref="K955:L955"/>
    <mergeCell ref="M955:N955"/>
    <mergeCell ref="O955:P955"/>
    <mergeCell ref="Q955:S955"/>
    <mergeCell ref="C956:D956"/>
    <mergeCell ref="E956:F956"/>
    <mergeCell ref="G956:H956"/>
    <mergeCell ref="I956:J956"/>
    <mergeCell ref="K956:L956"/>
    <mergeCell ref="M956:N956"/>
    <mergeCell ref="O956:P956"/>
    <mergeCell ref="Q956:S956"/>
    <mergeCell ref="C957:D957"/>
    <mergeCell ref="E957:F957"/>
    <mergeCell ref="G957:H957"/>
    <mergeCell ref="I957:J957"/>
    <mergeCell ref="K957:L957"/>
    <mergeCell ref="M957:N957"/>
    <mergeCell ref="O957:P957"/>
    <mergeCell ref="Q957:S957"/>
    <mergeCell ref="C958:D958"/>
    <mergeCell ref="E958:F958"/>
    <mergeCell ref="G958:H958"/>
    <mergeCell ref="I958:J958"/>
    <mergeCell ref="K958:L958"/>
    <mergeCell ref="M958:N958"/>
    <mergeCell ref="O958:P958"/>
    <mergeCell ref="Q958:S958"/>
    <mergeCell ref="C959:D959"/>
    <mergeCell ref="E959:F959"/>
    <mergeCell ref="G959:H959"/>
    <mergeCell ref="I959:J959"/>
    <mergeCell ref="K959:L959"/>
    <mergeCell ref="M959:N959"/>
    <mergeCell ref="O959:P959"/>
    <mergeCell ref="Q959:S959"/>
    <mergeCell ref="C960:D960"/>
    <mergeCell ref="E960:F960"/>
    <mergeCell ref="G960:H960"/>
    <mergeCell ref="I960:J960"/>
    <mergeCell ref="K960:L960"/>
    <mergeCell ref="M960:N960"/>
    <mergeCell ref="O960:P960"/>
    <mergeCell ref="Q960:S960"/>
    <mergeCell ref="C961:D961"/>
    <mergeCell ref="E961:F961"/>
    <mergeCell ref="G961:H961"/>
    <mergeCell ref="I961:J961"/>
    <mergeCell ref="K961:L961"/>
    <mergeCell ref="M961:N961"/>
    <mergeCell ref="O961:P961"/>
    <mergeCell ref="Q961:S961"/>
    <mergeCell ref="C962:D962"/>
    <mergeCell ref="E962:F962"/>
    <mergeCell ref="G962:H962"/>
    <mergeCell ref="I962:J962"/>
    <mergeCell ref="K962:L962"/>
    <mergeCell ref="M962:N962"/>
    <mergeCell ref="O962:P962"/>
    <mergeCell ref="Q962:S962"/>
    <mergeCell ref="C963:D963"/>
    <mergeCell ref="E963:F963"/>
    <mergeCell ref="G963:H963"/>
    <mergeCell ref="I963:J963"/>
    <mergeCell ref="K963:L963"/>
    <mergeCell ref="M963:N963"/>
    <mergeCell ref="O963:P963"/>
    <mergeCell ref="Q963:S963"/>
    <mergeCell ref="C964:D964"/>
    <mergeCell ref="E964:F964"/>
    <mergeCell ref="G964:H964"/>
    <mergeCell ref="I964:J964"/>
    <mergeCell ref="K964:L964"/>
    <mergeCell ref="M964:N964"/>
    <mergeCell ref="O964:P964"/>
    <mergeCell ref="Q964:S964"/>
    <mergeCell ref="C965:D965"/>
    <mergeCell ref="E965:F965"/>
    <mergeCell ref="G965:H965"/>
    <mergeCell ref="I965:J965"/>
    <mergeCell ref="K965:L965"/>
    <mergeCell ref="M965:N965"/>
    <mergeCell ref="O965:P965"/>
    <mergeCell ref="Q965:S965"/>
    <mergeCell ref="C966:D966"/>
    <mergeCell ref="E966:F966"/>
    <mergeCell ref="G966:H966"/>
    <mergeCell ref="I966:J966"/>
    <mergeCell ref="K966:L966"/>
    <mergeCell ref="M966:N966"/>
    <mergeCell ref="O966:P966"/>
    <mergeCell ref="Q966:S966"/>
    <mergeCell ref="C967:D967"/>
    <mergeCell ref="E967:F967"/>
    <mergeCell ref="G967:H967"/>
    <mergeCell ref="I967:J967"/>
    <mergeCell ref="K967:L967"/>
    <mergeCell ref="M967:N967"/>
    <mergeCell ref="O967:P967"/>
    <mergeCell ref="Q967:S967"/>
    <mergeCell ref="C968:D968"/>
    <mergeCell ref="E968:F968"/>
    <mergeCell ref="G968:H968"/>
    <mergeCell ref="I968:J968"/>
    <mergeCell ref="K968:L968"/>
    <mergeCell ref="M968:N968"/>
    <mergeCell ref="O968:P968"/>
    <mergeCell ref="Q968:S968"/>
    <mergeCell ref="C969:D969"/>
    <mergeCell ref="E969:F969"/>
    <mergeCell ref="G969:H969"/>
    <mergeCell ref="I969:J969"/>
    <mergeCell ref="K969:L969"/>
    <mergeCell ref="M969:N969"/>
    <mergeCell ref="O969:P969"/>
    <mergeCell ref="Q969:S969"/>
    <mergeCell ref="C970:D970"/>
    <mergeCell ref="E970:F970"/>
    <mergeCell ref="G970:H970"/>
    <mergeCell ref="I970:J970"/>
    <mergeCell ref="K970:L970"/>
    <mergeCell ref="M970:N970"/>
    <mergeCell ref="O970:P970"/>
    <mergeCell ref="Q970:S970"/>
    <mergeCell ref="C971:D971"/>
    <mergeCell ref="E971:F971"/>
    <mergeCell ref="G971:H971"/>
    <mergeCell ref="I971:J971"/>
    <mergeCell ref="K971:L971"/>
    <mergeCell ref="M971:N971"/>
    <mergeCell ref="O971:P971"/>
    <mergeCell ref="Q971:S971"/>
    <mergeCell ref="C972:D972"/>
    <mergeCell ref="E972:F972"/>
    <mergeCell ref="G972:H972"/>
    <mergeCell ref="I972:J972"/>
    <mergeCell ref="K972:L972"/>
    <mergeCell ref="M972:N972"/>
    <mergeCell ref="O972:P972"/>
    <mergeCell ref="Q972:S972"/>
    <mergeCell ref="C973:D973"/>
    <mergeCell ref="E973:F973"/>
    <mergeCell ref="G973:H973"/>
    <mergeCell ref="I973:J973"/>
    <mergeCell ref="K973:L973"/>
    <mergeCell ref="M973:N973"/>
    <mergeCell ref="O973:P973"/>
    <mergeCell ref="Q973:S973"/>
    <mergeCell ref="C974:D974"/>
    <mergeCell ref="E974:F974"/>
    <mergeCell ref="G974:H974"/>
    <mergeCell ref="I974:J974"/>
    <mergeCell ref="K974:L974"/>
    <mergeCell ref="M974:N974"/>
    <mergeCell ref="O974:P974"/>
    <mergeCell ref="Q974:S974"/>
    <mergeCell ref="C975:D975"/>
    <mergeCell ref="E975:F975"/>
    <mergeCell ref="G975:H975"/>
    <mergeCell ref="I975:J975"/>
    <mergeCell ref="K975:L975"/>
    <mergeCell ref="M975:N975"/>
    <mergeCell ref="O975:P975"/>
    <mergeCell ref="Q975:S975"/>
    <mergeCell ref="C976:D976"/>
    <mergeCell ref="E976:F976"/>
    <mergeCell ref="G976:H976"/>
    <mergeCell ref="I976:J976"/>
    <mergeCell ref="K976:L976"/>
    <mergeCell ref="M976:N976"/>
    <mergeCell ref="O976:P976"/>
    <mergeCell ref="Q976:S976"/>
    <mergeCell ref="C977:D977"/>
    <mergeCell ref="E977:F977"/>
    <mergeCell ref="G977:H977"/>
    <mergeCell ref="I977:J977"/>
    <mergeCell ref="K977:L977"/>
    <mergeCell ref="M977:N977"/>
    <mergeCell ref="O977:P977"/>
    <mergeCell ref="Q977:S977"/>
    <mergeCell ref="C978:D978"/>
    <mergeCell ref="E978:F978"/>
    <mergeCell ref="G978:H978"/>
    <mergeCell ref="I978:J978"/>
    <mergeCell ref="K978:L978"/>
    <mergeCell ref="M978:N978"/>
    <mergeCell ref="O978:P978"/>
    <mergeCell ref="Q978:S978"/>
    <mergeCell ref="C979:D979"/>
    <mergeCell ref="E979:F979"/>
    <mergeCell ref="G979:H979"/>
    <mergeCell ref="I979:J979"/>
    <mergeCell ref="K979:L979"/>
    <mergeCell ref="M979:N979"/>
    <mergeCell ref="O979:P979"/>
    <mergeCell ref="Q979:S979"/>
    <mergeCell ref="C980:D980"/>
    <mergeCell ref="E980:F980"/>
    <mergeCell ref="G980:H980"/>
    <mergeCell ref="I980:J980"/>
    <mergeCell ref="K980:L980"/>
    <mergeCell ref="M980:N980"/>
    <mergeCell ref="O980:P980"/>
    <mergeCell ref="Q980:S980"/>
    <mergeCell ref="C981:D981"/>
    <mergeCell ref="E981:F981"/>
    <mergeCell ref="G981:H981"/>
    <mergeCell ref="I981:J981"/>
    <mergeCell ref="K981:L981"/>
    <mergeCell ref="M981:N981"/>
    <mergeCell ref="O981:P981"/>
    <mergeCell ref="Q981:S981"/>
    <mergeCell ref="C982:D982"/>
    <mergeCell ref="E982:F982"/>
    <mergeCell ref="G982:H982"/>
    <mergeCell ref="I982:J982"/>
    <mergeCell ref="K982:L982"/>
    <mergeCell ref="M982:N982"/>
    <mergeCell ref="O982:P982"/>
    <mergeCell ref="Q982:S982"/>
    <mergeCell ref="C983:D983"/>
    <mergeCell ref="E983:F983"/>
    <mergeCell ref="G983:H983"/>
    <mergeCell ref="I983:J983"/>
    <mergeCell ref="K983:L983"/>
    <mergeCell ref="M983:N983"/>
    <mergeCell ref="O983:P983"/>
    <mergeCell ref="Q983:S983"/>
    <mergeCell ref="C984:D984"/>
    <mergeCell ref="E984:F984"/>
    <mergeCell ref="G984:H984"/>
    <mergeCell ref="I984:J984"/>
    <mergeCell ref="K984:L984"/>
    <mergeCell ref="M984:N984"/>
    <mergeCell ref="O984:P984"/>
    <mergeCell ref="Q984:S984"/>
    <mergeCell ref="C985:D985"/>
    <mergeCell ref="E985:F985"/>
    <mergeCell ref="G985:H985"/>
    <mergeCell ref="I985:J985"/>
    <mergeCell ref="K985:L985"/>
    <mergeCell ref="M985:N985"/>
    <mergeCell ref="O985:P985"/>
    <mergeCell ref="Q985:S985"/>
    <mergeCell ref="C986:D986"/>
    <mergeCell ref="E986:F986"/>
    <mergeCell ref="G986:H986"/>
    <mergeCell ref="I986:J986"/>
    <mergeCell ref="K986:L986"/>
    <mergeCell ref="M986:N986"/>
    <mergeCell ref="O986:P986"/>
    <mergeCell ref="Q986:S986"/>
    <mergeCell ref="C987:D987"/>
    <mergeCell ref="E987:F987"/>
    <mergeCell ref="G987:H987"/>
    <mergeCell ref="I987:J987"/>
    <mergeCell ref="K987:L987"/>
    <mergeCell ref="M987:N987"/>
    <mergeCell ref="O987:P987"/>
    <mergeCell ref="Q987:S987"/>
    <mergeCell ref="C988:D988"/>
    <mergeCell ref="E988:F988"/>
    <mergeCell ref="G988:H988"/>
    <mergeCell ref="I988:J988"/>
    <mergeCell ref="K988:L988"/>
    <mergeCell ref="M988:N988"/>
    <mergeCell ref="O988:P988"/>
    <mergeCell ref="Q988:S988"/>
    <mergeCell ref="C989:D989"/>
    <mergeCell ref="E989:F989"/>
    <mergeCell ref="G989:H989"/>
    <mergeCell ref="I989:J989"/>
    <mergeCell ref="K989:L989"/>
    <mergeCell ref="M989:N989"/>
    <mergeCell ref="O989:P989"/>
    <mergeCell ref="Q989:S989"/>
    <mergeCell ref="C990:D990"/>
    <mergeCell ref="E990:F990"/>
    <mergeCell ref="G990:H990"/>
    <mergeCell ref="I990:J990"/>
    <mergeCell ref="K990:L990"/>
    <mergeCell ref="M990:N990"/>
    <mergeCell ref="O990:P990"/>
    <mergeCell ref="Q990:S990"/>
    <mergeCell ref="C991:D991"/>
    <mergeCell ref="E991:F991"/>
    <mergeCell ref="G991:H991"/>
    <mergeCell ref="I991:J991"/>
    <mergeCell ref="K991:L991"/>
    <mergeCell ref="M991:N991"/>
    <mergeCell ref="O991:P991"/>
    <mergeCell ref="Q991:S991"/>
    <mergeCell ref="C992:D992"/>
    <mergeCell ref="E992:F992"/>
    <mergeCell ref="G992:H992"/>
    <mergeCell ref="I992:J992"/>
    <mergeCell ref="K992:L992"/>
    <mergeCell ref="M992:N992"/>
    <mergeCell ref="O992:P992"/>
    <mergeCell ref="Q992:S992"/>
    <mergeCell ref="C993:D993"/>
    <mergeCell ref="E993:F993"/>
    <mergeCell ref="G993:H993"/>
    <mergeCell ref="I993:J993"/>
    <mergeCell ref="K993:L993"/>
    <mergeCell ref="M993:N993"/>
    <mergeCell ref="O993:P993"/>
    <mergeCell ref="Q993:S993"/>
    <mergeCell ref="C994:D994"/>
    <mergeCell ref="E994:F994"/>
    <mergeCell ref="G994:H994"/>
    <mergeCell ref="I994:J994"/>
    <mergeCell ref="K994:L994"/>
    <mergeCell ref="M994:N994"/>
    <mergeCell ref="O994:P994"/>
    <mergeCell ref="Q994:S994"/>
    <mergeCell ref="C995:D995"/>
    <mergeCell ref="E995:F995"/>
    <mergeCell ref="G995:H995"/>
    <mergeCell ref="I995:J995"/>
    <mergeCell ref="K995:L995"/>
    <mergeCell ref="M995:N995"/>
    <mergeCell ref="O995:P995"/>
    <mergeCell ref="Q995:S995"/>
    <mergeCell ref="C996:D996"/>
    <mergeCell ref="E996:F996"/>
    <mergeCell ref="G996:H996"/>
    <mergeCell ref="I996:J996"/>
    <mergeCell ref="K996:L996"/>
    <mergeCell ref="M996:N996"/>
    <mergeCell ref="O996:P996"/>
    <mergeCell ref="Q996:S996"/>
    <mergeCell ref="C997:D997"/>
    <mergeCell ref="E997:F997"/>
    <mergeCell ref="G997:H997"/>
    <mergeCell ref="I997:J997"/>
    <mergeCell ref="K997:L997"/>
    <mergeCell ref="M997:N997"/>
    <mergeCell ref="O997:P997"/>
    <mergeCell ref="Q997:S997"/>
    <mergeCell ref="C998:D998"/>
    <mergeCell ref="E998:F998"/>
    <mergeCell ref="G998:H998"/>
    <mergeCell ref="I998:J998"/>
    <mergeCell ref="K998:L998"/>
    <mergeCell ref="M998:N998"/>
    <mergeCell ref="O998:P998"/>
    <mergeCell ref="Q998:S998"/>
    <mergeCell ref="C999:D999"/>
    <mergeCell ref="E999:F999"/>
    <mergeCell ref="G999:H999"/>
    <mergeCell ref="I999:J999"/>
    <mergeCell ref="K999:L999"/>
    <mergeCell ref="M999:N999"/>
    <mergeCell ref="O999:P999"/>
    <mergeCell ref="Q999:S999"/>
    <mergeCell ref="C1000:D1000"/>
    <mergeCell ref="E1000:F1000"/>
    <mergeCell ref="G1000:H1000"/>
    <mergeCell ref="I1000:J1000"/>
    <mergeCell ref="K1000:L1000"/>
    <mergeCell ref="M1000:N1000"/>
    <mergeCell ref="O1000:P1000"/>
    <mergeCell ref="Q1000:S1000"/>
    <mergeCell ref="C1001:D1001"/>
    <mergeCell ref="E1001:F1001"/>
    <mergeCell ref="G1001:H1001"/>
    <mergeCell ref="I1001:J1001"/>
    <mergeCell ref="K1001:L1001"/>
    <mergeCell ref="M1001:N1001"/>
    <mergeCell ref="O1001:P1001"/>
    <mergeCell ref="Q1001:S1001"/>
    <mergeCell ref="C1002:D1002"/>
    <mergeCell ref="E1002:F1002"/>
    <mergeCell ref="G1002:H1002"/>
    <mergeCell ref="I1002:J1002"/>
    <mergeCell ref="K1002:L1002"/>
    <mergeCell ref="M1002:N1002"/>
    <mergeCell ref="O1002:P1002"/>
    <mergeCell ref="Q1002:S1002"/>
    <mergeCell ref="C1003:D1003"/>
    <mergeCell ref="E1003:F1003"/>
    <mergeCell ref="G1003:H1003"/>
    <mergeCell ref="I1003:J1003"/>
    <mergeCell ref="K1003:L1003"/>
    <mergeCell ref="M1003:N1003"/>
    <mergeCell ref="O1003:P1003"/>
    <mergeCell ref="Q1003:S1003"/>
    <mergeCell ref="C1004:D1004"/>
    <mergeCell ref="E1004:F1004"/>
    <mergeCell ref="G1004:H1004"/>
    <mergeCell ref="I1004:J1004"/>
    <mergeCell ref="K1004:L1004"/>
    <mergeCell ref="M1004:N1004"/>
    <mergeCell ref="O1004:P1004"/>
    <mergeCell ref="Q1004:S1004"/>
    <mergeCell ref="C1005:D1005"/>
    <mergeCell ref="E1005:F1005"/>
    <mergeCell ref="G1005:H1005"/>
    <mergeCell ref="I1005:J1005"/>
    <mergeCell ref="K1005:L1005"/>
    <mergeCell ref="M1005:N1005"/>
    <mergeCell ref="O1005:P1005"/>
    <mergeCell ref="Q1005:S1005"/>
    <mergeCell ref="C1006:D1006"/>
    <mergeCell ref="E1006:F1006"/>
    <mergeCell ref="G1006:H1006"/>
    <mergeCell ref="I1006:J1006"/>
    <mergeCell ref="K1006:L1006"/>
    <mergeCell ref="M1006:N1006"/>
    <mergeCell ref="O1006:P1006"/>
    <mergeCell ref="Q1006:S1006"/>
    <mergeCell ref="C1007:D1007"/>
    <mergeCell ref="E1007:F1007"/>
    <mergeCell ref="G1007:H1007"/>
    <mergeCell ref="I1007:J1007"/>
    <mergeCell ref="K1007:L1007"/>
    <mergeCell ref="M1007:N1007"/>
    <mergeCell ref="O1007:P1007"/>
    <mergeCell ref="Q1007:S1007"/>
    <mergeCell ref="C1008:D1008"/>
    <mergeCell ref="E1008:F1008"/>
    <mergeCell ref="G1008:H1008"/>
    <mergeCell ref="I1008:J1008"/>
    <mergeCell ref="K1008:L1008"/>
    <mergeCell ref="M1008:N1008"/>
    <mergeCell ref="O1008:P1008"/>
    <mergeCell ref="Q1008:S1008"/>
    <mergeCell ref="C1009:D1009"/>
    <mergeCell ref="E1009:F1009"/>
    <mergeCell ref="G1009:H1009"/>
    <mergeCell ref="I1009:J1009"/>
    <mergeCell ref="K1009:L1009"/>
    <mergeCell ref="M1009:N1009"/>
    <mergeCell ref="O1009:P1009"/>
    <mergeCell ref="Q1009:S1009"/>
    <mergeCell ref="C1010:D1010"/>
    <mergeCell ref="E1010:F1010"/>
    <mergeCell ref="G1010:H1010"/>
    <mergeCell ref="I1010:J1010"/>
    <mergeCell ref="K1010:L1010"/>
    <mergeCell ref="M1010:N1010"/>
    <mergeCell ref="O1010:P1010"/>
    <mergeCell ref="Q1010:S1010"/>
    <mergeCell ref="C1011:D1011"/>
    <mergeCell ref="E1011:F1011"/>
    <mergeCell ref="G1011:H1011"/>
    <mergeCell ref="I1011:J1011"/>
    <mergeCell ref="K1011:L1011"/>
    <mergeCell ref="M1011:N1011"/>
    <mergeCell ref="O1011:P1011"/>
    <mergeCell ref="Q1011:S1011"/>
    <mergeCell ref="C1012:D1012"/>
    <mergeCell ref="E1012:F1012"/>
    <mergeCell ref="G1012:H1012"/>
    <mergeCell ref="I1012:J1012"/>
    <mergeCell ref="K1012:L1012"/>
    <mergeCell ref="M1012:N1012"/>
    <mergeCell ref="O1012:P1012"/>
    <mergeCell ref="Q1012:S1012"/>
    <mergeCell ref="C1013:D1013"/>
    <mergeCell ref="E1013:F1013"/>
    <mergeCell ref="G1013:H1013"/>
    <mergeCell ref="I1013:J1013"/>
    <mergeCell ref="K1013:L1013"/>
    <mergeCell ref="M1013:N1013"/>
    <mergeCell ref="O1013:P1013"/>
    <mergeCell ref="Q1013:S1013"/>
    <mergeCell ref="C1014:D1014"/>
    <mergeCell ref="E1014:F1014"/>
    <mergeCell ref="G1014:H1014"/>
    <mergeCell ref="I1014:J1014"/>
    <mergeCell ref="K1014:L1014"/>
    <mergeCell ref="M1014:N1014"/>
    <mergeCell ref="O1014:P1014"/>
    <mergeCell ref="Q1014:S1014"/>
    <mergeCell ref="C1015:D1015"/>
    <mergeCell ref="E1015:F1015"/>
    <mergeCell ref="G1015:H1015"/>
    <mergeCell ref="I1015:J1015"/>
    <mergeCell ref="K1015:L1015"/>
    <mergeCell ref="M1015:N1015"/>
    <mergeCell ref="O1015:P1015"/>
    <mergeCell ref="Q1015:S1015"/>
    <mergeCell ref="C1016:D1016"/>
    <mergeCell ref="E1016:F1016"/>
    <mergeCell ref="G1016:H1016"/>
    <mergeCell ref="I1016:J1016"/>
    <mergeCell ref="K1016:L1016"/>
    <mergeCell ref="M1016:N1016"/>
    <mergeCell ref="O1016:P1016"/>
    <mergeCell ref="Q1016:S1016"/>
    <mergeCell ref="C1017:D1017"/>
    <mergeCell ref="E1017:F1017"/>
    <mergeCell ref="G1017:H1017"/>
    <mergeCell ref="I1017:J1017"/>
    <mergeCell ref="K1017:L1017"/>
    <mergeCell ref="M1017:N1017"/>
    <mergeCell ref="O1017:P1017"/>
    <mergeCell ref="Q1017:S1017"/>
    <mergeCell ref="C1018:D1018"/>
    <mergeCell ref="E1018:F1018"/>
    <mergeCell ref="G1018:H1018"/>
    <mergeCell ref="I1018:J1018"/>
    <mergeCell ref="K1018:L1018"/>
    <mergeCell ref="M1018:N1018"/>
    <mergeCell ref="O1018:P1018"/>
    <mergeCell ref="Q1018:S1018"/>
    <mergeCell ref="C1019:D1019"/>
    <mergeCell ref="E1019:F1019"/>
    <mergeCell ref="G1019:H1019"/>
    <mergeCell ref="I1019:J1019"/>
    <mergeCell ref="K1019:L1019"/>
    <mergeCell ref="M1019:N1019"/>
    <mergeCell ref="O1019:P1019"/>
    <mergeCell ref="Q1019:S1019"/>
    <mergeCell ref="C1020:D1020"/>
    <mergeCell ref="E1020:F1020"/>
    <mergeCell ref="G1020:H1020"/>
    <mergeCell ref="I1020:J1020"/>
    <mergeCell ref="K1020:L1020"/>
    <mergeCell ref="M1020:N1020"/>
    <mergeCell ref="O1020:P1020"/>
    <mergeCell ref="Q1020:S1020"/>
    <mergeCell ref="C1021:D1021"/>
    <mergeCell ref="E1021:F1021"/>
    <mergeCell ref="G1021:H1021"/>
    <mergeCell ref="I1021:J1021"/>
    <mergeCell ref="K1021:L1021"/>
    <mergeCell ref="M1021:N1021"/>
    <mergeCell ref="O1021:P1021"/>
    <mergeCell ref="Q1021:S1021"/>
    <mergeCell ref="C1022:D1022"/>
    <mergeCell ref="E1022:F1022"/>
    <mergeCell ref="G1022:H1022"/>
    <mergeCell ref="I1022:J1022"/>
    <mergeCell ref="K1022:L1022"/>
    <mergeCell ref="M1022:N1022"/>
    <mergeCell ref="O1022:P1022"/>
    <mergeCell ref="Q1022:S1022"/>
    <mergeCell ref="C1023:D1023"/>
    <mergeCell ref="E1023:F1023"/>
    <mergeCell ref="G1023:H1023"/>
    <mergeCell ref="I1023:J1023"/>
    <mergeCell ref="K1023:L1023"/>
    <mergeCell ref="M1023:N1023"/>
    <mergeCell ref="O1023:P1023"/>
    <mergeCell ref="Q1023:S1023"/>
    <mergeCell ref="C1024:D1024"/>
    <mergeCell ref="E1024:F1024"/>
    <mergeCell ref="G1024:H1024"/>
    <mergeCell ref="I1024:J1024"/>
    <mergeCell ref="K1024:L1024"/>
    <mergeCell ref="M1024:N1024"/>
    <mergeCell ref="O1024:P1024"/>
    <mergeCell ref="Q1024:S1024"/>
    <mergeCell ref="C1025:D1025"/>
    <mergeCell ref="E1025:F1025"/>
    <mergeCell ref="G1025:H1025"/>
    <mergeCell ref="I1025:J1025"/>
    <mergeCell ref="K1025:L1025"/>
    <mergeCell ref="M1025:N1025"/>
    <mergeCell ref="O1025:P1025"/>
    <mergeCell ref="Q1025:S1025"/>
    <mergeCell ref="C1026:D1026"/>
    <mergeCell ref="E1026:F1026"/>
    <mergeCell ref="G1026:H1026"/>
    <mergeCell ref="I1026:J1026"/>
    <mergeCell ref="K1026:L1026"/>
    <mergeCell ref="M1026:N1026"/>
    <mergeCell ref="O1026:P1026"/>
    <mergeCell ref="Q1026:S1026"/>
    <mergeCell ref="C1027:D1027"/>
    <mergeCell ref="E1027:F1027"/>
    <mergeCell ref="G1027:H1027"/>
    <mergeCell ref="I1027:J1027"/>
    <mergeCell ref="K1027:L1027"/>
    <mergeCell ref="M1027:N1027"/>
    <mergeCell ref="O1027:P1027"/>
    <mergeCell ref="Q1027:S1027"/>
    <mergeCell ref="C1028:D1028"/>
    <mergeCell ref="E1028:F1028"/>
    <mergeCell ref="G1028:H1028"/>
    <mergeCell ref="I1028:J1028"/>
    <mergeCell ref="K1028:L1028"/>
    <mergeCell ref="M1028:N1028"/>
    <mergeCell ref="O1028:P1028"/>
    <mergeCell ref="Q1028:S1028"/>
    <mergeCell ref="C1029:D1029"/>
    <mergeCell ref="E1029:F1029"/>
    <mergeCell ref="G1029:H1029"/>
    <mergeCell ref="I1029:J1029"/>
    <mergeCell ref="K1029:L1029"/>
    <mergeCell ref="M1029:N1029"/>
    <mergeCell ref="O1029:P1029"/>
    <mergeCell ref="Q1029:S1029"/>
    <mergeCell ref="C1030:D1030"/>
    <mergeCell ref="E1030:F1030"/>
    <mergeCell ref="G1030:H1030"/>
    <mergeCell ref="I1030:J1030"/>
    <mergeCell ref="K1030:L1030"/>
    <mergeCell ref="M1030:N1030"/>
    <mergeCell ref="O1030:P1030"/>
    <mergeCell ref="Q1030:S1030"/>
    <mergeCell ref="C1031:D1031"/>
    <mergeCell ref="E1031:F1031"/>
    <mergeCell ref="G1031:H1031"/>
    <mergeCell ref="I1031:J1031"/>
    <mergeCell ref="K1031:L1031"/>
    <mergeCell ref="M1031:N1031"/>
    <mergeCell ref="O1031:P1031"/>
    <mergeCell ref="Q1031:S1031"/>
    <mergeCell ref="C1032:D1032"/>
    <mergeCell ref="E1032:F1032"/>
    <mergeCell ref="G1032:H1032"/>
    <mergeCell ref="I1032:J1032"/>
    <mergeCell ref="K1032:L1032"/>
    <mergeCell ref="M1032:N1032"/>
    <mergeCell ref="O1032:P1032"/>
    <mergeCell ref="Q1032:S1032"/>
    <mergeCell ref="C1033:D1033"/>
    <mergeCell ref="E1033:F1033"/>
    <mergeCell ref="G1033:H1033"/>
    <mergeCell ref="I1033:J1033"/>
    <mergeCell ref="K1033:L1033"/>
    <mergeCell ref="M1033:N1033"/>
    <mergeCell ref="O1033:P1033"/>
    <mergeCell ref="Q1033:S1033"/>
    <mergeCell ref="C1034:D1034"/>
    <mergeCell ref="E1034:F1034"/>
    <mergeCell ref="G1034:H1034"/>
    <mergeCell ref="I1034:J1034"/>
    <mergeCell ref="K1034:L1034"/>
    <mergeCell ref="M1034:N1034"/>
    <mergeCell ref="O1034:P1034"/>
    <mergeCell ref="Q1034:S1034"/>
    <mergeCell ref="C1035:D1035"/>
    <mergeCell ref="E1035:F1035"/>
    <mergeCell ref="G1035:H1035"/>
    <mergeCell ref="I1035:J1035"/>
    <mergeCell ref="K1035:L1035"/>
    <mergeCell ref="M1035:N1035"/>
    <mergeCell ref="O1035:P1035"/>
    <mergeCell ref="Q1035:S1035"/>
    <mergeCell ref="C1036:D1036"/>
    <mergeCell ref="E1036:F1036"/>
    <mergeCell ref="G1036:H1036"/>
    <mergeCell ref="I1036:J1036"/>
    <mergeCell ref="K1036:L1036"/>
    <mergeCell ref="M1036:N1036"/>
    <mergeCell ref="O1036:P1036"/>
    <mergeCell ref="Q1036:S1036"/>
    <mergeCell ref="C1037:D1037"/>
    <mergeCell ref="E1037:F1037"/>
    <mergeCell ref="G1037:H1037"/>
    <mergeCell ref="I1037:J1037"/>
    <mergeCell ref="K1037:L1037"/>
    <mergeCell ref="M1037:N1037"/>
    <mergeCell ref="O1037:P1037"/>
    <mergeCell ref="Q1037:S1037"/>
    <mergeCell ref="C1038:D1038"/>
    <mergeCell ref="E1038:F1038"/>
    <mergeCell ref="G1038:H1038"/>
    <mergeCell ref="I1038:J1038"/>
    <mergeCell ref="K1038:L1038"/>
    <mergeCell ref="M1038:N1038"/>
    <mergeCell ref="O1038:P1038"/>
    <mergeCell ref="Q1038:S1038"/>
    <mergeCell ref="C1039:D1039"/>
    <mergeCell ref="E1039:F1039"/>
    <mergeCell ref="G1039:H1039"/>
    <mergeCell ref="I1039:J1039"/>
    <mergeCell ref="K1039:L1039"/>
    <mergeCell ref="M1039:N1039"/>
    <mergeCell ref="O1039:P1039"/>
    <mergeCell ref="Q1039:S1039"/>
    <mergeCell ref="C1040:D1040"/>
    <mergeCell ref="E1040:F1040"/>
    <mergeCell ref="G1040:H1040"/>
    <mergeCell ref="I1040:J1040"/>
    <mergeCell ref="K1040:L1040"/>
    <mergeCell ref="M1040:N1040"/>
    <mergeCell ref="O1040:P1040"/>
    <mergeCell ref="Q1040:S1040"/>
    <mergeCell ref="C1041:D1041"/>
    <mergeCell ref="E1041:F1041"/>
    <mergeCell ref="G1041:H1041"/>
    <mergeCell ref="I1041:J1041"/>
    <mergeCell ref="K1041:L1041"/>
    <mergeCell ref="M1041:N1041"/>
    <mergeCell ref="O1041:P1041"/>
    <mergeCell ref="Q1041:S1041"/>
    <mergeCell ref="C1042:D1042"/>
    <mergeCell ref="E1042:F1042"/>
    <mergeCell ref="G1042:H1042"/>
    <mergeCell ref="I1042:J1042"/>
    <mergeCell ref="K1042:L1042"/>
    <mergeCell ref="M1042:N1042"/>
    <mergeCell ref="O1042:P1042"/>
    <mergeCell ref="Q1042:S1042"/>
    <mergeCell ref="C1043:D1043"/>
    <mergeCell ref="E1043:F1043"/>
    <mergeCell ref="G1043:H1043"/>
    <mergeCell ref="I1043:J1043"/>
    <mergeCell ref="K1043:L1043"/>
    <mergeCell ref="M1043:N1043"/>
    <mergeCell ref="O1043:P1043"/>
    <mergeCell ref="Q1043:S1043"/>
    <mergeCell ref="C1044:D1044"/>
    <mergeCell ref="E1044:F1044"/>
    <mergeCell ref="G1044:H1044"/>
    <mergeCell ref="I1044:J1044"/>
    <mergeCell ref="K1044:L1044"/>
    <mergeCell ref="M1044:N1044"/>
    <mergeCell ref="O1044:P1044"/>
    <mergeCell ref="Q1044:S1044"/>
    <mergeCell ref="C1045:D1045"/>
    <mergeCell ref="E1045:F1045"/>
    <mergeCell ref="G1045:H1045"/>
    <mergeCell ref="I1045:J1045"/>
    <mergeCell ref="K1045:L1045"/>
    <mergeCell ref="M1045:N1045"/>
    <mergeCell ref="O1045:P1045"/>
    <mergeCell ref="Q1045:S1045"/>
    <mergeCell ref="C1046:D1046"/>
    <mergeCell ref="E1046:F1046"/>
    <mergeCell ref="G1046:H1046"/>
    <mergeCell ref="I1046:J1046"/>
    <mergeCell ref="K1046:L1046"/>
    <mergeCell ref="M1046:N1046"/>
    <mergeCell ref="O1046:P1046"/>
    <mergeCell ref="Q1046:S1046"/>
    <mergeCell ref="C1047:D1047"/>
    <mergeCell ref="E1047:F1047"/>
    <mergeCell ref="G1047:H1047"/>
    <mergeCell ref="I1047:J1047"/>
    <mergeCell ref="K1047:L1047"/>
    <mergeCell ref="M1047:N1047"/>
    <mergeCell ref="O1047:P1047"/>
    <mergeCell ref="Q1047:S1047"/>
    <mergeCell ref="C1048:D1048"/>
    <mergeCell ref="E1048:F1048"/>
    <mergeCell ref="G1048:H1048"/>
    <mergeCell ref="I1048:J1048"/>
    <mergeCell ref="K1048:L1048"/>
    <mergeCell ref="M1048:N1048"/>
    <mergeCell ref="O1048:P1048"/>
    <mergeCell ref="Q1048:S1048"/>
    <mergeCell ref="C1049:D1049"/>
    <mergeCell ref="E1049:F1049"/>
    <mergeCell ref="G1049:H1049"/>
    <mergeCell ref="I1049:J1049"/>
    <mergeCell ref="K1049:L1049"/>
    <mergeCell ref="M1049:N1049"/>
    <mergeCell ref="O1049:P1049"/>
    <mergeCell ref="Q1049:S1049"/>
    <mergeCell ref="C1050:D1050"/>
    <mergeCell ref="E1050:F1050"/>
    <mergeCell ref="G1050:H1050"/>
    <mergeCell ref="I1050:J1050"/>
    <mergeCell ref="K1050:L1050"/>
    <mergeCell ref="M1050:N1050"/>
    <mergeCell ref="O1050:P1050"/>
    <mergeCell ref="Q1050:S1050"/>
    <mergeCell ref="C1051:D1051"/>
    <mergeCell ref="E1051:F1051"/>
    <mergeCell ref="G1051:H1051"/>
    <mergeCell ref="I1051:J1051"/>
    <mergeCell ref="K1051:L1051"/>
    <mergeCell ref="M1051:N1051"/>
    <mergeCell ref="O1051:P1051"/>
    <mergeCell ref="Q1051:S1051"/>
    <mergeCell ref="C1052:D1052"/>
    <mergeCell ref="E1052:F1052"/>
    <mergeCell ref="G1052:H1052"/>
    <mergeCell ref="I1052:J1052"/>
    <mergeCell ref="K1052:L1052"/>
    <mergeCell ref="M1052:N1052"/>
    <mergeCell ref="O1052:P1052"/>
    <mergeCell ref="Q1052:S1052"/>
    <mergeCell ref="C1053:D1053"/>
    <mergeCell ref="E1053:F1053"/>
    <mergeCell ref="G1053:H1053"/>
    <mergeCell ref="I1053:J1053"/>
    <mergeCell ref="K1053:L1053"/>
    <mergeCell ref="M1053:N1053"/>
    <mergeCell ref="O1053:P1053"/>
    <mergeCell ref="Q1053:S1053"/>
    <mergeCell ref="C1054:D1054"/>
    <mergeCell ref="E1054:F1054"/>
    <mergeCell ref="G1054:H1054"/>
    <mergeCell ref="I1054:J1054"/>
    <mergeCell ref="K1054:L1054"/>
    <mergeCell ref="M1054:N1054"/>
    <mergeCell ref="O1054:P1054"/>
    <mergeCell ref="Q1054:S1054"/>
    <mergeCell ref="C1055:D1055"/>
    <mergeCell ref="E1055:F1055"/>
    <mergeCell ref="G1055:H1055"/>
    <mergeCell ref="I1055:J1055"/>
    <mergeCell ref="K1055:L1055"/>
    <mergeCell ref="M1055:N1055"/>
    <mergeCell ref="O1055:P1055"/>
    <mergeCell ref="Q1055:S1055"/>
    <mergeCell ref="C1056:D1056"/>
    <mergeCell ref="E1056:F1056"/>
    <mergeCell ref="G1056:H1056"/>
    <mergeCell ref="I1056:J1056"/>
    <mergeCell ref="K1056:L1056"/>
    <mergeCell ref="M1056:N1056"/>
    <mergeCell ref="O1056:P1056"/>
    <mergeCell ref="Q1056:S1056"/>
    <mergeCell ref="C1057:D1057"/>
    <mergeCell ref="E1057:F1057"/>
    <mergeCell ref="G1057:H1057"/>
    <mergeCell ref="I1057:J1057"/>
    <mergeCell ref="K1057:L1057"/>
    <mergeCell ref="M1057:N1057"/>
    <mergeCell ref="O1057:P1057"/>
    <mergeCell ref="Q1057:S1057"/>
    <mergeCell ref="C1058:D1058"/>
    <mergeCell ref="E1058:F1058"/>
    <mergeCell ref="G1058:H1058"/>
    <mergeCell ref="I1058:J1058"/>
    <mergeCell ref="K1058:L1058"/>
    <mergeCell ref="M1058:N1058"/>
    <mergeCell ref="O1058:P1058"/>
    <mergeCell ref="Q1058:S1058"/>
    <mergeCell ref="C1059:D1059"/>
    <mergeCell ref="E1059:F1059"/>
    <mergeCell ref="G1059:H1059"/>
    <mergeCell ref="I1059:J1059"/>
    <mergeCell ref="K1059:L1059"/>
    <mergeCell ref="M1059:N1059"/>
    <mergeCell ref="O1059:P1059"/>
    <mergeCell ref="Q1059:S1059"/>
    <mergeCell ref="C1060:D1060"/>
    <mergeCell ref="E1060:F1060"/>
    <mergeCell ref="G1060:H1060"/>
    <mergeCell ref="I1060:J1060"/>
    <mergeCell ref="K1060:L1060"/>
    <mergeCell ref="M1060:N1060"/>
    <mergeCell ref="O1060:P1060"/>
    <mergeCell ref="Q1060:S1060"/>
    <mergeCell ref="C1061:D1061"/>
    <mergeCell ref="E1061:F1061"/>
    <mergeCell ref="G1061:H1061"/>
    <mergeCell ref="I1061:J1061"/>
    <mergeCell ref="K1061:L1061"/>
    <mergeCell ref="M1061:N1061"/>
    <mergeCell ref="O1061:P1061"/>
    <mergeCell ref="Q1061:S1061"/>
    <mergeCell ref="C1062:D1062"/>
    <mergeCell ref="E1062:F1062"/>
    <mergeCell ref="G1062:H1062"/>
    <mergeCell ref="I1062:J1062"/>
    <mergeCell ref="K1062:L1062"/>
    <mergeCell ref="M1062:N1062"/>
    <mergeCell ref="O1062:P1062"/>
    <mergeCell ref="Q1062:S1062"/>
    <mergeCell ref="C1063:D1063"/>
    <mergeCell ref="E1063:F1063"/>
    <mergeCell ref="G1063:H1063"/>
    <mergeCell ref="I1063:J1063"/>
    <mergeCell ref="K1063:L1063"/>
    <mergeCell ref="M1063:N1063"/>
    <mergeCell ref="O1063:P1063"/>
    <mergeCell ref="Q1063:S1063"/>
    <mergeCell ref="C1064:D1064"/>
    <mergeCell ref="E1064:F1064"/>
    <mergeCell ref="G1064:H1064"/>
    <mergeCell ref="I1064:J1064"/>
    <mergeCell ref="K1064:L1064"/>
    <mergeCell ref="M1064:N1064"/>
    <mergeCell ref="O1064:P1064"/>
    <mergeCell ref="Q1064:S1064"/>
    <mergeCell ref="C1065:D1065"/>
    <mergeCell ref="E1065:F1065"/>
    <mergeCell ref="G1065:H1065"/>
    <mergeCell ref="I1065:J1065"/>
    <mergeCell ref="K1065:L1065"/>
    <mergeCell ref="M1065:N1065"/>
    <mergeCell ref="O1065:P1065"/>
    <mergeCell ref="Q1065:S1065"/>
    <mergeCell ref="C1066:D1066"/>
    <mergeCell ref="E1066:F1066"/>
    <mergeCell ref="G1066:H1066"/>
    <mergeCell ref="I1066:J1066"/>
    <mergeCell ref="K1066:L1066"/>
    <mergeCell ref="M1066:N1066"/>
    <mergeCell ref="O1066:P1066"/>
    <mergeCell ref="Q1066:S1066"/>
    <mergeCell ref="C1067:D1067"/>
    <mergeCell ref="E1067:F1067"/>
    <mergeCell ref="G1067:H1067"/>
    <mergeCell ref="I1067:J1067"/>
    <mergeCell ref="K1067:L1067"/>
    <mergeCell ref="M1067:N1067"/>
    <mergeCell ref="O1067:P1067"/>
    <mergeCell ref="Q1067:S1067"/>
    <mergeCell ref="C1068:D1068"/>
    <mergeCell ref="E1068:F1068"/>
    <mergeCell ref="G1068:H1068"/>
    <mergeCell ref="I1068:J1068"/>
    <mergeCell ref="K1068:L1068"/>
    <mergeCell ref="M1068:N1068"/>
    <mergeCell ref="O1068:P1068"/>
    <mergeCell ref="Q1068:S1068"/>
    <mergeCell ref="C1069:D1069"/>
    <mergeCell ref="E1069:F1069"/>
    <mergeCell ref="G1069:H1069"/>
    <mergeCell ref="I1069:J1069"/>
    <mergeCell ref="K1069:L1069"/>
    <mergeCell ref="M1069:N1069"/>
    <mergeCell ref="O1069:P1069"/>
    <mergeCell ref="Q1069:S1069"/>
    <mergeCell ref="C1070:D1070"/>
    <mergeCell ref="E1070:F1070"/>
    <mergeCell ref="G1070:H1070"/>
    <mergeCell ref="I1070:J1070"/>
    <mergeCell ref="K1070:L1070"/>
    <mergeCell ref="M1070:N1070"/>
    <mergeCell ref="O1070:P1070"/>
    <mergeCell ref="Q1070:S1070"/>
    <mergeCell ref="C1071:D1071"/>
    <mergeCell ref="E1071:F1071"/>
    <mergeCell ref="G1071:H1071"/>
    <mergeCell ref="I1071:J1071"/>
    <mergeCell ref="K1071:L1071"/>
    <mergeCell ref="M1071:N1071"/>
    <mergeCell ref="O1071:P1071"/>
    <mergeCell ref="Q1071:S1071"/>
    <mergeCell ref="C1072:D1072"/>
    <mergeCell ref="E1072:F1072"/>
    <mergeCell ref="G1072:H1072"/>
    <mergeCell ref="I1072:J1072"/>
    <mergeCell ref="K1072:L1072"/>
    <mergeCell ref="M1072:N1072"/>
    <mergeCell ref="O1072:P1072"/>
    <mergeCell ref="Q1072:S1072"/>
    <mergeCell ref="C1073:D1073"/>
    <mergeCell ref="E1073:F1073"/>
    <mergeCell ref="G1073:H1073"/>
    <mergeCell ref="I1073:J1073"/>
    <mergeCell ref="K1073:L1073"/>
    <mergeCell ref="M1073:N1073"/>
    <mergeCell ref="O1073:P1073"/>
    <mergeCell ref="Q1073:S1073"/>
    <mergeCell ref="C1074:D1074"/>
    <mergeCell ref="E1074:F1074"/>
    <mergeCell ref="G1074:H1074"/>
    <mergeCell ref="I1074:J1074"/>
    <mergeCell ref="K1074:L1074"/>
    <mergeCell ref="M1074:N1074"/>
    <mergeCell ref="O1074:P1074"/>
    <mergeCell ref="Q1074:S1074"/>
    <mergeCell ref="C1075:D1075"/>
    <mergeCell ref="E1075:F1075"/>
    <mergeCell ref="G1075:H1075"/>
    <mergeCell ref="I1075:J1075"/>
    <mergeCell ref="K1075:L1075"/>
    <mergeCell ref="M1075:N1075"/>
    <mergeCell ref="O1075:P1075"/>
    <mergeCell ref="Q1075:S1075"/>
    <mergeCell ref="C1076:D1076"/>
    <mergeCell ref="E1076:F1076"/>
    <mergeCell ref="G1076:H1076"/>
    <mergeCell ref="I1076:J1076"/>
    <mergeCell ref="K1076:L1076"/>
    <mergeCell ref="M1076:N1076"/>
    <mergeCell ref="O1076:P1076"/>
    <mergeCell ref="Q1076:S1076"/>
    <mergeCell ref="C1077:D1077"/>
    <mergeCell ref="E1077:F1077"/>
    <mergeCell ref="G1077:H1077"/>
    <mergeCell ref="I1077:J1077"/>
    <mergeCell ref="K1077:L1077"/>
    <mergeCell ref="M1077:N1077"/>
    <mergeCell ref="O1077:P1077"/>
    <mergeCell ref="Q1077:S1077"/>
    <mergeCell ref="C1078:D1078"/>
    <mergeCell ref="E1078:F1078"/>
    <mergeCell ref="G1078:H1078"/>
    <mergeCell ref="I1078:J1078"/>
    <mergeCell ref="K1078:L1078"/>
    <mergeCell ref="M1078:N1078"/>
    <mergeCell ref="O1078:P1078"/>
    <mergeCell ref="Q1078:S1078"/>
    <mergeCell ref="C1079:D1079"/>
    <mergeCell ref="E1079:F1079"/>
    <mergeCell ref="G1079:H1079"/>
    <mergeCell ref="I1079:J1079"/>
    <mergeCell ref="K1079:L1079"/>
    <mergeCell ref="M1079:N1079"/>
    <mergeCell ref="O1079:P1079"/>
    <mergeCell ref="Q1079:S1079"/>
    <mergeCell ref="C1080:D1080"/>
    <mergeCell ref="E1080:F1080"/>
    <mergeCell ref="G1080:H1080"/>
    <mergeCell ref="I1080:J1080"/>
    <mergeCell ref="K1080:L1080"/>
    <mergeCell ref="M1080:N1080"/>
    <mergeCell ref="O1080:P1080"/>
    <mergeCell ref="Q1080:S1080"/>
    <mergeCell ref="C1081:D1081"/>
    <mergeCell ref="E1081:F1081"/>
    <mergeCell ref="G1081:H1081"/>
    <mergeCell ref="I1081:J1081"/>
    <mergeCell ref="K1081:L1081"/>
    <mergeCell ref="M1081:N1081"/>
    <mergeCell ref="O1081:P1081"/>
    <mergeCell ref="Q1081:S1081"/>
    <mergeCell ref="C1082:D1082"/>
    <mergeCell ref="E1082:F1082"/>
    <mergeCell ref="G1082:H1082"/>
    <mergeCell ref="I1082:J1082"/>
    <mergeCell ref="K1082:L1082"/>
    <mergeCell ref="M1082:N1082"/>
    <mergeCell ref="O1082:P1082"/>
    <mergeCell ref="Q1082:S1082"/>
    <mergeCell ref="C1083:D1083"/>
    <mergeCell ref="E1083:F1083"/>
    <mergeCell ref="G1083:H1083"/>
    <mergeCell ref="I1083:J1083"/>
    <mergeCell ref="K1083:L1083"/>
    <mergeCell ref="M1083:N1083"/>
    <mergeCell ref="O1083:P1083"/>
    <mergeCell ref="Q1083:S1083"/>
    <mergeCell ref="C1084:D1084"/>
    <mergeCell ref="E1084:F1084"/>
    <mergeCell ref="G1084:H1084"/>
    <mergeCell ref="I1084:J1084"/>
    <mergeCell ref="K1084:L1084"/>
    <mergeCell ref="M1084:N1084"/>
    <mergeCell ref="O1084:P1084"/>
    <mergeCell ref="Q1084:S1084"/>
    <mergeCell ref="C1085:D1085"/>
    <mergeCell ref="E1085:F1085"/>
    <mergeCell ref="G1085:H1085"/>
    <mergeCell ref="I1085:J1085"/>
    <mergeCell ref="K1085:L1085"/>
    <mergeCell ref="M1085:N1085"/>
    <mergeCell ref="O1085:P1085"/>
    <mergeCell ref="Q1085:S1085"/>
    <mergeCell ref="C1086:D1086"/>
    <mergeCell ref="E1086:F1086"/>
    <mergeCell ref="G1086:H1086"/>
    <mergeCell ref="I1086:J1086"/>
    <mergeCell ref="K1086:L1086"/>
    <mergeCell ref="M1086:N1086"/>
    <mergeCell ref="O1086:P1086"/>
    <mergeCell ref="Q1086:S1086"/>
    <mergeCell ref="C1087:D1087"/>
    <mergeCell ref="E1087:F1087"/>
    <mergeCell ref="G1087:H1087"/>
    <mergeCell ref="I1087:J1087"/>
    <mergeCell ref="K1087:L1087"/>
    <mergeCell ref="M1087:N1087"/>
    <mergeCell ref="O1087:P1087"/>
    <mergeCell ref="Q1087:S1087"/>
    <mergeCell ref="C1088:D1088"/>
    <mergeCell ref="E1088:F1088"/>
    <mergeCell ref="G1088:H1088"/>
    <mergeCell ref="I1088:J1088"/>
    <mergeCell ref="K1088:L1088"/>
    <mergeCell ref="M1088:N1088"/>
    <mergeCell ref="O1088:P1088"/>
    <mergeCell ref="Q1088:S1088"/>
    <mergeCell ref="C1089:D1089"/>
    <mergeCell ref="E1089:F1089"/>
    <mergeCell ref="G1089:H1089"/>
    <mergeCell ref="I1089:J1089"/>
    <mergeCell ref="K1089:L1089"/>
    <mergeCell ref="M1089:N1089"/>
    <mergeCell ref="O1089:P1089"/>
    <mergeCell ref="Q1089:S1089"/>
    <mergeCell ref="C1090:D1090"/>
    <mergeCell ref="E1090:F1090"/>
    <mergeCell ref="G1090:H1090"/>
    <mergeCell ref="I1090:J1090"/>
    <mergeCell ref="K1090:L1090"/>
    <mergeCell ref="M1090:N1090"/>
    <mergeCell ref="O1090:P1090"/>
    <mergeCell ref="Q1090:S1090"/>
    <mergeCell ref="C1091:D1091"/>
    <mergeCell ref="E1091:F1091"/>
    <mergeCell ref="G1091:H1091"/>
    <mergeCell ref="I1091:J1091"/>
    <mergeCell ref="K1091:L1091"/>
    <mergeCell ref="M1091:N1091"/>
    <mergeCell ref="O1091:P1091"/>
    <mergeCell ref="Q1091:S1091"/>
    <mergeCell ref="C1092:D1092"/>
    <mergeCell ref="E1092:F1092"/>
    <mergeCell ref="G1092:H1092"/>
    <mergeCell ref="I1092:J1092"/>
    <mergeCell ref="K1092:L1092"/>
    <mergeCell ref="M1092:N1092"/>
    <mergeCell ref="O1092:P1092"/>
    <mergeCell ref="Q1092:S1092"/>
    <mergeCell ref="C1093:D1093"/>
    <mergeCell ref="E1093:F1093"/>
    <mergeCell ref="G1093:H1093"/>
    <mergeCell ref="I1093:J1093"/>
    <mergeCell ref="K1093:L1093"/>
    <mergeCell ref="M1093:N1093"/>
    <mergeCell ref="O1093:P1093"/>
    <mergeCell ref="Q1093:S1093"/>
    <mergeCell ref="C1094:D1094"/>
    <mergeCell ref="E1094:F1094"/>
    <mergeCell ref="G1094:H1094"/>
    <mergeCell ref="I1094:J1094"/>
    <mergeCell ref="K1094:L1094"/>
    <mergeCell ref="M1094:N1094"/>
    <mergeCell ref="O1094:P1094"/>
    <mergeCell ref="Q1094:S1094"/>
    <mergeCell ref="C1095:D1095"/>
    <mergeCell ref="E1095:F1095"/>
    <mergeCell ref="G1095:H1095"/>
    <mergeCell ref="I1095:J1095"/>
    <mergeCell ref="K1095:L1095"/>
    <mergeCell ref="M1095:N1095"/>
    <mergeCell ref="O1095:P1095"/>
    <mergeCell ref="Q1095:S1095"/>
    <mergeCell ref="C1096:D1096"/>
    <mergeCell ref="E1096:F1096"/>
    <mergeCell ref="G1096:H1096"/>
    <mergeCell ref="I1096:J1096"/>
    <mergeCell ref="K1096:L1096"/>
    <mergeCell ref="M1096:N1096"/>
    <mergeCell ref="O1096:P1096"/>
    <mergeCell ref="Q1096:S1096"/>
    <mergeCell ref="C1097:D1097"/>
    <mergeCell ref="E1097:F1097"/>
    <mergeCell ref="G1097:H1097"/>
    <mergeCell ref="I1097:J1097"/>
    <mergeCell ref="K1097:L1097"/>
    <mergeCell ref="M1097:N1097"/>
    <mergeCell ref="O1097:P1097"/>
    <mergeCell ref="Q1097:S1097"/>
    <mergeCell ref="C1098:D1098"/>
    <mergeCell ref="E1098:F1098"/>
    <mergeCell ref="G1098:H1098"/>
    <mergeCell ref="I1098:J1098"/>
    <mergeCell ref="K1098:L1098"/>
    <mergeCell ref="M1098:N1098"/>
    <mergeCell ref="O1098:P1098"/>
    <mergeCell ref="Q1098:S1098"/>
    <mergeCell ref="C1099:D1099"/>
    <mergeCell ref="E1099:F1099"/>
    <mergeCell ref="G1099:H1099"/>
    <mergeCell ref="I1099:J1099"/>
    <mergeCell ref="K1099:L1099"/>
    <mergeCell ref="M1099:N1099"/>
    <mergeCell ref="O1099:P1099"/>
    <mergeCell ref="Q1099:S1099"/>
    <mergeCell ref="C1100:D1100"/>
    <mergeCell ref="E1100:F1100"/>
    <mergeCell ref="G1100:H1100"/>
    <mergeCell ref="I1100:J1100"/>
    <mergeCell ref="K1100:L1100"/>
    <mergeCell ref="M1100:N1100"/>
    <mergeCell ref="O1100:P1100"/>
    <mergeCell ref="Q1100:S1100"/>
    <mergeCell ref="C1101:D1101"/>
    <mergeCell ref="E1101:F1101"/>
    <mergeCell ref="G1101:H1101"/>
    <mergeCell ref="I1101:J1101"/>
    <mergeCell ref="K1101:L1101"/>
    <mergeCell ref="M1101:N1101"/>
    <mergeCell ref="O1101:P1101"/>
    <mergeCell ref="Q1101:S1101"/>
    <mergeCell ref="C1102:D1102"/>
    <mergeCell ref="E1102:F1102"/>
    <mergeCell ref="G1102:H1102"/>
    <mergeCell ref="I1102:J1102"/>
    <mergeCell ref="K1102:L1102"/>
    <mergeCell ref="M1102:N1102"/>
    <mergeCell ref="O1102:P1102"/>
    <mergeCell ref="Q1102:S1102"/>
    <mergeCell ref="C1103:D1103"/>
    <mergeCell ref="E1103:F1103"/>
    <mergeCell ref="G1103:H1103"/>
    <mergeCell ref="I1103:J1103"/>
    <mergeCell ref="K1103:L1103"/>
    <mergeCell ref="M1103:N1103"/>
    <mergeCell ref="O1103:P1103"/>
    <mergeCell ref="Q1103:S1103"/>
    <mergeCell ref="C1104:D1104"/>
    <mergeCell ref="E1104:F1104"/>
    <mergeCell ref="G1104:H1104"/>
    <mergeCell ref="I1104:J1104"/>
    <mergeCell ref="K1104:L1104"/>
    <mergeCell ref="M1104:N1104"/>
    <mergeCell ref="O1104:P1104"/>
    <mergeCell ref="Q1104:S1104"/>
    <mergeCell ref="C1105:D1105"/>
    <mergeCell ref="E1105:F1105"/>
    <mergeCell ref="G1105:H1105"/>
    <mergeCell ref="I1105:J1105"/>
    <mergeCell ref="K1105:L1105"/>
    <mergeCell ref="M1105:N1105"/>
    <mergeCell ref="O1105:P1105"/>
    <mergeCell ref="Q1105:S1105"/>
    <mergeCell ref="C1106:D1106"/>
    <mergeCell ref="E1106:F1106"/>
    <mergeCell ref="G1106:H1106"/>
    <mergeCell ref="I1106:J1106"/>
    <mergeCell ref="K1106:L1106"/>
    <mergeCell ref="M1106:N1106"/>
    <mergeCell ref="O1106:P1106"/>
    <mergeCell ref="Q1106:S1106"/>
    <mergeCell ref="C1107:D1107"/>
    <mergeCell ref="E1107:F1107"/>
    <mergeCell ref="G1107:H1107"/>
    <mergeCell ref="I1107:J1107"/>
    <mergeCell ref="K1107:L1107"/>
    <mergeCell ref="M1107:N1107"/>
    <mergeCell ref="O1107:P1107"/>
    <mergeCell ref="Q1107:S1107"/>
    <mergeCell ref="C1108:D1108"/>
    <mergeCell ref="E1108:F1108"/>
    <mergeCell ref="G1108:H1108"/>
    <mergeCell ref="I1108:J1108"/>
    <mergeCell ref="K1108:L1108"/>
    <mergeCell ref="M1108:N1108"/>
    <mergeCell ref="O1108:P1108"/>
    <mergeCell ref="Q1108:S1108"/>
    <mergeCell ref="C1109:D1109"/>
    <mergeCell ref="E1109:F1109"/>
    <mergeCell ref="G1109:H1109"/>
    <mergeCell ref="I1109:J1109"/>
    <mergeCell ref="K1109:L1109"/>
    <mergeCell ref="M1109:N1109"/>
    <mergeCell ref="O1109:P1109"/>
    <mergeCell ref="Q1109:S1109"/>
    <mergeCell ref="C1110:D1110"/>
    <mergeCell ref="E1110:F1110"/>
    <mergeCell ref="G1110:H1110"/>
    <mergeCell ref="I1110:J1110"/>
    <mergeCell ref="K1110:L1110"/>
    <mergeCell ref="M1110:N1110"/>
    <mergeCell ref="O1110:P1110"/>
    <mergeCell ref="Q1110:S1110"/>
    <mergeCell ref="C1111:D1111"/>
    <mergeCell ref="E1111:F1111"/>
    <mergeCell ref="G1111:H1111"/>
    <mergeCell ref="I1111:J1111"/>
    <mergeCell ref="K1111:L1111"/>
    <mergeCell ref="M1111:N1111"/>
    <mergeCell ref="O1111:P1111"/>
    <mergeCell ref="Q1111:S1111"/>
    <mergeCell ref="C1112:D1112"/>
    <mergeCell ref="E1112:F1112"/>
    <mergeCell ref="G1112:H1112"/>
    <mergeCell ref="I1112:J1112"/>
    <mergeCell ref="K1112:L1112"/>
    <mergeCell ref="M1112:N1112"/>
    <mergeCell ref="O1112:P1112"/>
    <mergeCell ref="Q1112:S1112"/>
    <mergeCell ref="C1113:D1113"/>
    <mergeCell ref="E1113:F1113"/>
    <mergeCell ref="G1113:H1113"/>
    <mergeCell ref="I1113:J1113"/>
    <mergeCell ref="K1113:L1113"/>
    <mergeCell ref="M1113:N1113"/>
    <mergeCell ref="O1113:P1113"/>
    <mergeCell ref="Q1113:S1113"/>
    <mergeCell ref="C1114:D1114"/>
    <mergeCell ref="E1114:F1114"/>
    <mergeCell ref="G1114:H1114"/>
    <mergeCell ref="I1114:J1114"/>
    <mergeCell ref="K1114:L1114"/>
    <mergeCell ref="M1114:N1114"/>
    <mergeCell ref="O1114:P1114"/>
    <mergeCell ref="Q1114:S1114"/>
    <mergeCell ref="C1115:D1115"/>
    <mergeCell ref="E1115:F1115"/>
    <mergeCell ref="G1115:H1115"/>
    <mergeCell ref="I1115:J1115"/>
    <mergeCell ref="K1115:L1115"/>
    <mergeCell ref="M1115:N1115"/>
    <mergeCell ref="O1115:P1115"/>
    <mergeCell ref="Q1115:S1115"/>
    <mergeCell ref="C1116:D1116"/>
    <mergeCell ref="E1116:F1116"/>
    <mergeCell ref="G1116:H1116"/>
    <mergeCell ref="I1116:J1116"/>
    <mergeCell ref="K1116:L1116"/>
    <mergeCell ref="M1116:N1116"/>
    <mergeCell ref="O1116:P1116"/>
    <mergeCell ref="Q1116:S1116"/>
    <mergeCell ref="C1117:D1117"/>
    <mergeCell ref="E1117:F1117"/>
    <mergeCell ref="G1117:H1117"/>
    <mergeCell ref="I1117:J1117"/>
    <mergeCell ref="K1117:L1117"/>
    <mergeCell ref="M1117:N1117"/>
    <mergeCell ref="O1117:P1117"/>
    <mergeCell ref="Q1117:S1117"/>
    <mergeCell ref="C1118:D1118"/>
    <mergeCell ref="E1118:F1118"/>
    <mergeCell ref="G1118:H1118"/>
    <mergeCell ref="I1118:J1118"/>
    <mergeCell ref="K1118:L1118"/>
    <mergeCell ref="M1118:N1118"/>
    <mergeCell ref="O1118:P1118"/>
    <mergeCell ref="Q1118:S1118"/>
    <mergeCell ref="C1119:D1119"/>
    <mergeCell ref="E1119:F1119"/>
    <mergeCell ref="G1119:H1119"/>
    <mergeCell ref="I1119:J1119"/>
    <mergeCell ref="K1119:L1119"/>
    <mergeCell ref="M1119:N1119"/>
    <mergeCell ref="O1119:P1119"/>
    <mergeCell ref="Q1119:S1119"/>
    <mergeCell ref="C1120:D1120"/>
    <mergeCell ref="E1120:F1120"/>
    <mergeCell ref="G1120:H1120"/>
    <mergeCell ref="I1120:J1120"/>
    <mergeCell ref="K1120:L1120"/>
    <mergeCell ref="M1120:N1120"/>
    <mergeCell ref="O1120:P1120"/>
    <mergeCell ref="Q1120:S1120"/>
    <mergeCell ref="C1121:D1121"/>
    <mergeCell ref="E1121:F1121"/>
    <mergeCell ref="G1121:H1121"/>
    <mergeCell ref="I1121:J1121"/>
    <mergeCell ref="K1121:L1121"/>
    <mergeCell ref="M1121:N1121"/>
    <mergeCell ref="O1121:P1121"/>
    <mergeCell ref="Q1121:S1121"/>
    <mergeCell ref="C1122:D1122"/>
    <mergeCell ref="E1122:F1122"/>
    <mergeCell ref="G1122:H1122"/>
    <mergeCell ref="I1122:J1122"/>
    <mergeCell ref="K1122:L1122"/>
    <mergeCell ref="M1122:N1122"/>
    <mergeCell ref="O1122:P1122"/>
    <mergeCell ref="Q1122:S1122"/>
    <mergeCell ref="C1123:D1123"/>
    <mergeCell ref="E1123:F1123"/>
    <mergeCell ref="G1123:H1123"/>
    <mergeCell ref="I1123:J1123"/>
    <mergeCell ref="K1123:L1123"/>
    <mergeCell ref="M1123:N1123"/>
    <mergeCell ref="O1123:P1123"/>
    <mergeCell ref="Q1123:S1123"/>
    <mergeCell ref="C1124:D1124"/>
    <mergeCell ref="E1124:F1124"/>
    <mergeCell ref="G1124:H1124"/>
    <mergeCell ref="I1124:J1124"/>
    <mergeCell ref="K1124:L1124"/>
    <mergeCell ref="M1124:N1124"/>
    <mergeCell ref="O1124:P1124"/>
    <mergeCell ref="Q1124:S1124"/>
    <mergeCell ref="C1125:D1125"/>
    <mergeCell ref="E1125:F1125"/>
    <mergeCell ref="G1125:H1125"/>
    <mergeCell ref="I1125:J1125"/>
    <mergeCell ref="K1125:L1125"/>
    <mergeCell ref="M1125:N1125"/>
    <mergeCell ref="O1125:P1125"/>
    <mergeCell ref="Q1125:S1125"/>
    <mergeCell ref="C1126:D1126"/>
    <mergeCell ref="E1126:F1126"/>
    <mergeCell ref="G1126:H1126"/>
    <mergeCell ref="I1126:J1126"/>
    <mergeCell ref="K1126:L1126"/>
    <mergeCell ref="M1126:N1126"/>
    <mergeCell ref="O1126:P1126"/>
    <mergeCell ref="Q1126:S1126"/>
    <mergeCell ref="C1127:D1127"/>
    <mergeCell ref="E1127:F1127"/>
    <mergeCell ref="G1127:H1127"/>
    <mergeCell ref="I1127:J1127"/>
    <mergeCell ref="K1127:L1127"/>
    <mergeCell ref="M1127:N1127"/>
    <mergeCell ref="O1127:P1127"/>
    <mergeCell ref="Q1127:S1127"/>
    <mergeCell ref="C1128:D1128"/>
    <mergeCell ref="E1128:F1128"/>
    <mergeCell ref="G1128:H1128"/>
    <mergeCell ref="I1128:J1128"/>
    <mergeCell ref="K1128:L1128"/>
    <mergeCell ref="M1128:N1128"/>
    <mergeCell ref="O1128:P1128"/>
    <mergeCell ref="Q1128:S1128"/>
    <mergeCell ref="C1129:D1129"/>
    <mergeCell ref="E1129:F1129"/>
    <mergeCell ref="G1129:H1129"/>
    <mergeCell ref="I1129:J1129"/>
    <mergeCell ref="K1129:L1129"/>
    <mergeCell ref="M1129:N1129"/>
    <mergeCell ref="O1129:P1129"/>
    <mergeCell ref="Q1129:S1129"/>
    <mergeCell ref="C1130:D1130"/>
    <mergeCell ref="E1130:F1130"/>
    <mergeCell ref="G1130:H1130"/>
    <mergeCell ref="I1130:J1130"/>
    <mergeCell ref="K1130:L1130"/>
    <mergeCell ref="M1130:N1130"/>
    <mergeCell ref="O1130:P1130"/>
    <mergeCell ref="Q1130:S1130"/>
    <mergeCell ref="C1131:D1131"/>
    <mergeCell ref="E1131:F1131"/>
    <mergeCell ref="G1131:H1131"/>
    <mergeCell ref="I1131:J1131"/>
    <mergeCell ref="K1131:L1131"/>
    <mergeCell ref="M1131:N1131"/>
    <mergeCell ref="O1131:P1131"/>
    <mergeCell ref="Q1131:S1131"/>
    <mergeCell ref="C1132:D1132"/>
    <mergeCell ref="E1132:F1132"/>
    <mergeCell ref="G1132:H1132"/>
    <mergeCell ref="I1132:J1132"/>
    <mergeCell ref="K1132:L1132"/>
    <mergeCell ref="M1132:N1132"/>
    <mergeCell ref="O1132:P1132"/>
    <mergeCell ref="Q1132:S1132"/>
    <mergeCell ref="C1133:D1133"/>
    <mergeCell ref="E1133:F1133"/>
    <mergeCell ref="G1133:H1133"/>
    <mergeCell ref="I1133:J1133"/>
    <mergeCell ref="K1133:L1133"/>
    <mergeCell ref="M1133:N1133"/>
    <mergeCell ref="O1133:P1133"/>
    <mergeCell ref="Q1133:S1133"/>
    <mergeCell ref="C1134:D1134"/>
    <mergeCell ref="E1134:F1134"/>
    <mergeCell ref="G1134:H1134"/>
    <mergeCell ref="I1134:J1134"/>
    <mergeCell ref="K1134:L1134"/>
    <mergeCell ref="M1134:N1134"/>
    <mergeCell ref="O1134:P1134"/>
    <mergeCell ref="Q1134:S1134"/>
    <mergeCell ref="C1135:D1135"/>
    <mergeCell ref="E1135:F1135"/>
    <mergeCell ref="G1135:H1135"/>
    <mergeCell ref="I1135:J1135"/>
    <mergeCell ref="K1135:L1135"/>
    <mergeCell ref="M1135:N1135"/>
    <mergeCell ref="O1135:P1135"/>
    <mergeCell ref="Q1135:S1135"/>
    <mergeCell ref="C1136:D1136"/>
    <mergeCell ref="E1136:F1136"/>
    <mergeCell ref="G1136:H1136"/>
    <mergeCell ref="I1136:J1136"/>
    <mergeCell ref="K1136:L1136"/>
    <mergeCell ref="M1136:N1136"/>
    <mergeCell ref="O1136:P1136"/>
    <mergeCell ref="Q1136:S1136"/>
    <mergeCell ref="C1137:D1137"/>
    <mergeCell ref="E1137:F1137"/>
    <mergeCell ref="G1137:H1137"/>
    <mergeCell ref="I1137:J1137"/>
    <mergeCell ref="K1137:L1137"/>
    <mergeCell ref="M1137:N1137"/>
    <mergeCell ref="O1137:P1137"/>
    <mergeCell ref="Q1137:S1137"/>
    <mergeCell ref="C1138:D1138"/>
    <mergeCell ref="E1138:F1138"/>
    <mergeCell ref="G1138:H1138"/>
    <mergeCell ref="I1138:J1138"/>
    <mergeCell ref="K1138:L1138"/>
    <mergeCell ref="M1138:N1138"/>
    <mergeCell ref="O1138:P1138"/>
    <mergeCell ref="Q1138:S1138"/>
    <mergeCell ref="C1139:D1139"/>
    <mergeCell ref="E1139:F1139"/>
    <mergeCell ref="G1139:H1139"/>
    <mergeCell ref="I1139:J1139"/>
    <mergeCell ref="K1139:L1139"/>
    <mergeCell ref="M1139:N1139"/>
    <mergeCell ref="O1139:P1139"/>
    <mergeCell ref="Q1139:S1139"/>
    <mergeCell ref="C1140:D1140"/>
    <mergeCell ref="E1140:F1140"/>
    <mergeCell ref="G1140:H1140"/>
    <mergeCell ref="I1140:J1140"/>
    <mergeCell ref="K1140:L1140"/>
    <mergeCell ref="M1140:N1140"/>
    <mergeCell ref="O1140:P1140"/>
    <mergeCell ref="Q1140:S1140"/>
    <mergeCell ref="C1141:D1141"/>
    <mergeCell ref="E1141:F1141"/>
    <mergeCell ref="G1141:H1141"/>
    <mergeCell ref="I1141:J1141"/>
    <mergeCell ref="K1141:L1141"/>
    <mergeCell ref="M1141:N1141"/>
    <mergeCell ref="O1141:P1141"/>
    <mergeCell ref="Q1141:S1141"/>
    <mergeCell ref="C1142:D1142"/>
    <mergeCell ref="E1142:F1142"/>
    <mergeCell ref="G1142:H1142"/>
    <mergeCell ref="I1142:J1142"/>
    <mergeCell ref="K1142:L1142"/>
    <mergeCell ref="M1142:N1142"/>
    <mergeCell ref="O1142:P1142"/>
    <mergeCell ref="Q1142:S1142"/>
    <mergeCell ref="C1143:D1143"/>
    <mergeCell ref="E1143:F1143"/>
    <mergeCell ref="G1143:H1143"/>
    <mergeCell ref="I1143:J1143"/>
    <mergeCell ref="K1143:L1143"/>
    <mergeCell ref="M1143:N1143"/>
    <mergeCell ref="O1143:P1143"/>
    <mergeCell ref="Q1143:S1143"/>
    <mergeCell ref="C1144:D1144"/>
    <mergeCell ref="E1144:F1144"/>
    <mergeCell ref="G1144:H1144"/>
    <mergeCell ref="I1144:J1144"/>
    <mergeCell ref="K1144:L1144"/>
    <mergeCell ref="M1144:N1144"/>
    <mergeCell ref="O1144:P1144"/>
    <mergeCell ref="Q1144:S1144"/>
    <mergeCell ref="C1145:D1145"/>
    <mergeCell ref="E1145:F1145"/>
    <mergeCell ref="G1145:H1145"/>
    <mergeCell ref="I1145:J1145"/>
    <mergeCell ref="K1145:L1145"/>
    <mergeCell ref="M1145:N1145"/>
    <mergeCell ref="O1145:P1145"/>
    <mergeCell ref="Q1145:S1145"/>
    <mergeCell ref="C1146:D1146"/>
    <mergeCell ref="E1146:F1146"/>
    <mergeCell ref="G1146:H1146"/>
    <mergeCell ref="I1146:J1146"/>
    <mergeCell ref="K1146:L1146"/>
    <mergeCell ref="M1146:N1146"/>
    <mergeCell ref="O1146:P1146"/>
    <mergeCell ref="Q1146:S1146"/>
    <mergeCell ref="C1147:D1147"/>
    <mergeCell ref="E1147:F1147"/>
    <mergeCell ref="G1147:H1147"/>
    <mergeCell ref="I1147:J1147"/>
    <mergeCell ref="K1147:L1147"/>
    <mergeCell ref="M1147:N1147"/>
    <mergeCell ref="O1147:P1147"/>
    <mergeCell ref="Q1147:S1147"/>
    <mergeCell ref="C1148:D1148"/>
    <mergeCell ref="E1148:F1148"/>
    <mergeCell ref="G1148:H1148"/>
    <mergeCell ref="I1148:J1148"/>
    <mergeCell ref="K1148:L1148"/>
    <mergeCell ref="M1148:N1148"/>
    <mergeCell ref="O1148:P1148"/>
    <mergeCell ref="Q1148:S1148"/>
    <mergeCell ref="C1149:D1149"/>
    <mergeCell ref="E1149:F1149"/>
    <mergeCell ref="G1149:H1149"/>
    <mergeCell ref="I1149:J1149"/>
    <mergeCell ref="K1149:L1149"/>
    <mergeCell ref="M1149:N1149"/>
    <mergeCell ref="O1149:P1149"/>
    <mergeCell ref="Q1149:S1149"/>
    <mergeCell ref="C1150:D1150"/>
    <mergeCell ref="E1150:F1150"/>
    <mergeCell ref="G1150:H1150"/>
    <mergeCell ref="I1150:J1150"/>
    <mergeCell ref="K1150:L1150"/>
    <mergeCell ref="M1150:N1150"/>
    <mergeCell ref="O1150:P1150"/>
    <mergeCell ref="Q1150:S1150"/>
    <mergeCell ref="C1151:D1151"/>
    <mergeCell ref="E1151:F1151"/>
    <mergeCell ref="G1151:H1151"/>
    <mergeCell ref="I1151:J1151"/>
    <mergeCell ref="K1151:L1151"/>
    <mergeCell ref="M1151:N1151"/>
    <mergeCell ref="O1151:P1151"/>
    <mergeCell ref="Q1151:S1151"/>
    <mergeCell ref="C1152:D1152"/>
    <mergeCell ref="E1152:F1152"/>
    <mergeCell ref="G1152:H1152"/>
    <mergeCell ref="I1152:J1152"/>
    <mergeCell ref="K1152:L1152"/>
    <mergeCell ref="M1152:N1152"/>
    <mergeCell ref="O1152:P1152"/>
    <mergeCell ref="Q1152:S1152"/>
    <mergeCell ref="C1153:D1153"/>
    <mergeCell ref="E1153:F1153"/>
    <mergeCell ref="G1153:H1153"/>
    <mergeCell ref="I1153:J1153"/>
    <mergeCell ref="K1153:L1153"/>
    <mergeCell ref="M1153:N1153"/>
    <mergeCell ref="O1153:P1153"/>
    <mergeCell ref="Q1153:S1153"/>
    <mergeCell ref="C1154:D1154"/>
    <mergeCell ref="E1154:F1154"/>
    <mergeCell ref="G1154:H1154"/>
    <mergeCell ref="I1154:J1154"/>
    <mergeCell ref="K1154:L1154"/>
    <mergeCell ref="M1154:N1154"/>
    <mergeCell ref="O1154:P1154"/>
    <mergeCell ref="Q1154:S1154"/>
    <mergeCell ref="C1155:D1155"/>
    <mergeCell ref="E1155:F1155"/>
    <mergeCell ref="G1155:H1155"/>
    <mergeCell ref="I1155:J1155"/>
    <mergeCell ref="K1155:L1155"/>
    <mergeCell ref="M1155:N1155"/>
    <mergeCell ref="O1155:P1155"/>
    <mergeCell ref="Q1155:S1155"/>
    <mergeCell ref="C1156:D1156"/>
    <mergeCell ref="E1156:F1156"/>
    <mergeCell ref="G1156:H1156"/>
    <mergeCell ref="I1156:J1156"/>
    <mergeCell ref="K1156:L1156"/>
    <mergeCell ref="M1156:N1156"/>
    <mergeCell ref="O1156:P1156"/>
    <mergeCell ref="Q1156:S1156"/>
    <mergeCell ref="C1157:D1157"/>
    <mergeCell ref="E1157:F1157"/>
    <mergeCell ref="G1157:H1157"/>
    <mergeCell ref="I1157:J1157"/>
    <mergeCell ref="K1157:L1157"/>
    <mergeCell ref="M1157:N1157"/>
    <mergeCell ref="O1157:P1157"/>
    <mergeCell ref="Q1157:S1157"/>
    <mergeCell ref="C1158:D1158"/>
    <mergeCell ref="E1158:F1158"/>
    <mergeCell ref="G1158:H1158"/>
    <mergeCell ref="I1158:J1158"/>
    <mergeCell ref="K1158:L1158"/>
    <mergeCell ref="M1158:N1158"/>
    <mergeCell ref="O1158:P1158"/>
    <mergeCell ref="Q1158:S1158"/>
    <mergeCell ref="C1159:D1159"/>
    <mergeCell ref="E1159:F1159"/>
    <mergeCell ref="G1159:H1159"/>
    <mergeCell ref="I1159:J1159"/>
    <mergeCell ref="K1159:L1159"/>
    <mergeCell ref="M1159:N1159"/>
    <mergeCell ref="O1159:P1159"/>
    <mergeCell ref="Q1159:S1159"/>
    <mergeCell ref="C1160:D1160"/>
    <mergeCell ref="E1160:F1160"/>
    <mergeCell ref="G1160:H1160"/>
    <mergeCell ref="I1160:J1160"/>
    <mergeCell ref="K1160:L1160"/>
    <mergeCell ref="M1160:N1160"/>
    <mergeCell ref="O1160:P1160"/>
    <mergeCell ref="Q1160:S1160"/>
    <mergeCell ref="C1161:D1161"/>
    <mergeCell ref="E1161:F1161"/>
    <mergeCell ref="G1161:H1161"/>
    <mergeCell ref="I1161:J1161"/>
    <mergeCell ref="K1161:L1161"/>
    <mergeCell ref="M1161:N1161"/>
    <mergeCell ref="O1161:P1161"/>
    <mergeCell ref="Q1161:S1161"/>
    <mergeCell ref="C1162:D1162"/>
    <mergeCell ref="E1162:F1162"/>
    <mergeCell ref="G1162:H1162"/>
    <mergeCell ref="I1162:J1162"/>
    <mergeCell ref="K1162:L1162"/>
    <mergeCell ref="M1162:N1162"/>
    <mergeCell ref="O1162:P1162"/>
    <mergeCell ref="Q1162:S1162"/>
    <mergeCell ref="C1163:D1163"/>
    <mergeCell ref="E1163:F1163"/>
    <mergeCell ref="G1163:H1163"/>
    <mergeCell ref="I1163:J1163"/>
    <mergeCell ref="K1163:L1163"/>
    <mergeCell ref="M1163:N1163"/>
    <mergeCell ref="O1163:P1163"/>
    <mergeCell ref="Q1163:S1163"/>
    <mergeCell ref="C1164:D1164"/>
    <mergeCell ref="E1164:F1164"/>
    <mergeCell ref="G1164:H1164"/>
    <mergeCell ref="I1164:J1164"/>
    <mergeCell ref="K1164:L1164"/>
    <mergeCell ref="M1164:N1164"/>
    <mergeCell ref="O1164:P1164"/>
    <mergeCell ref="Q1164:S1164"/>
    <mergeCell ref="C1165:D1165"/>
    <mergeCell ref="E1165:F1165"/>
    <mergeCell ref="G1165:H1165"/>
    <mergeCell ref="I1165:J1165"/>
    <mergeCell ref="K1165:L1165"/>
    <mergeCell ref="M1165:N1165"/>
    <mergeCell ref="O1165:P1165"/>
    <mergeCell ref="Q1165:S1165"/>
    <mergeCell ref="C1166:D1166"/>
    <mergeCell ref="E1166:F1166"/>
    <mergeCell ref="G1166:H1166"/>
    <mergeCell ref="I1166:J1166"/>
    <mergeCell ref="K1166:L1166"/>
    <mergeCell ref="M1166:N1166"/>
    <mergeCell ref="O1166:P1166"/>
    <mergeCell ref="Q1166:S1166"/>
    <mergeCell ref="C1167:D1167"/>
    <mergeCell ref="E1167:F1167"/>
    <mergeCell ref="G1167:H1167"/>
    <mergeCell ref="I1167:J1167"/>
    <mergeCell ref="K1167:L1167"/>
    <mergeCell ref="M1167:N1167"/>
    <mergeCell ref="O1167:P1167"/>
    <mergeCell ref="Q1167:S1167"/>
    <mergeCell ref="C1168:D1168"/>
    <mergeCell ref="E1168:F1168"/>
    <mergeCell ref="G1168:H1168"/>
    <mergeCell ref="I1168:J1168"/>
    <mergeCell ref="K1168:L1168"/>
    <mergeCell ref="M1168:N1168"/>
    <mergeCell ref="O1168:P1168"/>
    <mergeCell ref="Q1168:S1168"/>
    <mergeCell ref="C1169:D1169"/>
    <mergeCell ref="E1169:F1169"/>
    <mergeCell ref="G1169:H1169"/>
    <mergeCell ref="I1169:J1169"/>
    <mergeCell ref="K1169:L1169"/>
    <mergeCell ref="M1169:N1169"/>
    <mergeCell ref="O1169:P1169"/>
    <mergeCell ref="Q1169:S1169"/>
    <mergeCell ref="C1170:D1170"/>
    <mergeCell ref="E1170:F1170"/>
    <mergeCell ref="G1170:H1170"/>
    <mergeCell ref="I1170:J1170"/>
    <mergeCell ref="K1170:L1170"/>
    <mergeCell ref="M1170:N1170"/>
    <mergeCell ref="O1170:P1170"/>
    <mergeCell ref="Q1170:S1170"/>
    <mergeCell ref="C1171:D1171"/>
    <mergeCell ref="E1171:F1171"/>
    <mergeCell ref="G1171:H1171"/>
    <mergeCell ref="I1171:J1171"/>
    <mergeCell ref="K1171:L1171"/>
    <mergeCell ref="M1171:N1171"/>
    <mergeCell ref="O1171:P1171"/>
    <mergeCell ref="Q1171:S1171"/>
    <mergeCell ref="C1172:D1172"/>
    <mergeCell ref="E1172:F1172"/>
    <mergeCell ref="G1172:H1172"/>
    <mergeCell ref="I1172:J1172"/>
    <mergeCell ref="K1172:L1172"/>
    <mergeCell ref="M1172:N1172"/>
    <mergeCell ref="O1172:P1172"/>
    <mergeCell ref="Q1172:S1172"/>
    <mergeCell ref="C1173:D1173"/>
    <mergeCell ref="E1173:F1173"/>
    <mergeCell ref="G1173:H1173"/>
    <mergeCell ref="I1173:J1173"/>
    <mergeCell ref="K1173:L1173"/>
    <mergeCell ref="M1173:N1173"/>
    <mergeCell ref="O1173:P1173"/>
    <mergeCell ref="Q1173:S1173"/>
    <mergeCell ref="C1174:D1174"/>
    <mergeCell ref="E1174:F1174"/>
    <mergeCell ref="G1174:H1174"/>
    <mergeCell ref="I1174:J1174"/>
    <mergeCell ref="K1174:L1174"/>
    <mergeCell ref="M1174:N1174"/>
    <mergeCell ref="O1174:P1174"/>
    <mergeCell ref="Q1174:S1174"/>
    <mergeCell ref="C1175:D1175"/>
    <mergeCell ref="E1175:F1175"/>
    <mergeCell ref="G1175:H1175"/>
    <mergeCell ref="I1175:J1175"/>
    <mergeCell ref="K1175:L1175"/>
    <mergeCell ref="M1175:N1175"/>
    <mergeCell ref="O1175:P1175"/>
    <mergeCell ref="Q1175:S1175"/>
    <mergeCell ref="C1176:D1176"/>
    <mergeCell ref="E1176:F1176"/>
    <mergeCell ref="G1176:H1176"/>
    <mergeCell ref="I1176:J1176"/>
    <mergeCell ref="K1176:L1176"/>
    <mergeCell ref="M1176:N1176"/>
    <mergeCell ref="O1176:P1176"/>
    <mergeCell ref="Q1176:S1176"/>
    <mergeCell ref="C1177:D1177"/>
    <mergeCell ref="E1177:F1177"/>
    <mergeCell ref="G1177:H1177"/>
    <mergeCell ref="I1177:J1177"/>
    <mergeCell ref="K1177:L1177"/>
    <mergeCell ref="M1177:N1177"/>
    <mergeCell ref="O1177:P1177"/>
    <mergeCell ref="Q1177:S1177"/>
    <mergeCell ref="C1178:D1178"/>
    <mergeCell ref="E1178:F1178"/>
    <mergeCell ref="G1178:H1178"/>
    <mergeCell ref="I1178:J1178"/>
    <mergeCell ref="K1178:L1178"/>
    <mergeCell ref="M1178:N1178"/>
    <mergeCell ref="O1178:P1178"/>
    <mergeCell ref="Q1178:S1178"/>
    <mergeCell ref="C1179:D1179"/>
    <mergeCell ref="E1179:F1179"/>
    <mergeCell ref="G1179:H1179"/>
    <mergeCell ref="I1179:J1179"/>
    <mergeCell ref="K1179:L1179"/>
    <mergeCell ref="M1179:N1179"/>
    <mergeCell ref="O1179:P1179"/>
    <mergeCell ref="Q1179:S1179"/>
    <mergeCell ref="C1180:D1180"/>
    <mergeCell ref="E1180:F1180"/>
    <mergeCell ref="G1180:H1180"/>
    <mergeCell ref="I1180:J1180"/>
    <mergeCell ref="K1180:L1180"/>
    <mergeCell ref="M1180:N1180"/>
    <mergeCell ref="O1180:P1180"/>
    <mergeCell ref="Q1180:S1180"/>
    <mergeCell ref="C1181:D1181"/>
    <mergeCell ref="E1181:F1181"/>
    <mergeCell ref="G1181:H1181"/>
    <mergeCell ref="I1181:J1181"/>
    <mergeCell ref="K1181:L1181"/>
    <mergeCell ref="M1181:N1181"/>
    <mergeCell ref="O1181:P1181"/>
    <mergeCell ref="Q1181:S1181"/>
    <mergeCell ref="C1182:D1182"/>
    <mergeCell ref="E1182:F1182"/>
    <mergeCell ref="G1182:H1182"/>
    <mergeCell ref="I1182:J1182"/>
    <mergeCell ref="K1182:L1182"/>
    <mergeCell ref="M1182:N1182"/>
    <mergeCell ref="O1182:P1182"/>
    <mergeCell ref="Q1182:S1182"/>
    <mergeCell ref="C1183:D1183"/>
    <mergeCell ref="E1183:F1183"/>
    <mergeCell ref="G1183:H1183"/>
    <mergeCell ref="I1183:J1183"/>
    <mergeCell ref="K1183:L1183"/>
    <mergeCell ref="M1183:N1183"/>
    <mergeCell ref="O1183:P1183"/>
    <mergeCell ref="Q1183:S1183"/>
    <mergeCell ref="C1184:D1184"/>
    <mergeCell ref="E1184:F1184"/>
    <mergeCell ref="G1184:H1184"/>
    <mergeCell ref="I1184:J1184"/>
    <mergeCell ref="K1184:L1184"/>
    <mergeCell ref="M1184:N1184"/>
    <mergeCell ref="O1184:P1184"/>
    <mergeCell ref="Q1184:S1184"/>
    <mergeCell ref="C1185:D1185"/>
    <mergeCell ref="E1185:F1185"/>
    <mergeCell ref="G1185:H1185"/>
    <mergeCell ref="I1185:J1185"/>
    <mergeCell ref="K1185:L1185"/>
    <mergeCell ref="M1185:N1185"/>
    <mergeCell ref="O1185:P1185"/>
    <mergeCell ref="Q1185:S1185"/>
    <mergeCell ref="C1186:D1186"/>
    <mergeCell ref="E1186:F1186"/>
    <mergeCell ref="G1186:H1186"/>
    <mergeCell ref="I1186:J1186"/>
    <mergeCell ref="K1186:L1186"/>
    <mergeCell ref="M1186:N1186"/>
    <mergeCell ref="O1186:P1186"/>
    <mergeCell ref="Q1186:S1186"/>
    <mergeCell ref="C1187:D1187"/>
    <mergeCell ref="E1187:F1187"/>
    <mergeCell ref="G1187:H1187"/>
    <mergeCell ref="I1187:J1187"/>
    <mergeCell ref="K1187:L1187"/>
    <mergeCell ref="M1187:N1187"/>
    <mergeCell ref="O1187:P1187"/>
    <mergeCell ref="Q1187:S1187"/>
    <mergeCell ref="C1188:D1188"/>
    <mergeCell ref="E1188:F1188"/>
    <mergeCell ref="G1188:H1188"/>
    <mergeCell ref="I1188:J1188"/>
    <mergeCell ref="K1188:L1188"/>
    <mergeCell ref="M1188:N1188"/>
    <mergeCell ref="O1188:P1188"/>
    <mergeCell ref="Q1188:S1188"/>
    <mergeCell ref="C1189:D1189"/>
    <mergeCell ref="E1189:F1189"/>
    <mergeCell ref="G1189:H1189"/>
    <mergeCell ref="I1189:J1189"/>
    <mergeCell ref="K1189:L1189"/>
    <mergeCell ref="M1189:N1189"/>
    <mergeCell ref="O1189:P1189"/>
    <mergeCell ref="Q1189:S1189"/>
    <mergeCell ref="C1190:D1190"/>
    <mergeCell ref="E1190:F1190"/>
    <mergeCell ref="G1190:H1190"/>
    <mergeCell ref="I1190:J1190"/>
    <mergeCell ref="K1190:L1190"/>
    <mergeCell ref="M1190:N1190"/>
    <mergeCell ref="O1190:P1190"/>
    <mergeCell ref="Q1190:S1190"/>
    <mergeCell ref="C1191:D1191"/>
    <mergeCell ref="E1191:F1191"/>
    <mergeCell ref="G1191:H1191"/>
    <mergeCell ref="I1191:J1191"/>
    <mergeCell ref="K1191:L1191"/>
    <mergeCell ref="M1191:N1191"/>
    <mergeCell ref="O1191:P1191"/>
    <mergeCell ref="Q1191:S1191"/>
    <mergeCell ref="C1192:D1192"/>
    <mergeCell ref="E1192:F1192"/>
    <mergeCell ref="G1192:H1192"/>
    <mergeCell ref="I1192:J1192"/>
    <mergeCell ref="K1192:L1192"/>
    <mergeCell ref="M1192:N1192"/>
    <mergeCell ref="O1192:P1192"/>
    <mergeCell ref="Q1192:S1192"/>
    <mergeCell ref="C1193:D1193"/>
    <mergeCell ref="E1193:F1193"/>
    <mergeCell ref="G1193:H1193"/>
    <mergeCell ref="I1193:J1193"/>
    <mergeCell ref="K1193:L1193"/>
    <mergeCell ref="M1193:N1193"/>
    <mergeCell ref="O1193:P1193"/>
    <mergeCell ref="Q1193:S1193"/>
    <mergeCell ref="C1194:D1194"/>
    <mergeCell ref="E1194:F1194"/>
    <mergeCell ref="G1194:H1194"/>
    <mergeCell ref="I1194:J1194"/>
    <mergeCell ref="K1194:L1194"/>
    <mergeCell ref="M1194:N1194"/>
    <mergeCell ref="O1194:P1194"/>
    <mergeCell ref="Q1194:S1194"/>
    <mergeCell ref="C1195:D1195"/>
    <mergeCell ref="E1195:F1195"/>
    <mergeCell ref="G1195:H1195"/>
    <mergeCell ref="I1195:J1195"/>
    <mergeCell ref="K1195:L1195"/>
    <mergeCell ref="M1195:N1195"/>
    <mergeCell ref="O1195:P1195"/>
    <mergeCell ref="Q1195:S1195"/>
    <mergeCell ref="C1196:D1196"/>
    <mergeCell ref="E1196:F1196"/>
    <mergeCell ref="G1196:H1196"/>
    <mergeCell ref="I1196:J1196"/>
    <mergeCell ref="K1196:L1196"/>
    <mergeCell ref="M1196:N1196"/>
    <mergeCell ref="O1196:P1196"/>
    <mergeCell ref="Q1196:S1196"/>
    <mergeCell ref="C1197:D1197"/>
    <mergeCell ref="E1197:F1197"/>
    <mergeCell ref="G1197:H1197"/>
    <mergeCell ref="I1197:J1197"/>
    <mergeCell ref="K1197:L1197"/>
    <mergeCell ref="M1197:N1197"/>
    <mergeCell ref="O1197:P1197"/>
    <mergeCell ref="Q1197:S1197"/>
    <mergeCell ref="C1198:D1198"/>
    <mergeCell ref="E1198:F1198"/>
    <mergeCell ref="G1198:H1198"/>
    <mergeCell ref="I1198:J1198"/>
    <mergeCell ref="K1198:L1198"/>
    <mergeCell ref="M1198:N1198"/>
    <mergeCell ref="O1198:P1198"/>
    <mergeCell ref="Q1198:S1198"/>
    <mergeCell ref="C1199:D1199"/>
    <mergeCell ref="E1199:F1199"/>
    <mergeCell ref="G1199:H1199"/>
    <mergeCell ref="I1199:J1199"/>
    <mergeCell ref="K1199:L1199"/>
    <mergeCell ref="M1199:N1199"/>
    <mergeCell ref="O1199:P1199"/>
    <mergeCell ref="Q1199:S1199"/>
    <mergeCell ref="C1200:D1200"/>
    <mergeCell ref="E1200:F1200"/>
    <mergeCell ref="G1200:H1200"/>
    <mergeCell ref="I1200:J1200"/>
    <mergeCell ref="K1200:L1200"/>
    <mergeCell ref="M1200:N1200"/>
    <mergeCell ref="O1200:P1200"/>
    <mergeCell ref="Q1200:S1200"/>
    <mergeCell ref="C1201:D1201"/>
    <mergeCell ref="E1201:F1201"/>
    <mergeCell ref="G1201:H1201"/>
    <mergeCell ref="I1201:J1201"/>
    <mergeCell ref="K1201:L1201"/>
    <mergeCell ref="M1201:N1201"/>
    <mergeCell ref="O1201:P1201"/>
    <mergeCell ref="Q1201:S1201"/>
    <mergeCell ref="C1202:D1202"/>
    <mergeCell ref="E1202:F1202"/>
    <mergeCell ref="G1202:H1202"/>
    <mergeCell ref="I1202:J1202"/>
    <mergeCell ref="K1202:L1202"/>
    <mergeCell ref="M1202:N1202"/>
    <mergeCell ref="O1202:P1202"/>
    <mergeCell ref="Q1202:S1202"/>
    <mergeCell ref="C1203:D1203"/>
    <mergeCell ref="E1203:F1203"/>
    <mergeCell ref="G1203:H1203"/>
    <mergeCell ref="I1203:J1203"/>
    <mergeCell ref="K1203:L1203"/>
    <mergeCell ref="M1203:N1203"/>
    <mergeCell ref="O1203:P1203"/>
    <mergeCell ref="Q1203:S1203"/>
    <mergeCell ref="C1204:D1204"/>
    <mergeCell ref="E1204:F1204"/>
    <mergeCell ref="G1204:H1204"/>
    <mergeCell ref="I1204:J1204"/>
    <mergeCell ref="K1204:L1204"/>
    <mergeCell ref="M1204:N1204"/>
    <mergeCell ref="O1204:P1204"/>
    <mergeCell ref="Q1204:S1204"/>
    <mergeCell ref="C1205:D1205"/>
    <mergeCell ref="E1205:F1205"/>
    <mergeCell ref="G1205:H1205"/>
    <mergeCell ref="I1205:J1205"/>
    <mergeCell ref="K1205:L1205"/>
    <mergeCell ref="M1205:N1205"/>
    <mergeCell ref="O1205:P1205"/>
    <mergeCell ref="Q1205:S1205"/>
    <mergeCell ref="C1206:D1206"/>
    <mergeCell ref="E1206:F1206"/>
    <mergeCell ref="G1206:H1206"/>
    <mergeCell ref="I1206:J1206"/>
    <mergeCell ref="K1206:L1206"/>
    <mergeCell ref="M1206:N1206"/>
    <mergeCell ref="O1206:P1206"/>
    <mergeCell ref="Q1206:S1206"/>
    <mergeCell ref="C1207:D1207"/>
    <mergeCell ref="E1207:F1207"/>
    <mergeCell ref="G1207:H1207"/>
    <mergeCell ref="I1207:J1207"/>
    <mergeCell ref="K1207:L1207"/>
    <mergeCell ref="M1207:N1207"/>
    <mergeCell ref="O1207:P1207"/>
    <mergeCell ref="Q1207:S1207"/>
    <mergeCell ref="C1208:D1208"/>
    <mergeCell ref="E1208:F1208"/>
    <mergeCell ref="G1208:H1208"/>
    <mergeCell ref="I1208:J1208"/>
    <mergeCell ref="K1208:L1208"/>
    <mergeCell ref="M1208:N1208"/>
    <mergeCell ref="O1208:P1208"/>
    <mergeCell ref="Q1208:S1208"/>
    <mergeCell ref="C1209:D1209"/>
    <mergeCell ref="E1209:F1209"/>
    <mergeCell ref="G1209:H1209"/>
    <mergeCell ref="I1209:J1209"/>
    <mergeCell ref="K1209:L1209"/>
    <mergeCell ref="M1209:N1209"/>
    <mergeCell ref="O1209:P1209"/>
    <mergeCell ref="Q1209:S1209"/>
    <mergeCell ref="C1210:D1210"/>
    <mergeCell ref="E1210:F1210"/>
    <mergeCell ref="G1210:H1210"/>
    <mergeCell ref="I1210:J1210"/>
    <mergeCell ref="K1210:L1210"/>
    <mergeCell ref="M1210:N1210"/>
    <mergeCell ref="O1210:P1210"/>
    <mergeCell ref="Q1210:S1210"/>
    <mergeCell ref="C1211:D1211"/>
    <mergeCell ref="E1211:F1211"/>
    <mergeCell ref="G1211:H1211"/>
    <mergeCell ref="I1211:J1211"/>
    <mergeCell ref="K1211:L1211"/>
    <mergeCell ref="M1211:N1211"/>
    <mergeCell ref="O1211:P1211"/>
    <mergeCell ref="Q1211:S1211"/>
    <mergeCell ref="C1212:D1212"/>
    <mergeCell ref="E1212:F1212"/>
    <mergeCell ref="G1212:H1212"/>
    <mergeCell ref="I1212:J1212"/>
    <mergeCell ref="K1212:L1212"/>
    <mergeCell ref="M1212:N1212"/>
    <mergeCell ref="O1212:P1212"/>
    <mergeCell ref="Q1212:S1212"/>
    <mergeCell ref="C1213:D1213"/>
    <mergeCell ref="E1213:F1213"/>
    <mergeCell ref="G1213:H1213"/>
    <mergeCell ref="I1213:J1213"/>
    <mergeCell ref="K1213:L1213"/>
    <mergeCell ref="M1213:N1213"/>
    <mergeCell ref="O1213:P1213"/>
    <mergeCell ref="Q1213:S1213"/>
    <mergeCell ref="C1214:D1214"/>
    <mergeCell ref="E1214:F1214"/>
    <mergeCell ref="G1214:H1214"/>
    <mergeCell ref="I1214:J1214"/>
    <mergeCell ref="K1214:L1214"/>
    <mergeCell ref="M1214:N1214"/>
    <mergeCell ref="O1214:P1214"/>
    <mergeCell ref="Q1214:S1214"/>
    <mergeCell ref="C1215:D1215"/>
    <mergeCell ref="E1215:F1215"/>
    <mergeCell ref="G1215:H1215"/>
    <mergeCell ref="I1215:J1215"/>
    <mergeCell ref="K1215:L1215"/>
    <mergeCell ref="M1215:N1215"/>
    <mergeCell ref="O1215:P1215"/>
    <mergeCell ref="Q1215:S1215"/>
    <mergeCell ref="C1216:D1216"/>
    <mergeCell ref="E1216:F1216"/>
    <mergeCell ref="G1216:H1216"/>
    <mergeCell ref="I1216:J1216"/>
    <mergeCell ref="K1216:L1216"/>
    <mergeCell ref="M1216:N1216"/>
    <mergeCell ref="O1216:P1216"/>
    <mergeCell ref="Q1216:S1216"/>
    <mergeCell ref="C1217:D1217"/>
    <mergeCell ref="E1217:F1217"/>
    <mergeCell ref="G1217:H1217"/>
    <mergeCell ref="I1217:J1217"/>
    <mergeCell ref="K1217:L1217"/>
    <mergeCell ref="M1217:N1217"/>
    <mergeCell ref="O1217:P1217"/>
    <mergeCell ref="Q1217:S1217"/>
    <mergeCell ref="C1218:D1218"/>
    <mergeCell ref="E1218:F1218"/>
    <mergeCell ref="G1218:H1218"/>
    <mergeCell ref="I1218:J1218"/>
    <mergeCell ref="K1218:L1218"/>
    <mergeCell ref="M1218:N1218"/>
    <mergeCell ref="O1218:P1218"/>
    <mergeCell ref="Q1218:S1218"/>
    <mergeCell ref="C1219:D1219"/>
    <mergeCell ref="E1219:F1219"/>
    <mergeCell ref="G1219:H1219"/>
    <mergeCell ref="I1219:J1219"/>
    <mergeCell ref="K1219:L1219"/>
    <mergeCell ref="M1219:N1219"/>
    <mergeCell ref="O1219:P1219"/>
    <mergeCell ref="Q1219:S1219"/>
    <mergeCell ref="C1220:D1220"/>
    <mergeCell ref="E1220:F1220"/>
    <mergeCell ref="G1220:H1220"/>
    <mergeCell ref="I1220:J1220"/>
    <mergeCell ref="K1220:L1220"/>
    <mergeCell ref="M1220:N1220"/>
    <mergeCell ref="O1220:P1220"/>
    <mergeCell ref="Q1220:S1220"/>
    <mergeCell ref="C1221:D1221"/>
    <mergeCell ref="E1221:F1221"/>
    <mergeCell ref="G1221:H1221"/>
    <mergeCell ref="I1221:J1221"/>
    <mergeCell ref="K1221:L1221"/>
    <mergeCell ref="M1221:N1221"/>
    <mergeCell ref="O1221:P1221"/>
    <mergeCell ref="Q1221:S1221"/>
    <mergeCell ref="C1222:D1222"/>
    <mergeCell ref="E1222:F1222"/>
    <mergeCell ref="G1222:H1222"/>
    <mergeCell ref="I1222:J1222"/>
    <mergeCell ref="K1222:L1222"/>
    <mergeCell ref="M1222:N1222"/>
    <mergeCell ref="O1222:P1222"/>
    <mergeCell ref="Q1222:S1222"/>
    <mergeCell ref="C1223:D1223"/>
    <mergeCell ref="E1223:F1223"/>
    <mergeCell ref="G1223:H1223"/>
    <mergeCell ref="I1223:J1223"/>
    <mergeCell ref="K1223:L1223"/>
    <mergeCell ref="M1223:N1223"/>
    <mergeCell ref="O1223:P1223"/>
    <mergeCell ref="Q1223:S1223"/>
    <mergeCell ref="C1224:D1224"/>
    <mergeCell ref="E1224:F1224"/>
    <mergeCell ref="G1224:H1224"/>
    <mergeCell ref="I1224:J1224"/>
    <mergeCell ref="K1224:L1224"/>
    <mergeCell ref="M1224:N1224"/>
    <mergeCell ref="O1224:P1224"/>
    <mergeCell ref="Q1224:S1224"/>
    <mergeCell ref="C1225:D1225"/>
    <mergeCell ref="E1225:F1225"/>
    <mergeCell ref="G1225:H1225"/>
    <mergeCell ref="I1225:J1225"/>
    <mergeCell ref="K1225:L1225"/>
    <mergeCell ref="M1225:N1225"/>
    <mergeCell ref="O1225:P1225"/>
    <mergeCell ref="Q1225:S1225"/>
    <mergeCell ref="C1226:D1226"/>
    <mergeCell ref="E1226:F1226"/>
    <mergeCell ref="G1226:H1226"/>
    <mergeCell ref="I1226:J1226"/>
    <mergeCell ref="K1226:L1226"/>
    <mergeCell ref="M1226:N1226"/>
    <mergeCell ref="O1226:P1226"/>
    <mergeCell ref="Q1226:S1226"/>
    <mergeCell ref="C1227:D1227"/>
    <mergeCell ref="E1227:F1227"/>
    <mergeCell ref="G1227:H1227"/>
    <mergeCell ref="I1227:J1227"/>
    <mergeCell ref="K1227:L1227"/>
    <mergeCell ref="M1227:N1227"/>
    <mergeCell ref="O1227:P1227"/>
    <mergeCell ref="Q1227:S1227"/>
    <mergeCell ref="C1228:D1228"/>
    <mergeCell ref="E1228:F1228"/>
    <mergeCell ref="G1228:H1228"/>
    <mergeCell ref="I1228:J1228"/>
    <mergeCell ref="K1228:L1228"/>
    <mergeCell ref="M1228:N1228"/>
    <mergeCell ref="O1228:P1228"/>
    <mergeCell ref="Q1228:S1228"/>
    <mergeCell ref="C1229:D1229"/>
    <mergeCell ref="E1229:F1229"/>
    <mergeCell ref="G1229:H1229"/>
    <mergeCell ref="I1229:J1229"/>
    <mergeCell ref="K1229:L1229"/>
    <mergeCell ref="M1229:N1229"/>
    <mergeCell ref="O1229:P1229"/>
    <mergeCell ref="Q1229:S1229"/>
    <mergeCell ref="C1230:D1230"/>
    <mergeCell ref="E1230:F1230"/>
    <mergeCell ref="G1230:H1230"/>
    <mergeCell ref="I1230:J1230"/>
    <mergeCell ref="K1230:L1230"/>
    <mergeCell ref="M1230:N1230"/>
    <mergeCell ref="O1230:P1230"/>
    <mergeCell ref="Q1230:S1230"/>
    <mergeCell ref="C1231:D1231"/>
    <mergeCell ref="E1231:F1231"/>
    <mergeCell ref="G1231:H1231"/>
    <mergeCell ref="I1231:J1231"/>
    <mergeCell ref="K1231:L1231"/>
    <mergeCell ref="M1231:N1231"/>
    <mergeCell ref="O1231:P1231"/>
    <mergeCell ref="Q1231:S1231"/>
    <mergeCell ref="C1232:D1232"/>
    <mergeCell ref="E1232:F1232"/>
    <mergeCell ref="G1232:H1232"/>
    <mergeCell ref="I1232:J1232"/>
    <mergeCell ref="K1232:L1232"/>
    <mergeCell ref="M1232:N1232"/>
    <mergeCell ref="O1232:P1232"/>
    <mergeCell ref="Q1232:S1232"/>
    <mergeCell ref="C1233:D1233"/>
    <mergeCell ref="E1233:F1233"/>
    <mergeCell ref="G1233:H1233"/>
    <mergeCell ref="I1233:J1233"/>
    <mergeCell ref="K1233:L1233"/>
    <mergeCell ref="M1233:N1233"/>
    <mergeCell ref="O1233:P1233"/>
    <mergeCell ref="Q1233:S1233"/>
    <mergeCell ref="C1234:D1234"/>
    <mergeCell ref="E1234:F1234"/>
    <mergeCell ref="G1234:H1234"/>
    <mergeCell ref="I1234:J1234"/>
    <mergeCell ref="K1234:L1234"/>
    <mergeCell ref="M1234:N1234"/>
    <mergeCell ref="O1234:P1234"/>
    <mergeCell ref="Q1234:S1234"/>
    <mergeCell ref="C1235:D1235"/>
    <mergeCell ref="E1235:F1235"/>
    <mergeCell ref="G1235:H1235"/>
    <mergeCell ref="I1235:J1235"/>
    <mergeCell ref="K1235:L1235"/>
    <mergeCell ref="M1235:N1235"/>
    <mergeCell ref="O1235:P1235"/>
    <mergeCell ref="Q1235:S1235"/>
    <mergeCell ref="C1236:D1236"/>
    <mergeCell ref="E1236:F1236"/>
    <mergeCell ref="G1236:H1236"/>
    <mergeCell ref="I1236:J1236"/>
    <mergeCell ref="K1236:L1236"/>
    <mergeCell ref="M1236:N1236"/>
    <mergeCell ref="O1236:P1236"/>
    <mergeCell ref="Q1236:S1236"/>
    <mergeCell ref="C1237:D1237"/>
    <mergeCell ref="E1237:F1237"/>
    <mergeCell ref="G1237:H1237"/>
    <mergeCell ref="I1237:J1237"/>
    <mergeCell ref="K1237:L1237"/>
    <mergeCell ref="M1237:N1237"/>
    <mergeCell ref="O1237:P1237"/>
    <mergeCell ref="Q1237:S1237"/>
    <mergeCell ref="C1238:D1238"/>
    <mergeCell ref="E1238:F1238"/>
    <mergeCell ref="G1238:H1238"/>
    <mergeCell ref="I1238:J1238"/>
    <mergeCell ref="K1238:L1238"/>
    <mergeCell ref="M1238:N1238"/>
    <mergeCell ref="O1238:P1238"/>
    <mergeCell ref="Q1238:S1238"/>
    <mergeCell ref="C1239:D1239"/>
    <mergeCell ref="E1239:F1239"/>
    <mergeCell ref="G1239:H1239"/>
    <mergeCell ref="I1239:J1239"/>
    <mergeCell ref="K1239:L1239"/>
    <mergeCell ref="M1239:N1239"/>
    <mergeCell ref="O1239:P1239"/>
    <mergeCell ref="Q1239:S1239"/>
    <mergeCell ref="C1240:D1240"/>
    <mergeCell ref="E1240:F1240"/>
    <mergeCell ref="G1240:H1240"/>
    <mergeCell ref="I1240:J1240"/>
    <mergeCell ref="K1240:L1240"/>
    <mergeCell ref="M1240:N1240"/>
    <mergeCell ref="O1240:P1240"/>
    <mergeCell ref="Q1240:S1240"/>
    <mergeCell ref="C1241:D1241"/>
    <mergeCell ref="E1241:F1241"/>
    <mergeCell ref="G1241:H1241"/>
    <mergeCell ref="I1241:J1241"/>
    <mergeCell ref="K1241:L1241"/>
    <mergeCell ref="M1241:N1241"/>
    <mergeCell ref="O1241:P1241"/>
    <mergeCell ref="Q1241:S1241"/>
    <mergeCell ref="C1242:D1242"/>
    <mergeCell ref="E1242:F1242"/>
    <mergeCell ref="G1242:H1242"/>
    <mergeCell ref="I1242:J1242"/>
    <mergeCell ref="K1242:L1242"/>
    <mergeCell ref="M1242:N1242"/>
    <mergeCell ref="O1242:P1242"/>
    <mergeCell ref="Q1242:S1242"/>
    <mergeCell ref="C1243:D1243"/>
    <mergeCell ref="E1243:F1243"/>
    <mergeCell ref="G1243:H1243"/>
    <mergeCell ref="I1243:J1243"/>
    <mergeCell ref="K1243:L1243"/>
    <mergeCell ref="M1243:N1243"/>
    <mergeCell ref="O1243:P1243"/>
    <mergeCell ref="Q1243:S1243"/>
    <mergeCell ref="C1244:D1244"/>
    <mergeCell ref="E1244:F1244"/>
    <mergeCell ref="G1244:H1244"/>
    <mergeCell ref="I1244:J1244"/>
    <mergeCell ref="K1244:L1244"/>
    <mergeCell ref="M1244:N1244"/>
    <mergeCell ref="O1244:P1244"/>
    <mergeCell ref="Q1244:S1244"/>
    <mergeCell ref="C1245:D1245"/>
    <mergeCell ref="E1245:F1245"/>
    <mergeCell ref="G1245:H1245"/>
    <mergeCell ref="I1245:J1245"/>
    <mergeCell ref="K1245:L1245"/>
    <mergeCell ref="M1245:N1245"/>
    <mergeCell ref="O1245:P1245"/>
    <mergeCell ref="Q1245:S1245"/>
    <mergeCell ref="C1246:D1246"/>
    <mergeCell ref="E1246:F1246"/>
    <mergeCell ref="G1246:H1246"/>
    <mergeCell ref="I1246:J1246"/>
    <mergeCell ref="K1246:L1246"/>
    <mergeCell ref="M1246:N1246"/>
    <mergeCell ref="O1246:P1246"/>
    <mergeCell ref="Q1246:S1246"/>
    <mergeCell ref="C1247:D1247"/>
    <mergeCell ref="E1247:F1247"/>
    <mergeCell ref="G1247:H1247"/>
    <mergeCell ref="I1247:J1247"/>
    <mergeCell ref="K1247:L1247"/>
    <mergeCell ref="M1247:N1247"/>
    <mergeCell ref="O1247:P1247"/>
    <mergeCell ref="Q1247:S1247"/>
    <mergeCell ref="C1248:D1248"/>
    <mergeCell ref="E1248:F1248"/>
    <mergeCell ref="G1248:H1248"/>
    <mergeCell ref="I1248:J1248"/>
    <mergeCell ref="K1248:L1248"/>
    <mergeCell ref="M1248:N1248"/>
    <mergeCell ref="O1248:P1248"/>
    <mergeCell ref="Q1248:S1248"/>
    <mergeCell ref="C1249:D1249"/>
    <mergeCell ref="E1249:F1249"/>
    <mergeCell ref="G1249:H1249"/>
    <mergeCell ref="I1249:J1249"/>
    <mergeCell ref="K1249:L1249"/>
    <mergeCell ref="M1249:N1249"/>
    <mergeCell ref="O1249:P1249"/>
    <mergeCell ref="Q1249:S1249"/>
    <mergeCell ref="C1250:D1250"/>
    <mergeCell ref="E1250:F1250"/>
    <mergeCell ref="G1250:H1250"/>
    <mergeCell ref="I1250:J1250"/>
    <mergeCell ref="K1250:L1250"/>
    <mergeCell ref="M1250:N1250"/>
    <mergeCell ref="O1250:P1250"/>
    <mergeCell ref="Q1250:S1250"/>
    <mergeCell ref="C1251:D1251"/>
    <mergeCell ref="E1251:F1251"/>
    <mergeCell ref="G1251:H1251"/>
    <mergeCell ref="I1251:J1251"/>
    <mergeCell ref="K1251:L1251"/>
    <mergeCell ref="M1251:N1251"/>
    <mergeCell ref="O1251:P1251"/>
    <mergeCell ref="Q1251:S1251"/>
    <mergeCell ref="C1252:D1252"/>
    <mergeCell ref="E1252:F1252"/>
    <mergeCell ref="G1252:H1252"/>
    <mergeCell ref="I1252:J1252"/>
    <mergeCell ref="K1252:L1252"/>
    <mergeCell ref="M1252:N1252"/>
    <mergeCell ref="O1252:P1252"/>
    <mergeCell ref="Q1252:S1252"/>
    <mergeCell ref="C1253:D1253"/>
    <mergeCell ref="E1253:F1253"/>
    <mergeCell ref="G1253:H1253"/>
    <mergeCell ref="I1253:J1253"/>
    <mergeCell ref="K1253:L1253"/>
    <mergeCell ref="M1253:N1253"/>
    <mergeCell ref="O1253:P1253"/>
    <mergeCell ref="Q1253:S1253"/>
    <mergeCell ref="C1254:D1254"/>
    <mergeCell ref="E1254:F1254"/>
    <mergeCell ref="G1254:H1254"/>
    <mergeCell ref="I1254:J1254"/>
    <mergeCell ref="K1254:L1254"/>
    <mergeCell ref="M1254:N1254"/>
    <mergeCell ref="O1254:P1254"/>
    <mergeCell ref="Q1254:S1254"/>
    <mergeCell ref="C1255:D1255"/>
    <mergeCell ref="E1255:F1255"/>
    <mergeCell ref="G1255:H1255"/>
    <mergeCell ref="I1255:J1255"/>
    <mergeCell ref="K1255:L1255"/>
    <mergeCell ref="M1255:N1255"/>
    <mergeCell ref="O1255:P1255"/>
    <mergeCell ref="Q1255:S1255"/>
    <mergeCell ref="C1256:D1256"/>
    <mergeCell ref="E1256:F1256"/>
    <mergeCell ref="G1256:H1256"/>
    <mergeCell ref="I1256:J1256"/>
    <mergeCell ref="K1256:L1256"/>
    <mergeCell ref="M1256:N1256"/>
    <mergeCell ref="O1256:P1256"/>
    <mergeCell ref="Q1256:S1256"/>
    <mergeCell ref="C1257:D1257"/>
    <mergeCell ref="E1257:F1257"/>
    <mergeCell ref="G1257:H1257"/>
    <mergeCell ref="I1257:J1257"/>
    <mergeCell ref="K1257:L1257"/>
    <mergeCell ref="M1257:N1257"/>
    <mergeCell ref="O1257:P1257"/>
    <mergeCell ref="Q1257:S1257"/>
    <mergeCell ref="C1258:D1258"/>
    <mergeCell ref="E1258:F1258"/>
    <mergeCell ref="G1258:H1258"/>
    <mergeCell ref="I1258:J1258"/>
    <mergeCell ref="K1258:L1258"/>
    <mergeCell ref="M1258:N1258"/>
    <mergeCell ref="O1258:P1258"/>
    <mergeCell ref="Q1258:S1258"/>
    <mergeCell ref="C1259:D1259"/>
    <mergeCell ref="E1259:F1259"/>
    <mergeCell ref="G1259:H1259"/>
    <mergeCell ref="I1259:J1259"/>
    <mergeCell ref="K1259:L1259"/>
    <mergeCell ref="M1259:N1259"/>
    <mergeCell ref="O1259:P1259"/>
    <mergeCell ref="Q1259:S1259"/>
    <mergeCell ref="C1260:D1260"/>
    <mergeCell ref="E1260:F1260"/>
    <mergeCell ref="G1260:H1260"/>
    <mergeCell ref="I1260:J1260"/>
    <mergeCell ref="K1260:L1260"/>
    <mergeCell ref="M1260:N1260"/>
    <mergeCell ref="O1260:P1260"/>
    <mergeCell ref="Q1260:S1260"/>
    <mergeCell ref="C1261:D1261"/>
    <mergeCell ref="E1261:F1261"/>
    <mergeCell ref="G1261:H1261"/>
    <mergeCell ref="I1261:J1261"/>
    <mergeCell ref="K1261:L1261"/>
    <mergeCell ref="M1261:N1261"/>
    <mergeCell ref="O1261:P1261"/>
    <mergeCell ref="Q1261:S1261"/>
    <mergeCell ref="C1262:D1262"/>
    <mergeCell ref="E1262:F1262"/>
    <mergeCell ref="G1262:H1262"/>
    <mergeCell ref="I1262:J1262"/>
    <mergeCell ref="K1262:L1262"/>
    <mergeCell ref="M1262:N1262"/>
    <mergeCell ref="O1262:P1262"/>
    <mergeCell ref="Q1262:S1262"/>
    <mergeCell ref="C1263:D1263"/>
    <mergeCell ref="E1263:F1263"/>
    <mergeCell ref="G1263:H1263"/>
    <mergeCell ref="I1263:J1263"/>
    <mergeCell ref="K1263:L1263"/>
    <mergeCell ref="M1263:N1263"/>
    <mergeCell ref="O1263:P1263"/>
    <mergeCell ref="Q1263:S1263"/>
    <mergeCell ref="C1264:D1264"/>
    <mergeCell ref="E1264:F1264"/>
    <mergeCell ref="G1264:H1264"/>
    <mergeCell ref="I1264:J1264"/>
    <mergeCell ref="K1264:L1264"/>
    <mergeCell ref="M1264:N1264"/>
    <mergeCell ref="O1264:P1264"/>
    <mergeCell ref="Q1264:S1264"/>
    <mergeCell ref="C1265:D1265"/>
    <mergeCell ref="E1265:F1265"/>
    <mergeCell ref="G1265:H1265"/>
    <mergeCell ref="I1265:J1265"/>
    <mergeCell ref="K1265:L1265"/>
    <mergeCell ref="M1265:N1265"/>
    <mergeCell ref="O1265:P1265"/>
    <mergeCell ref="Q1265:S1265"/>
    <mergeCell ref="C1266:D1266"/>
    <mergeCell ref="E1266:F1266"/>
    <mergeCell ref="G1266:H1266"/>
    <mergeCell ref="I1266:J1266"/>
    <mergeCell ref="K1266:L1266"/>
    <mergeCell ref="M1266:N1266"/>
    <mergeCell ref="O1266:P1266"/>
    <mergeCell ref="Q1266:S1266"/>
    <mergeCell ref="C1267:D1267"/>
    <mergeCell ref="E1267:F1267"/>
    <mergeCell ref="G1267:H1267"/>
    <mergeCell ref="I1267:J1267"/>
    <mergeCell ref="K1267:L1267"/>
    <mergeCell ref="M1267:N1267"/>
    <mergeCell ref="O1267:P1267"/>
    <mergeCell ref="Q1267:S1267"/>
    <mergeCell ref="C1268:D1268"/>
    <mergeCell ref="E1268:F1268"/>
    <mergeCell ref="G1268:H1268"/>
    <mergeCell ref="I1268:J1268"/>
    <mergeCell ref="K1268:L1268"/>
    <mergeCell ref="M1268:N1268"/>
    <mergeCell ref="O1268:P1268"/>
    <mergeCell ref="Q1268:S1268"/>
    <mergeCell ref="C1269:D1269"/>
    <mergeCell ref="E1269:F1269"/>
    <mergeCell ref="G1269:H1269"/>
    <mergeCell ref="I1269:J1269"/>
    <mergeCell ref="K1269:L1269"/>
    <mergeCell ref="M1269:N1269"/>
    <mergeCell ref="O1269:P1269"/>
    <mergeCell ref="Q1269:S1269"/>
    <mergeCell ref="C1270:D1270"/>
    <mergeCell ref="E1270:F1270"/>
    <mergeCell ref="G1270:H1270"/>
    <mergeCell ref="I1270:J1270"/>
    <mergeCell ref="K1270:L1270"/>
    <mergeCell ref="M1270:N1270"/>
    <mergeCell ref="O1270:P1270"/>
    <mergeCell ref="Q1270:S1270"/>
    <mergeCell ref="C1271:D1271"/>
    <mergeCell ref="E1271:F1271"/>
    <mergeCell ref="G1271:H1271"/>
    <mergeCell ref="I1271:J1271"/>
    <mergeCell ref="K1271:L1271"/>
    <mergeCell ref="M1271:N1271"/>
    <mergeCell ref="O1271:P1271"/>
    <mergeCell ref="Q1271:S1271"/>
    <mergeCell ref="C1272:D1272"/>
    <mergeCell ref="E1272:F1272"/>
    <mergeCell ref="G1272:H1272"/>
    <mergeCell ref="I1272:J1272"/>
    <mergeCell ref="K1272:L1272"/>
    <mergeCell ref="M1272:N1272"/>
    <mergeCell ref="O1272:P1272"/>
    <mergeCell ref="Q1272:S1272"/>
    <mergeCell ref="C1273:D1273"/>
    <mergeCell ref="E1273:F1273"/>
    <mergeCell ref="G1273:H1273"/>
    <mergeCell ref="I1273:J1273"/>
    <mergeCell ref="K1273:L1273"/>
    <mergeCell ref="M1273:N1273"/>
    <mergeCell ref="O1273:P1273"/>
    <mergeCell ref="Q1273:S1273"/>
    <mergeCell ref="C1274:D1274"/>
    <mergeCell ref="E1274:F1274"/>
    <mergeCell ref="G1274:H1274"/>
    <mergeCell ref="I1274:J1274"/>
    <mergeCell ref="K1274:L1274"/>
    <mergeCell ref="M1274:N1274"/>
    <mergeCell ref="O1274:P1274"/>
    <mergeCell ref="Q1274:S1274"/>
    <mergeCell ref="C1275:D1275"/>
    <mergeCell ref="E1275:F1275"/>
    <mergeCell ref="G1275:H1275"/>
    <mergeCell ref="I1275:J1275"/>
    <mergeCell ref="K1275:L1275"/>
    <mergeCell ref="M1275:N1275"/>
    <mergeCell ref="O1275:P1275"/>
    <mergeCell ref="Q1275:S1275"/>
    <mergeCell ref="C1276:D1276"/>
    <mergeCell ref="E1276:F1276"/>
    <mergeCell ref="G1276:H1276"/>
    <mergeCell ref="I1276:J1276"/>
    <mergeCell ref="K1276:L1276"/>
    <mergeCell ref="M1276:N1276"/>
    <mergeCell ref="O1276:P1276"/>
    <mergeCell ref="Q1276:S1276"/>
    <mergeCell ref="C1277:D1277"/>
    <mergeCell ref="E1277:F1277"/>
    <mergeCell ref="G1277:H1277"/>
    <mergeCell ref="I1277:J1277"/>
    <mergeCell ref="K1277:L1277"/>
    <mergeCell ref="M1277:N1277"/>
    <mergeCell ref="O1277:P1277"/>
    <mergeCell ref="Q1277:S1277"/>
    <mergeCell ref="C1278:D1278"/>
    <mergeCell ref="E1278:F1278"/>
    <mergeCell ref="G1278:H1278"/>
    <mergeCell ref="I1278:J1278"/>
    <mergeCell ref="K1278:L1278"/>
    <mergeCell ref="M1278:N1278"/>
    <mergeCell ref="O1278:P1278"/>
    <mergeCell ref="Q1278:S1278"/>
    <mergeCell ref="C1279:D1279"/>
    <mergeCell ref="E1279:F1279"/>
    <mergeCell ref="G1279:H1279"/>
    <mergeCell ref="I1279:J1279"/>
    <mergeCell ref="K1279:L1279"/>
    <mergeCell ref="M1279:N1279"/>
    <mergeCell ref="O1279:P1279"/>
    <mergeCell ref="Q1279:S1279"/>
    <mergeCell ref="C1280:D1280"/>
    <mergeCell ref="E1280:F1280"/>
    <mergeCell ref="G1280:H1280"/>
    <mergeCell ref="I1280:J1280"/>
    <mergeCell ref="K1280:L1280"/>
    <mergeCell ref="M1280:N1280"/>
    <mergeCell ref="O1280:P1280"/>
    <mergeCell ref="Q1280:S1280"/>
    <mergeCell ref="C1281:D1281"/>
    <mergeCell ref="E1281:F1281"/>
    <mergeCell ref="G1281:H1281"/>
    <mergeCell ref="I1281:J1281"/>
    <mergeCell ref="K1281:L1281"/>
    <mergeCell ref="M1281:N1281"/>
    <mergeCell ref="O1281:P1281"/>
    <mergeCell ref="Q1281:S1281"/>
    <mergeCell ref="C1282:D1282"/>
    <mergeCell ref="E1282:F1282"/>
    <mergeCell ref="G1282:H1282"/>
    <mergeCell ref="I1282:J1282"/>
    <mergeCell ref="K1282:L1282"/>
    <mergeCell ref="M1282:N1282"/>
    <mergeCell ref="O1282:P1282"/>
    <mergeCell ref="Q1282:S1282"/>
    <mergeCell ref="C1283:D1283"/>
    <mergeCell ref="E1283:F1283"/>
    <mergeCell ref="G1283:H1283"/>
    <mergeCell ref="I1283:J1283"/>
    <mergeCell ref="K1283:L1283"/>
    <mergeCell ref="M1283:N1283"/>
    <mergeCell ref="O1283:P1283"/>
    <mergeCell ref="Q1283:S1283"/>
    <mergeCell ref="C1284:D1284"/>
    <mergeCell ref="E1284:F1284"/>
    <mergeCell ref="G1284:H1284"/>
    <mergeCell ref="I1284:J1284"/>
    <mergeCell ref="K1284:L1284"/>
    <mergeCell ref="M1284:N1284"/>
    <mergeCell ref="O1284:P1284"/>
    <mergeCell ref="Q1284:S1284"/>
    <mergeCell ref="C1285:D1285"/>
    <mergeCell ref="E1285:F1285"/>
    <mergeCell ref="G1285:H1285"/>
    <mergeCell ref="I1285:J1285"/>
    <mergeCell ref="K1285:L1285"/>
    <mergeCell ref="M1285:N1285"/>
    <mergeCell ref="O1285:P1285"/>
    <mergeCell ref="Q1285:S1285"/>
    <mergeCell ref="C1286:D1286"/>
    <mergeCell ref="E1286:F1286"/>
    <mergeCell ref="G1286:H1286"/>
    <mergeCell ref="I1286:J1286"/>
    <mergeCell ref="K1286:L1286"/>
    <mergeCell ref="M1286:N1286"/>
    <mergeCell ref="O1286:P1286"/>
    <mergeCell ref="Q1286:S1286"/>
    <mergeCell ref="C1287:D1287"/>
    <mergeCell ref="E1287:F1287"/>
    <mergeCell ref="G1287:H1287"/>
    <mergeCell ref="I1287:J1287"/>
    <mergeCell ref="K1287:L1287"/>
    <mergeCell ref="M1287:N1287"/>
    <mergeCell ref="O1287:P1287"/>
    <mergeCell ref="Q1287:S1287"/>
    <mergeCell ref="C1288:D1288"/>
    <mergeCell ref="E1288:F1288"/>
    <mergeCell ref="G1288:H1288"/>
    <mergeCell ref="I1288:J1288"/>
    <mergeCell ref="K1288:L1288"/>
    <mergeCell ref="M1288:N1288"/>
    <mergeCell ref="O1288:P1288"/>
    <mergeCell ref="Q1288:S1288"/>
    <mergeCell ref="C1289:D1289"/>
    <mergeCell ref="E1289:F1289"/>
    <mergeCell ref="G1289:H1289"/>
    <mergeCell ref="I1289:J1289"/>
    <mergeCell ref="K1289:L1289"/>
    <mergeCell ref="M1289:N1289"/>
    <mergeCell ref="O1289:P1289"/>
    <mergeCell ref="Q1289:S1289"/>
    <mergeCell ref="C1290:D1290"/>
    <mergeCell ref="E1290:F1290"/>
    <mergeCell ref="G1290:H1290"/>
    <mergeCell ref="I1290:J1290"/>
    <mergeCell ref="K1290:L1290"/>
    <mergeCell ref="M1290:N1290"/>
    <mergeCell ref="O1290:P1290"/>
    <mergeCell ref="Q1290:S1290"/>
    <mergeCell ref="C1291:D1291"/>
    <mergeCell ref="E1291:F1291"/>
    <mergeCell ref="G1291:H1291"/>
    <mergeCell ref="I1291:J1291"/>
    <mergeCell ref="K1291:L1291"/>
    <mergeCell ref="M1291:N1291"/>
    <mergeCell ref="O1291:P1291"/>
    <mergeCell ref="Q1291:S1291"/>
    <mergeCell ref="C1292:D1292"/>
    <mergeCell ref="E1292:F1292"/>
    <mergeCell ref="G1292:H1292"/>
    <mergeCell ref="I1292:J1292"/>
    <mergeCell ref="K1292:L1292"/>
    <mergeCell ref="M1292:N1292"/>
    <mergeCell ref="O1292:P1292"/>
    <mergeCell ref="Q1292:S1292"/>
    <mergeCell ref="C1293:D1293"/>
    <mergeCell ref="E1293:F1293"/>
    <mergeCell ref="G1293:H1293"/>
    <mergeCell ref="I1293:J1293"/>
    <mergeCell ref="K1293:L1293"/>
    <mergeCell ref="M1293:N1293"/>
    <mergeCell ref="O1293:P1293"/>
    <mergeCell ref="Q1293:S1293"/>
    <mergeCell ref="C1294:D1294"/>
    <mergeCell ref="E1294:F1294"/>
    <mergeCell ref="G1294:H1294"/>
    <mergeCell ref="I1294:J1294"/>
    <mergeCell ref="K1294:L1294"/>
    <mergeCell ref="M1294:N1294"/>
    <mergeCell ref="O1294:P1294"/>
    <mergeCell ref="Q1294:S1294"/>
    <mergeCell ref="C1295:D1295"/>
    <mergeCell ref="E1295:F1295"/>
    <mergeCell ref="G1295:H1295"/>
    <mergeCell ref="I1295:J1295"/>
    <mergeCell ref="K1295:L1295"/>
    <mergeCell ref="M1295:N1295"/>
    <mergeCell ref="O1295:P1295"/>
    <mergeCell ref="Q1295:S1295"/>
    <mergeCell ref="C1296:D1296"/>
    <mergeCell ref="E1296:F1296"/>
    <mergeCell ref="G1296:H1296"/>
    <mergeCell ref="I1296:J1296"/>
    <mergeCell ref="K1296:L1296"/>
    <mergeCell ref="M1296:N1296"/>
    <mergeCell ref="O1296:P1296"/>
    <mergeCell ref="Q1296:S1296"/>
    <mergeCell ref="C1297:D1297"/>
    <mergeCell ref="E1297:F1297"/>
    <mergeCell ref="G1297:H1297"/>
    <mergeCell ref="I1297:J1297"/>
    <mergeCell ref="K1297:L1297"/>
    <mergeCell ref="M1297:N1297"/>
    <mergeCell ref="O1297:P1297"/>
    <mergeCell ref="Q1297:S1297"/>
    <mergeCell ref="C1298:D1298"/>
    <mergeCell ref="E1298:F1298"/>
    <mergeCell ref="G1298:H1298"/>
    <mergeCell ref="I1298:J1298"/>
    <mergeCell ref="K1298:L1298"/>
    <mergeCell ref="M1298:N1298"/>
    <mergeCell ref="O1298:P1298"/>
    <mergeCell ref="Q1298:S1298"/>
    <mergeCell ref="C1299:D1299"/>
    <mergeCell ref="E1299:F1299"/>
    <mergeCell ref="G1299:H1299"/>
    <mergeCell ref="I1299:J1299"/>
    <mergeCell ref="K1299:L1299"/>
    <mergeCell ref="M1299:N1299"/>
    <mergeCell ref="O1299:P1299"/>
    <mergeCell ref="Q1299:S1299"/>
    <mergeCell ref="C1300:D1300"/>
    <mergeCell ref="E1300:F1300"/>
    <mergeCell ref="G1300:H1300"/>
    <mergeCell ref="I1300:J1300"/>
    <mergeCell ref="K1300:L1300"/>
    <mergeCell ref="M1300:N1300"/>
    <mergeCell ref="O1300:P1300"/>
    <mergeCell ref="Q1300:S1300"/>
    <mergeCell ref="C1301:D1301"/>
    <mergeCell ref="E1301:F1301"/>
    <mergeCell ref="G1301:H1301"/>
    <mergeCell ref="I1301:J1301"/>
    <mergeCell ref="K1301:L1301"/>
    <mergeCell ref="M1301:N1301"/>
    <mergeCell ref="O1301:P1301"/>
    <mergeCell ref="Q1301:S1301"/>
    <mergeCell ref="C1302:D1302"/>
    <mergeCell ref="E1302:F1302"/>
    <mergeCell ref="G1302:H1302"/>
    <mergeCell ref="I1302:J1302"/>
    <mergeCell ref="K1302:L1302"/>
    <mergeCell ref="M1302:N1302"/>
    <mergeCell ref="O1302:P1302"/>
    <mergeCell ref="Q1302:S1302"/>
    <mergeCell ref="C1303:D1303"/>
    <mergeCell ref="E1303:F1303"/>
    <mergeCell ref="G1303:H1303"/>
    <mergeCell ref="I1303:J1303"/>
    <mergeCell ref="K1303:L1303"/>
    <mergeCell ref="M1303:N1303"/>
    <mergeCell ref="O1303:P1303"/>
    <mergeCell ref="Q1303:S1303"/>
    <mergeCell ref="C1304:D1304"/>
    <mergeCell ref="E1304:F1304"/>
    <mergeCell ref="G1304:H1304"/>
    <mergeCell ref="I1304:J1304"/>
    <mergeCell ref="K1304:L1304"/>
    <mergeCell ref="M1304:N1304"/>
    <mergeCell ref="O1304:P1304"/>
    <mergeCell ref="Q1304:S1304"/>
    <mergeCell ref="C1305:D1305"/>
    <mergeCell ref="E1305:F1305"/>
    <mergeCell ref="G1305:H1305"/>
    <mergeCell ref="I1305:J1305"/>
    <mergeCell ref="K1305:L1305"/>
    <mergeCell ref="M1305:N1305"/>
    <mergeCell ref="O1305:P1305"/>
    <mergeCell ref="Q1305:S1305"/>
    <mergeCell ref="C1306:D1306"/>
    <mergeCell ref="E1306:F1306"/>
    <mergeCell ref="G1306:H1306"/>
    <mergeCell ref="I1306:J1306"/>
    <mergeCell ref="K1306:L1306"/>
    <mergeCell ref="M1306:N1306"/>
    <mergeCell ref="O1306:P1306"/>
    <mergeCell ref="Q1306:S1306"/>
    <mergeCell ref="C1307:D1307"/>
    <mergeCell ref="E1307:F1307"/>
    <mergeCell ref="G1307:H1307"/>
    <mergeCell ref="I1307:J1307"/>
    <mergeCell ref="K1307:L1307"/>
    <mergeCell ref="M1307:N1307"/>
    <mergeCell ref="O1307:P1307"/>
    <mergeCell ref="Q1307:S1307"/>
    <mergeCell ref="C1308:D1308"/>
    <mergeCell ref="E1308:F1308"/>
    <mergeCell ref="G1308:H1308"/>
    <mergeCell ref="I1308:J1308"/>
    <mergeCell ref="K1308:L1308"/>
    <mergeCell ref="M1308:N1308"/>
    <mergeCell ref="O1308:P1308"/>
    <mergeCell ref="Q1308:S1308"/>
    <mergeCell ref="C1309:D1309"/>
    <mergeCell ref="E1309:F1309"/>
    <mergeCell ref="G1309:H1309"/>
    <mergeCell ref="I1309:J1309"/>
    <mergeCell ref="K1309:L1309"/>
    <mergeCell ref="M1309:N1309"/>
    <mergeCell ref="O1309:P1309"/>
    <mergeCell ref="Q1309:S1309"/>
    <mergeCell ref="C1310:D1310"/>
    <mergeCell ref="E1310:F1310"/>
    <mergeCell ref="G1310:H1310"/>
    <mergeCell ref="I1310:J1310"/>
    <mergeCell ref="K1310:L1310"/>
    <mergeCell ref="M1310:N1310"/>
    <mergeCell ref="O1310:P1310"/>
    <mergeCell ref="Q1310:S1310"/>
    <mergeCell ref="C1311:D1311"/>
    <mergeCell ref="E1311:F1311"/>
    <mergeCell ref="G1311:H1311"/>
    <mergeCell ref="I1311:J1311"/>
    <mergeCell ref="K1311:L1311"/>
    <mergeCell ref="M1311:N1311"/>
    <mergeCell ref="O1311:P1311"/>
    <mergeCell ref="Q1311:S1311"/>
    <mergeCell ref="C1312:D1312"/>
    <mergeCell ref="E1312:F1312"/>
    <mergeCell ref="G1312:H1312"/>
    <mergeCell ref="I1312:J1312"/>
    <mergeCell ref="K1312:L1312"/>
    <mergeCell ref="M1312:N1312"/>
    <mergeCell ref="O1312:P1312"/>
    <mergeCell ref="Q1312:S1312"/>
    <mergeCell ref="C1313:D1313"/>
    <mergeCell ref="E1313:F1313"/>
    <mergeCell ref="G1313:H1313"/>
    <mergeCell ref="I1313:J1313"/>
    <mergeCell ref="K1313:L1313"/>
    <mergeCell ref="M1313:N1313"/>
    <mergeCell ref="O1313:P1313"/>
    <mergeCell ref="Q1313:S1313"/>
    <mergeCell ref="C1314:D1314"/>
    <mergeCell ref="E1314:F1314"/>
    <mergeCell ref="G1314:H1314"/>
    <mergeCell ref="I1314:J1314"/>
    <mergeCell ref="K1314:L1314"/>
    <mergeCell ref="M1314:N1314"/>
    <mergeCell ref="O1314:P1314"/>
    <mergeCell ref="Q1314:S1314"/>
    <mergeCell ref="C1315:D1315"/>
    <mergeCell ref="E1315:F1315"/>
    <mergeCell ref="G1315:H1315"/>
    <mergeCell ref="I1315:J1315"/>
    <mergeCell ref="K1315:L1315"/>
    <mergeCell ref="M1315:N1315"/>
    <mergeCell ref="O1315:P1315"/>
    <mergeCell ref="Q1315:S1315"/>
    <mergeCell ref="C1316:D1316"/>
    <mergeCell ref="E1316:F1316"/>
    <mergeCell ref="G1316:H1316"/>
    <mergeCell ref="I1316:J1316"/>
    <mergeCell ref="K1316:L1316"/>
    <mergeCell ref="M1316:N1316"/>
    <mergeCell ref="O1316:P1316"/>
    <mergeCell ref="Q1316:S1316"/>
    <mergeCell ref="C1317:D1317"/>
    <mergeCell ref="E1317:F1317"/>
    <mergeCell ref="G1317:H1317"/>
    <mergeCell ref="I1317:J1317"/>
    <mergeCell ref="K1317:L1317"/>
    <mergeCell ref="M1317:N1317"/>
    <mergeCell ref="O1317:P1317"/>
    <mergeCell ref="Q1317:S1317"/>
    <mergeCell ref="C1318:D1318"/>
    <mergeCell ref="E1318:F1318"/>
    <mergeCell ref="G1318:H1318"/>
    <mergeCell ref="I1318:J1318"/>
    <mergeCell ref="K1318:L1318"/>
    <mergeCell ref="M1318:N1318"/>
    <mergeCell ref="O1318:P1318"/>
    <mergeCell ref="Q1318:S1318"/>
    <mergeCell ref="C1319:D1319"/>
    <mergeCell ref="E1319:F1319"/>
    <mergeCell ref="G1319:H1319"/>
    <mergeCell ref="I1319:J1319"/>
    <mergeCell ref="K1319:L1319"/>
    <mergeCell ref="M1319:N1319"/>
    <mergeCell ref="O1319:P1319"/>
    <mergeCell ref="Q1319:S1319"/>
    <mergeCell ref="C1320:D1320"/>
    <mergeCell ref="E1320:F1320"/>
    <mergeCell ref="G1320:H1320"/>
    <mergeCell ref="I1320:J1320"/>
    <mergeCell ref="K1320:L1320"/>
    <mergeCell ref="M1320:N1320"/>
    <mergeCell ref="O1320:P1320"/>
    <mergeCell ref="Q1320:S1320"/>
    <mergeCell ref="C1321:D1321"/>
    <mergeCell ref="E1321:F1321"/>
    <mergeCell ref="G1321:H1321"/>
    <mergeCell ref="I1321:J1321"/>
    <mergeCell ref="K1321:L1321"/>
    <mergeCell ref="M1321:N1321"/>
    <mergeCell ref="O1321:P1321"/>
    <mergeCell ref="Q1321:S1321"/>
    <mergeCell ref="C1322:D1322"/>
    <mergeCell ref="E1322:F1322"/>
    <mergeCell ref="G1322:H1322"/>
    <mergeCell ref="I1322:J1322"/>
    <mergeCell ref="K1322:L1322"/>
    <mergeCell ref="M1322:N1322"/>
    <mergeCell ref="O1322:P1322"/>
    <mergeCell ref="Q1322:S1322"/>
    <mergeCell ref="C1323:D1323"/>
    <mergeCell ref="E1323:F1323"/>
    <mergeCell ref="G1323:H1323"/>
    <mergeCell ref="I1323:J1323"/>
    <mergeCell ref="K1323:L1323"/>
    <mergeCell ref="M1323:N1323"/>
    <mergeCell ref="O1323:P1323"/>
    <mergeCell ref="Q1323:S1323"/>
    <mergeCell ref="C1324:D1324"/>
    <mergeCell ref="E1324:F1324"/>
    <mergeCell ref="G1324:H1324"/>
    <mergeCell ref="I1324:J1324"/>
    <mergeCell ref="K1324:L1324"/>
    <mergeCell ref="M1324:N1324"/>
    <mergeCell ref="O1324:P1324"/>
    <mergeCell ref="Q1324:S1324"/>
    <mergeCell ref="C1325:D1325"/>
    <mergeCell ref="E1325:F1325"/>
    <mergeCell ref="G1325:H1325"/>
    <mergeCell ref="I1325:J1325"/>
    <mergeCell ref="K1325:L1325"/>
    <mergeCell ref="M1325:N1325"/>
    <mergeCell ref="O1325:P1325"/>
    <mergeCell ref="Q1325:S1325"/>
    <mergeCell ref="C1326:D1326"/>
    <mergeCell ref="E1326:F1326"/>
    <mergeCell ref="G1326:H1326"/>
    <mergeCell ref="I1326:J1326"/>
    <mergeCell ref="K1326:L1326"/>
    <mergeCell ref="M1326:N1326"/>
    <mergeCell ref="O1326:P1326"/>
    <mergeCell ref="Q1326:S1326"/>
    <mergeCell ref="C1327:D1327"/>
    <mergeCell ref="E1327:F1327"/>
    <mergeCell ref="G1327:H1327"/>
    <mergeCell ref="I1327:J1327"/>
    <mergeCell ref="K1327:L1327"/>
    <mergeCell ref="M1327:N1327"/>
    <mergeCell ref="O1327:P1327"/>
    <mergeCell ref="Q1327:S1327"/>
    <mergeCell ref="C1328:D1328"/>
    <mergeCell ref="E1328:F1328"/>
    <mergeCell ref="G1328:H1328"/>
    <mergeCell ref="I1328:J1328"/>
    <mergeCell ref="K1328:L1328"/>
    <mergeCell ref="M1328:N1328"/>
    <mergeCell ref="O1328:P1328"/>
    <mergeCell ref="Q1328:S1328"/>
    <mergeCell ref="C1329:D1329"/>
    <mergeCell ref="E1329:F1329"/>
    <mergeCell ref="G1329:H1329"/>
    <mergeCell ref="I1329:J1329"/>
    <mergeCell ref="K1329:L1329"/>
    <mergeCell ref="M1329:N1329"/>
    <mergeCell ref="O1329:P1329"/>
    <mergeCell ref="Q1329:S1329"/>
    <mergeCell ref="C1330:D1330"/>
    <mergeCell ref="E1330:F1330"/>
    <mergeCell ref="G1330:H1330"/>
    <mergeCell ref="I1330:J1330"/>
    <mergeCell ref="K1330:L1330"/>
    <mergeCell ref="M1330:N1330"/>
    <mergeCell ref="O1330:P1330"/>
    <mergeCell ref="Q1330:S1330"/>
    <mergeCell ref="C1331:D1331"/>
    <mergeCell ref="E1331:F1331"/>
    <mergeCell ref="G1331:H1331"/>
    <mergeCell ref="I1331:J1331"/>
    <mergeCell ref="K1331:L1331"/>
    <mergeCell ref="M1331:N1331"/>
    <mergeCell ref="O1331:P1331"/>
    <mergeCell ref="Q1331:S1331"/>
    <mergeCell ref="C1332:D1332"/>
    <mergeCell ref="E1332:F1332"/>
    <mergeCell ref="G1332:H1332"/>
    <mergeCell ref="I1332:J1332"/>
    <mergeCell ref="K1332:L1332"/>
    <mergeCell ref="M1332:N1332"/>
    <mergeCell ref="O1332:P1332"/>
    <mergeCell ref="Q1332:S1332"/>
    <mergeCell ref="C1333:D1333"/>
    <mergeCell ref="E1333:F1333"/>
    <mergeCell ref="G1333:H1333"/>
    <mergeCell ref="I1333:J1333"/>
    <mergeCell ref="K1333:L1333"/>
    <mergeCell ref="M1333:N1333"/>
    <mergeCell ref="O1333:P1333"/>
    <mergeCell ref="Q1333:S1333"/>
    <mergeCell ref="C1334:D1334"/>
    <mergeCell ref="E1334:F1334"/>
    <mergeCell ref="G1334:H1334"/>
    <mergeCell ref="I1334:J1334"/>
    <mergeCell ref="K1334:L1334"/>
    <mergeCell ref="M1334:N1334"/>
    <mergeCell ref="O1334:P1334"/>
    <mergeCell ref="Q1334:S1334"/>
    <mergeCell ref="C1335:D1335"/>
    <mergeCell ref="E1335:F1335"/>
    <mergeCell ref="G1335:H1335"/>
    <mergeCell ref="I1335:J1335"/>
    <mergeCell ref="K1335:L1335"/>
    <mergeCell ref="M1335:N1335"/>
    <mergeCell ref="O1335:P1335"/>
    <mergeCell ref="Q1335:S1335"/>
    <mergeCell ref="C1336:D1336"/>
    <mergeCell ref="E1336:F1336"/>
    <mergeCell ref="G1336:H1336"/>
    <mergeCell ref="I1336:J1336"/>
    <mergeCell ref="K1336:L1336"/>
    <mergeCell ref="M1336:N1336"/>
    <mergeCell ref="O1336:P1336"/>
    <mergeCell ref="Q1336:S1336"/>
    <mergeCell ref="C1337:D1337"/>
    <mergeCell ref="E1337:F1337"/>
    <mergeCell ref="G1337:H1337"/>
    <mergeCell ref="I1337:J1337"/>
    <mergeCell ref="K1337:L1337"/>
    <mergeCell ref="M1337:N1337"/>
    <mergeCell ref="O1337:P1337"/>
    <mergeCell ref="Q1337:S1337"/>
    <mergeCell ref="C1338:D1338"/>
    <mergeCell ref="E1338:F1338"/>
    <mergeCell ref="G1338:H1338"/>
    <mergeCell ref="I1338:J1338"/>
    <mergeCell ref="K1338:L1338"/>
    <mergeCell ref="M1338:N1338"/>
    <mergeCell ref="O1338:P1338"/>
    <mergeCell ref="Q1338:S1338"/>
    <mergeCell ref="C1339:D1339"/>
    <mergeCell ref="E1339:F1339"/>
    <mergeCell ref="G1339:H1339"/>
    <mergeCell ref="I1339:J1339"/>
    <mergeCell ref="K1339:L1339"/>
    <mergeCell ref="M1339:N1339"/>
    <mergeCell ref="O1339:P1339"/>
    <mergeCell ref="Q1339:S1339"/>
    <mergeCell ref="C1340:D1340"/>
    <mergeCell ref="E1340:F1340"/>
    <mergeCell ref="G1340:H1340"/>
    <mergeCell ref="I1340:J1340"/>
    <mergeCell ref="K1340:L1340"/>
    <mergeCell ref="M1340:N1340"/>
    <mergeCell ref="O1340:P1340"/>
    <mergeCell ref="Q1340:S1340"/>
    <mergeCell ref="C1341:D1341"/>
    <mergeCell ref="E1341:F1341"/>
    <mergeCell ref="G1341:H1341"/>
    <mergeCell ref="I1341:J1341"/>
    <mergeCell ref="K1341:L1341"/>
    <mergeCell ref="M1341:N1341"/>
    <mergeCell ref="O1341:P1341"/>
    <mergeCell ref="Q1341:S1341"/>
    <mergeCell ref="C1342:D1342"/>
    <mergeCell ref="E1342:F1342"/>
    <mergeCell ref="G1342:H1342"/>
    <mergeCell ref="I1342:J1342"/>
    <mergeCell ref="K1342:L1342"/>
    <mergeCell ref="M1342:N1342"/>
    <mergeCell ref="O1342:P1342"/>
    <mergeCell ref="Q1342:S1342"/>
    <mergeCell ref="C1343:D1343"/>
    <mergeCell ref="E1343:F1343"/>
    <mergeCell ref="G1343:H1343"/>
    <mergeCell ref="I1343:J1343"/>
    <mergeCell ref="K1343:L1343"/>
    <mergeCell ref="M1343:N1343"/>
    <mergeCell ref="O1343:P1343"/>
    <mergeCell ref="Q1343:S1343"/>
    <mergeCell ref="C1344:D1344"/>
    <mergeCell ref="E1344:F1344"/>
    <mergeCell ref="G1344:H1344"/>
    <mergeCell ref="I1344:J1344"/>
    <mergeCell ref="K1344:L1344"/>
    <mergeCell ref="M1344:N1344"/>
    <mergeCell ref="O1344:P1344"/>
    <mergeCell ref="Q1344:S1344"/>
    <mergeCell ref="C1345:D1345"/>
    <mergeCell ref="E1345:F1345"/>
    <mergeCell ref="G1345:H1345"/>
    <mergeCell ref="I1345:J1345"/>
    <mergeCell ref="K1345:L1345"/>
    <mergeCell ref="M1345:N1345"/>
    <mergeCell ref="O1345:P1345"/>
    <mergeCell ref="Q1345:S1345"/>
    <mergeCell ref="C1346:D1346"/>
    <mergeCell ref="E1346:F1346"/>
    <mergeCell ref="G1346:H1346"/>
    <mergeCell ref="I1346:J1346"/>
    <mergeCell ref="K1346:L1346"/>
    <mergeCell ref="M1346:N1346"/>
    <mergeCell ref="O1346:P1346"/>
    <mergeCell ref="Q1346:S1346"/>
    <mergeCell ref="C1347:D1347"/>
    <mergeCell ref="E1347:F1347"/>
    <mergeCell ref="G1347:H1347"/>
    <mergeCell ref="I1347:J1347"/>
    <mergeCell ref="K1347:L1347"/>
    <mergeCell ref="M1347:N1347"/>
    <mergeCell ref="O1347:P1347"/>
    <mergeCell ref="Q1347:S1347"/>
    <mergeCell ref="C1348:D1348"/>
    <mergeCell ref="E1348:F1348"/>
    <mergeCell ref="G1348:H1348"/>
    <mergeCell ref="I1348:J1348"/>
    <mergeCell ref="K1348:L1348"/>
    <mergeCell ref="M1348:N1348"/>
    <mergeCell ref="O1348:P1348"/>
    <mergeCell ref="Q1348:S1348"/>
    <mergeCell ref="C1349:D1349"/>
    <mergeCell ref="E1349:F1349"/>
    <mergeCell ref="G1349:H1349"/>
    <mergeCell ref="I1349:J1349"/>
    <mergeCell ref="K1349:L1349"/>
    <mergeCell ref="M1349:N1349"/>
    <mergeCell ref="O1349:P1349"/>
    <mergeCell ref="Q1349:S1349"/>
    <mergeCell ref="C1350:D1350"/>
    <mergeCell ref="E1350:F1350"/>
    <mergeCell ref="G1350:H1350"/>
    <mergeCell ref="I1350:J1350"/>
    <mergeCell ref="K1350:L1350"/>
    <mergeCell ref="M1350:N1350"/>
    <mergeCell ref="O1350:P1350"/>
    <mergeCell ref="Q1350:S1350"/>
    <mergeCell ref="C1351:D1351"/>
    <mergeCell ref="E1351:F1351"/>
    <mergeCell ref="G1351:H1351"/>
    <mergeCell ref="I1351:J1351"/>
    <mergeCell ref="K1351:L1351"/>
    <mergeCell ref="M1351:N1351"/>
    <mergeCell ref="O1351:P1351"/>
    <mergeCell ref="Q1351:S1351"/>
    <mergeCell ref="C1352:D1352"/>
    <mergeCell ref="E1352:F1352"/>
    <mergeCell ref="G1352:H1352"/>
    <mergeCell ref="I1352:J1352"/>
    <mergeCell ref="K1352:L1352"/>
    <mergeCell ref="M1352:N1352"/>
    <mergeCell ref="O1352:P1352"/>
    <mergeCell ref="Q1352:S1352"/>
    <mergeCell ref="C1353:D1353"/>
    <mergeCell ref="E1353:F1353"/>
    <mergeCell ref="G1353:H1353"/>
    <mergeCell ref="I1353:J1353"/>
    <mergeCell ref="K1353:L1353"/>
    <mergeCell ref="M1353:N1353"/>
    <mergeCell ref="O1353:P1353"/>
    <mergeCell ref="Q1353:S1353"/>
    <mergeCell ref="C1354:D1354"/>
    <mergeCell ref="E1354:F1354"/>
    <mergeCell ref="G1354:H1354"/>
    <mergeCell ref="I1354:J1354"/>
    <mergeCell ref="K1354:L1354"/>
    <mergeCell ref="M1354:N1354"/>
    <mergeCell ref="O1354:P1354"/>
    <mergeCell ref="Q1354:S1354"/>
    <mergeCell ref="C1355:D1355"/>
    <mergeCell ref="E1355:F1355"/>
    <mergeCell ref="G1355:H1355"/>
    <mergeCell ref="I1355:J1355"/>
    <mergeCell ref="K1355:L1355"/>
    <mergeCell ref="M1355:N1355"/>
    <mergeCell ref="O1355:P1355"/>
    <mergeCell ref="Q1355:S1355"/>
    <mergeCell ref="C1356:D1356"/>
    <mergeCell ref="E1356:F1356"/>
    <mergeCell ref="G1356:H1356"/>
    <mergeCell ref="I1356:J1356"/>
    <mergeCell ref="K1356:L1356"/>
    <mergeCell ref="M1356:N1356"/>
    <mergeCell ref="O1356:P1356"/>
    <mergeCell ref="Q1356:S1356"/>
    <mergeCell ref="C1357:D1357"/>
    <mergeCell ref="E1357:F1357"/>
    <mergeCell ref="G1357:H1357"/>
    <mergeCell ref="I1357:J1357"/>
    <mergeCell ref="K1357:L1357"/>
    <mergeCell ref="M1357:N1357"/>
    <mergeCell ref="O1357:P1357"/>
    <mergeCell ref="Q1357:S1357"/>
    <mergeCell ref="C1358:D1358"/>
    <mergeCell ref="E1358:F1358"/>
    <mergeCell ref="G1358:H1358"/>
    <mergeCell ref="I1358:J1358"/>
    <mergeCell ref="K1358:L1358"/>
    <mergeCell ref="M1358:N1358"/>
    <mergeCell ref="O1358:P1358"/>
    <mergeCell ref="Q1358:S1358"/>
    <mergeCell ref="C1359:D1359"/>
    <mergeCell ref="E1359:F1359"/>
    <mergeCell ref="G1359:H1359"/>
    <mergeCell ref="I1359:J1359"/>
    <mergeCell ref="K1359:L1359"/>
    <mergeCell ref="M1359:N1359"/>
    <mergeCell ref="O1359:P1359"/>
    <mergeCell ref="Q1359:S1359"/>
    <mergeCell ref="C1360:D1360"/>
    <mergeCell ref="E1360:F1360"/>
    <mergeCell ref="G1360:H1360"/>
    <mergeCell ref="I1360:J1360"/>
    <mergeCell ref="K1360:L1360"/>
    <mergeCell ref="M1360:N1360"/>
    <mergeCell ref="O1360:P1360"/>
    <mergeCell ref="Q1360:S1360"/>
    <mergeCell ref="C1361:D1361"/>
    <mergeCell ref="E1361:F1361"/>
    <mergeCell ref="G1361:H1361"/>
    <mergeCell ref="I1361:J1361"/>
    <mergeCell ref="K1361:L1361"/>
    <mergeCell ref="M1361:N1361"/>
    <mergeCell ref="O1361:P1361"/>
    <mergeCell ref="Q1361:S1361"/>
    <mergeCell ref="C1362:D1362"/>
    <mergeCell ref="E1362:F1362"/>
    <mergeCell ref="G1362:H1362"/>
    <mergeCell ref="I1362:J1362"/>
    <mergeCell ref="K1362:L1362"/>
    <mergeCell ref="M1362:N1362"/>
    <mergeCell ref="O1362:P1362"/>
    <mergeCell ref="Q1362:S1362"/>
    <mergeCell ref="C1363:D1363"/>
    <mergeCell ref="E1363:F1363"/>
    <mergeCell ref="G1363:H1363"/>
    <mergeCell ref="I1363:J1363"/>
    <mergeCell ref="K1363:L1363"/>
    <mergeCell ref="M1363:N1363"/>
    <mergeCell ref="O1363:P1363"/>
    <mergeCell ref="Q1363:S1363"/>
    <mergeCell ref="C1364:D1364"/>
    <mergeCell ref="E1364:F1364"/>
    <mergeCell ref="G1364:H1364"/>
    <mergeCell ref="I1364:J1364"/>
    <mergeCell ref="K1364:L1364"/>
    <mergeCell ref="M1364:N1364"/>
    <mergeCell ref="O1364:P1364"/>
    <mergeCell ref="Q1364:S1364"/>
    <mergeCell ref="C1365:D1365"/>
    <mergeCell ref="E1365:F1365"/>
    <mergeCell ref="G1365:H1365"/>
    <mergeCell ref="I1365:J1365"/>
    <mergeCell ref="K1365:L1365"/>
    <mergeCell ref="M1365:N1365"/>
    <mergeCell ref="O1365:P1365"/>
    <mergeCell ref="Q1365:S1365"/>
    <mergeCell ref="C1366:D1366"/>
    <mergeCell ref="E1366:F1366"/>
    <mergeCell ref="G1366:H1366"/>
    <mergeCell ref="I1366:J1366"/>
    <mergeCell ref="K1366:L1366"/>
    <mergeCell ref="M1366:N1366"/>
    <mergeCell ref="O1366:P1366"/>
    <mergeCell ref="Q1366:S1366"/>
    <mergeCell ref="C1367:D1367"/>
    <mergeCell ref="E1367:F1367"/>
    <mergeCell ref="G1367:H1367"/>
    <mergeCell ref="I1367:J1367"/>
    <mergeCell ref="K1367:L1367"/>
    <mergeCell ref="M1367:N1367"/>
    <mergeCell ref="O1367:P1367"/>
    <mergeCell ref="Q1367:S1367"/>
    <mergeCell ref="C1368:D1368"/>
    <mergeCell ref="E1368:F1368"/>
    <mergeCell ref="G1368:H1368"/>
    <mergeCell ref="I1368:J1368"/>
    <mergeCell ref="K1368:L1368"/>
    <mergeCell ref="M1368:N1368"/>
    <mergeCell ref="O1368:P1368"/>
    <mergeCell ref="Q1368:S1368"/>
    <mergeCell ref="C1369:D1369"/>
    <mergeCell ref="E1369:F1369"/>
    <mergeCell ref="G1369:H1369"/>
    <mergeCell ref="I1369:J1369"/>
    <mergeCell ref="K1369:L1369"/>
    <mergeCell ref="M1369:N1369"/>
    <mergeCell ref="O1369:P1369"/>
    <mergeCell ref="Q1369:S1369"/>
    <mergeCell ref="C1370:D1370"/>
    <mergeCell ref="E1370:F1370"/>
    <mergeCell ref="G1370:H1370"/>
    <mergeCell ref="I1370:J1370"/>
    <mergeCell ref="K1370:L1370"/>
    <mergeCell ref="M1370:N1370"/>
    <mergeCell ref="O1370:P1370"/>
    <mergeCell ref="Q1370:S1370"/>
    <mergeCell ref="C1371:D1371"/>
    <mergeCell ref="E1371:F1371"/>
    <mergeCell ref="G1371:H1371"/>
    <mergeCell ref="I1371:J1371"/>
    <mergeCell ref="K1371:L1371"/>
    <mergeCell ref="M1371:N1371"/>
    <mergeCell ref="O1371:P1371"/>
    <mergeCell ref="Q1371:S1371"/>
    <mergeCell ref="C1372:D1372"/>
    <mergeCell ref="E1372:F1372"/>
    <mergeCell ref="G1372:H1372"/>
    <mergeCell ref="I1372:J1372"/>
    <mergeCell ref="K1372:L1372"/>
    <mergeCell ref="M1372:N1372"/>
    <mergeCell ref="O1372:P1372"/>
    <mergeCell ref="Q1372:S1372"/>
    <mergeCell ref="C1373:D1373"/>
    <mergeCell ref="E1373:F1373"/>
    <mergeCell ref="G1373:H1373"/>
    <mergeCell ref="I1373:J1373"/>
    <mergeCell ref="K1373:L1373"/>
    <mergeCell ref="M1373:N1373"/>
    <mergeCell ref="O1373:P1373"/>
    <mergeCell ref="Q1373:S1373"/>
    <mergeCell ref="C1374:D1374"/>
    <mergeCell ref="E1374:F1374"/>
    <mergeCell ref="G1374:H1374"/>
    <mergeCell ref="I1374:J1374"/>
    <mergeCell ref="K1374:L1374"/>
    <mergeCell ref="M1374:N1374"/>
    <mergeCell ref="O1374:P1374"/>
    <mergeCell ref="Q1374:S1374"/>
    <mergeCell ref="C1375:D1375"/>
    <mergeCell ref="E1375:F1375"/>
    <mergeCell ref="G1375:H1375"/>
    <mergeCell ref="I1375:J1375"/>
    <mergeCell ref="K1375:L1375"/>
    <mergeCell ref="M1375:N1375"/>
    <mergeCell ref="O1375:P1375"/>
    <mergeCell ref="Q1375:S1375"/>
    <mergeCell ref="C1376:D1376"/>
    <mergeCell ref="E1376:F1376"/>
    <mergeCell ref="G1376:H1376"/>
    <mergeCell ref="I1376:J1376"/>
    <mergeCell ref="K1376:L1376"/>
    <mergeCell ref="M1376:N1376"/>
    <mergeCell ref="O1376:P1376"/>
    <mergeCell ref="Q1376:S1376"/>
    <mergeCell ref="C1377:D1377"/>
    <mergeCell ref="E1377:F1377"/>
    <mergeCell ref="G1377:H1377"/>
    <mergeCell ref="I1377:J1377"/>
    <mergeCell ref="K1377:L1377"/>
    <mergeCell ref="M1377:N1377"/>
    <mergeCell ref="O1377:P1377"/>
    <mergeCell ref="Q1377:S1377"/>
    <mergeCell ref="C1378:D1378"/>
    <mergeCell ref="E1378:F1378"/>
    <mergeCell ref="G1378:H1378"/>
    <mergeCell ref="I1378:J1378"/>
    <mergeCell ref="K1378:L1378"/>
    <mergeCell ref="M1378:N1378"/>
    <mergeCell ref="O1378:P1378"/>
    <mergeCell ref="Q1378:S1378"/>
    <mergeCell ref="C1379:D1379"/>
    <mergeCell ref="E1379:F1379"/>
    <mergeCell ref="G1379:H1379"/>
    <mergeCell ref="I1379:J1379"/>
    <mergeCell ref="K1379:L1379"/>
    <mergeCell ref="M1379:N1379"/>
    <mergeCell ref="O1379:P1379"/>
    <mergeCell ref="Q1379:S1379"/>
    <mergeCell ref="C1380:D1380"/>
    <mergeCell ref="E1380:F1380"/>
    <mergeCell ref="G1380:H1380"/>
    <mergeCell ref="I1380:J1380"/>
    <mergeCell ref="K1380:L1380"/>
    <mergeCell ref="M1380:N1380"/>
    <mergeCell ref="O1380:P1380"/>
    <mergeCell ref="Q1380:S1380"/>
    <mergeCell ref="C1381:D1381"/>
    <mergeCell ref="E1381:F1381"/>
    <mergeCell ref="G1381:H1381"/>
    <mergeCell ref="I1381:J1381"/>
    <mergeCell ref="K1381:L1381"/>
    <mergeCell ref="M1381:N1381"/>
    <mergeCell ref="O1381:P1381"/>
    <mergeCell ref="Q1381:S1381"/>
    <mergeCell ref="C1382:D1382"/>
    <mergeCell ref="E1382:F1382"/>
    <mergeCell ref="G1382:H1382"/>
    <mergeCell ref="I1382:J1382"/>
    <mergeCell ref="K1382:L1382"/>
    <mergeCell ref="M1382:N1382"/>
    <mergeCell ref="O1382:P1382"/>
    <mergeCell ref="Q1382:S1382"/>
    <mergeCell ref="C1383:D1383"/>
    <mergeCell ref="E1383:F1383"/>
    <mergeCell ref="G1383:H1383"/>
    <mergeCell ref="I1383:J1383"/>
    <mergeCell ref="K1383:L1383"/>
    <mergeCell ref="M1383:N1383"/>
    <mergeCell ref="O1383:P1383"/>
    <mergeCell ref="Q1383:S1383"/>
    <mergeCell ref="C1384:D1384"/>
    <mergeCell ref="E1384:F1384"/>
    <mergeCell ref="G1384:H1384"/>
    <mergeCell ref="I1384:J1384"/>
    <mergeCell ref="K1384:L1384"/>
    <mergeCell ref="M1384:N1384"/>
    <mergeCell ref="O1384:P1384"/>
    <mergeCell ref="Q1384:S1384"/>
    <mergeCell ref="C1385:D1385"/>
    <mergeCell ref="E1385:F1385"/>
    <mergeCell ref="G1385:H1385"/>
    <mergeCell ref="I1385:J1385"/>
    <mergeCell ref="K1385:L1385"/>
    <mergeCell ref="M1385:N1385"/>
    <mergeCell ref="O1385:P1385"/>
    <mergeCell ref="Q1385:S1385"/>
    <mergeCell ref="C1386:D1386"/>
    <mergeCell ref="E1386:F1386"/>
    <mergeCell ref="G1386:H1386"/>
    <mergeCell ref="I1386:J1386"/>
    <mergeCell ref="K1386:L1386"/>
    <mergeCell ref="M1386:N1386"/>
    <mergeCell ref="O1386:P1386"/>
    <mergeCell ref="Q1386:S1386"/>
    <mergeCell ref="C1387:D1387"/>
    <mergeCell ref="E1387:F1387"/>
    <mergeCell ref="G1387:H1387"/>
    <mergeCell ref="I1387:J1387"/>
    <mergeCell ref="K1387:L1387"/>
    <mergeCell ref="M1387:N1387"/>
    <mergeCell ref="O1387:P1387"/>
    <mergeCell ref="Q1387:S1387"/>
    <mergeCell ref="C1388:D1388"/>
    <mergeCell ref="E1388:F1388"/>
    <mergeCell ref="G1388:H1388"/>
    <mergeCell ref="I1388:J1388"/>
    <mergeCell ref="K1388:L1388"/>
    <mergeCell ref="M1388:N1388"/>
    <mergeCell ref="O1388:P1388"/>
    <mergeCell ref="Q1388:S1388"/>
    <mergeCell ref="C1389:D1389"/>
    <mergeCell ref="E1389:F1389"/>
    <mergeCell ref="G1389:H1389"/>
    <mergeCell ref="I1389:J1389"/>
    <mergeCell ref="K1389:L1389"/>
    <mergeCell ref="M1389:N1389"/>
    <mergeCell ref="O1389:P1389"/>
    <mergeCell ref="Q1389:S1389"/>
    <mergeCell ref="C1390:D1390"/>
    <mergeCell ref="E1390:F1390"/>
    <mergeCell ref="G1390:H1390"/>
    <mergeCell ref="I1390:J1390"/>
    <mergeCell ref="K1390:L1390"/>
    <mergeCell ref="M1390:N1390"/>
    <mergeCell ref="O1390:P1390"/>
    <mergeCell ref="Q1390:S1390"/>
    <mergeCell ref="C1391:D1391"/>
    <mergeCell ref="E1391:F1391"/>
    <mergeCell ref="G1391:H1391"/>
    <mergeCell ref="I1391:J1391"/>
    <mergeCell ref="K1391:L1391"/>
    <mergeCell ref="M1391:N1391"/>
    <mergeCell ref="O1391:P1391"/>
    <mergeCell ref="Q1391:S1391"/>
    <mergeCell ref="C1392:D1392"/>
    <mergeCell ref="E1392:F1392"/>
    <mergeCell ref="G1392:H1392"/>
    <mergeCell ref="I1392:J1392"/>
    <mergeCell ref="K1392:L1392"/>
    <mergeCell ref="M1392:N1392"/>
    <mergeCell ref="O1392:P1392"/>
    <mergeCell ref="Q1392:S1392"/>
    <mergeCell ref="C1393:D1393"/>
    <mergeCell ref="E1393:F1393"/>
    <mergeCell ref="G1393:H1393"/>
    <mergeCell ref="I1393:J1393"/>
    <mergeCell ref="K1393:L1393"/>
    <mergeCell ref="M1393:N1393"/>
    <mergeCell ref="O1393:P1393"/>
    <mergeCell ref="Q1393:S1393"/>
    <mergeCell ref="C1394:D1394"/>
    <mergeCell ref="E1394:F1394"/>
    <mergeCell ref="G1394:H1394"/>
    <mergeCell ref="I1394:J1394"/>
    <mergeCell ref="K1394:L1394"/>
    <mergeCell ref="M1394:N1394"/>
    <mergeCell ref="O1394:P1394"/>
    <mergeCell ref="Q1394:S1394"/>
    <mergeCell ref="C1395:D1395"/>
    <mergeCell ref="E1395:F1395"/>
    <mergeCell ref="G1395:H1395"/>
    <mergeCell ref="I1395:J1395"/>
    <mergeCell ref="K1395:L1395"/>
    <mergeCell ref="M1395:N1395"/>
    <mergeCell ref="O1395:P1395"/>
    <mergeCell ref="Q1395:S1395"/>
    <mergeCell ref="C1396:D1396"/>
    <mergeCell ref="E1396:F1396"/>
    <mergeCell ref="G1396:H1396"/>
    <mergeCell ref="I1396:J1396"/>
    <mergeCell ref="K1396:L1396"/>
    <mergeCell ref="M1396:N1396"/>
    <mergeCell ref="O1396:P1396"/>
    <mergeCell ref="Q1396:S1396"/>
    <mergeCell ref="C1397:D1397"/>
    <mergeCell ref="E1397:F1397"/>
    <mergeCell ref="G1397:H1397"/>
    <mergeCell ref="I1397:J1397"/>
    <mergeCell ref="K1397:L1397"/>
    <mergeCell ref="M1397:N1397"/>
    <mergeCell ref="O1397:P1397"/>
    <mergeCell ref="Q1397:S1397"/>
    <mergeCell ref="C1398:D1398"/>
    <mergeCell ref="E1398:F1398"/>
    <mergeCell ref="G1398:H1398"/>
    <mergeCell ref="I1398:J1398"/>
    <mergeCell ref="K1398:L1398"/>
    <mergeCell ref="M1398:N1398"/>
    <mergeCell ref="O1398:P1398"/>
    <mergeCell ref="Q1398:S1398"/>
    <mergeCell ref="C1399:D1399"/>
    <mergeCell ref="E1399:F1399"/>
    <mergeCell ref="G1399:H1399"/>
    <mergeCell ref="I1399:J1399"/>
    <mergeCell ref="K1399:L1399"/>
    <mergeCell ref="M1399:N1399"/>
    <mergeCell ref="O1399:P1399"/>
    <mergeCell ref="Q1399:S1399"/>
    <mergeCell ref="C1400:D1400"/>
    <mergeCell ref="E1400:F1400"/>
    <mergeCell ref="G1400:H1400"/>
    <mergeCell ref="I1400:J1400"/>
    <mergeCell ref="K1400:L1400"/>
    <mergeCell ref="M1400:N1400"/>
    <mergeCell ref="O1400:P1400"/>
    <mergeCell ref="Q1400:S1400"/>
    <mergeCell ref="C1401:D1401"/>
    <mergeCell ref="E1401:F1401"/>
    <mergeCell ref="G1401:H1401"/>
    <mergeCell ref="I1401:J1401"/>
    <mergeCell ref="K1401:L1401"/>
    <mergeCell ref="M1401:N1401"/>
    <mergeCell ref="O1401:P1401"/>
    <mergeCell ref="Q1401:S1401"/>
    <mergeCell ref="C1402:D1402"/>
    <mergeCell ref="E1402:F1402"/>
    <mergeCell ref="G1402:H1402"/>
    <mergeCell ref="I1402:J1402"/>
    <mergeCell ref="K1402:L1402"/>
    <mergeCell ref="M1402:N1402"/>
    <mergeCell ref="O1402:P1402"/>
    <mergeCell ref="Q1402:S1402"/>
    <mergeCell ref="C1403:D1403"/>
    <mergeCell ref="E1403:F1403"/>
    <mergeCell ref="G1403:H1403"/>
    <mergeCell ref="I1403:J1403"/>
    <mergeCell ref="K1403:L1403"/>
    <mergeCell ref="M1403:N1403"/>
    <mergeCell ref="O1403:P1403"/>
    <mergeCell ref="Q1403:S1403"/>
    <mergeCell ref="C1404:D1404"/>
    <mergeCell ref="E1404:F1404"/>
    <mergeCell ref="G1404:H1404"/>
    <mergeCell ref="I1404:J1404"/>
    <mergeCell ref="K1404:L1404"/>
    <mergeCell ref="M1404:N1404"/>
    <mergeCell ref="O1404:P1404"/>
    <mergeCell ref="Q1404:S1404"/>
    <mergeCell ref="C1405:D1405"/>
    <mergeCell ref="E1405:F1405"/>
    <mergeCell ref="G1405:H1405"/>
    <mergeCell ref="I1405:J1405"/>
    <mergeCell ref="K1405:L1405"/>
    <mergeCell ref="M1405:N1405"/>
    <mergeCell ref="O1405:P1405"/>
    <mergeCell ref="Q1405:S1405"/>
    <mergeCell ref="C1406:D1406"/>
    <mergeCell ref="E1406:F1406"/>
    <mergeCell ref="G1406:H1406"/>
    <mergeCell ref="I1406:J1406"/>
    <mergeCell ref="K1406:L1406"/>
    <mergeCell ref="M1406:N1406"/>
    <mergeCell ref="O1406:P1406"/>
    <mergeCell ref="Q1406:S1406"/>
    <mergeCell ref="C1407:D1407"/>
    <mergeCell ref="E1407:F1407"/>
    <mergeCell ref="G1407:H1407"/>
    <mergeCell ref="I1407:J1407"/>
    <mergeCell ref="K1407:L1407"/>
    <mergeCell ref="M1407:N1407"/>
    <mergeCell ref="O1407:P1407"/>
    <mergeCell ref="Q1407:S1407"/>
    <mergeCell ref="C1408:D1408"/>
    <mergeCell ref="E1408:F1408"/>
    <mergeCell ref="G1408:H1408"/>
    <mergeCell ref="I1408:J1408"/>
    <mergeCell ref="K1408:L1408"/>
    <mergeCell ref="M1408:N1408"/>
    <mergeCell ref="O1408:P1408"/>
    <mergeCell ref="Q1408:S1408"/>
    <mergeCell ref="C1409:D1409"/>
    <mergeCell ref="E1409:F1409"/>
    <mergeCell ref="G1409:H1409"/>
    <mergeCell ref="I1409:J1409"/>
    <mergeCell ref="K1409:L1409"/>
    <mergeCell ref="M1409:N1409"/>
    <mergeCell ref="O1409:P1409"/>
    <mergeCell ref="Q1409:S1409"/>
    <mergeCell ref="C1410:D1410"/>
    <mergeCell ref="E1410:F1410"/>
    <mergeCell ref="G1410:H1410"/>
    <mergeCell ref="I1410:J1410"/>
    <mergeCell ref="K1410:L1410"/>
    <mergeCell ref="M1410:N1410"/>
    <mergeCell ref="O1410:P1410"/>
    <mergeCell ref="Q1410:S1410"/>
    <mergeCell ref="C1411:D1411"/>
    <mergeCell ref="E1411:F1411"/>
    <mergeCell ref="G1411:H1411"/>
    <mergeCell ref="I1411:J1411"/>
    <mergeCell ref="K1411:L1411"/>
    <mergeCell ref="M1411:N1411"/>
    <mergeCell ref="O1411:P1411"/>
    <mergeCell ref="Q1411:S1411"/>
    <mergeCell ref="C1412:D1412"/>
    <mergeCell ref="E1412:F1412"/>
    <mergeCell ref="G1412:H1412"/>
    <mergeCell ref="I1412:J1412"/>
    <mergeCell ref="K1412:L1412"/>
    <mergeCell ref="M1412:N1412"/>
    <mergeCell ref="O1412:P1412"/>
    <mergeCell ref="Q1412:S1412"/>
    <mergeCell ref="C1413:D1413"/>
    <mergeCell ref="E1413:F1413"/>
    <mergeCell ref="G1413:H1413"/>
    <mergeCell ref="I1413:J1413"/>
    <mergeCell ref="K1413:L1413"/>
    <mergeCell ref="M1413:N1413"/>
    <mergeCell ref="O1413:P1413"/>
    <mergeCell ref="Q1413:S1413"/>
    <mergeCell ref="C1414:D1414"/>
    <mergeCell ref="E1414:F1414"/>
    <mergeCell ref="G1414:H1414"/>
    <mergeCell ref="I1414:J1414"/>
    <mergeCell ref="K1414:L1414"/>
    <mergeCell ref="M1414:N1414"/>
    <mergeCell ref="O1414:P1414"/>
    <mergeCell ref="Q1414:S1414"/>
    <mergeCell ref="C1415:D1415"/>
    <mergeCell ref="E1415:F1415"/>
    <mergeCell ref="G1415:H1415"/>
    <mergeCell ref="I1415:J1415"/>
    <mergeCell ref="K1415:L1415"/>
    <mergeCell ref="M1415:N1415"/>
    <mergeCell ref="O1415:P1415"/>
    <mergeCell ref="Q1415:S1415"/>
    <mergeCell ref="C1416:D1416"/>
    <mergeCell ref="E1416:F1416"/>
    <mergeCell ref="G1416:H1416"/>
    <mergeCell ref="I1416:J1416"/>
    <mergeCell ref="K1416:L1416"/>
    <mergeCell ref="M1416:N1416"/>
    <mergeCell ref="O1416:P1416"/>
    <mergeCell ref="Q1416:S1416"/>
    <mergeCell ref="C1417:D1417"/>
    <mergeCell ref="E1417:F1417"/>
    <mergeCell ref="G1417:H1417"/>
    <mergeCell ref="I1417:J1417"/>
    <mergeCell ref="K1417:L1417"/>
    <mergeCell ref="M1417:N1417"/>
    <mergeCell ref="O1417:P1417"/>
    <mergeCell ref="Q1417:S1417"/>
    <mergeCell ref="C1418:D1418"/>
    <mergeCell ref="E1418:F1418"/>
    <mergeCell ref="G1418:H1418"/>
    <mergeCell ref="I1418:J1418"/>
    <mergeCell ref="K1418:L1418"/>
    <mergeCell ref="M1418:N1418"/>
    <mergeCell ref="O1418:P1418"/>
    <mergeCell ref="Q1418:S1418"/>
    <mergeCell ref="C1419:D1419"/>
    <mergeCell ref="E1419:F1419"/>
    <mergeCell ref="G1419:H1419"/>
    <mergeCell ref="I1419:J1419"/>
    <mergeCell ref="K1419:L1419"/>
    <mergeCell ref="M1419:N1419"/>
    <mergeCell ref="O1419:P1419"/>
    <mergeCell ref="Q1419:S1419"/>
    <mergeCell ref="C1420:D1420"/>
    <mergeCell ref="E1420:F1420"/>
    <mergeCell ref="G1420:H1420"/>
    <mergeCell ref="I1420:J1420"/>
    <mergeCell ref="K1420:L1420"/>
    <mergeCell ref="M1420:N1420"/>
    <mergeCell ref="O1420:P1420"/>
    <mergeCell ref="Q1420:S1420"/>
    <mergeCell ref="C1421:D1421"/>
    <mergeCell ref="E1421:F1421"/>
    <mergeCell ref="G1421:H1421"/>
    <mergeCell ref="I1421:J1421"/>
    <mergeCell ref="K1421:L1421"/>
    <mergeCell ref="M1421:N1421"/>
    <mergeCell ref="O1421:P1421"/>
    <mergeCell ref="Q1421:S1421"/>
    <mergeCell ref="C1422:D1422"/>
    <mergeCell ref="E1422:F1422"/>
    <mergeCell ref="G1422:H1422"/>
    <mergeCell ref="I1422:J1422"/>
    <mergeCell ref="K1422:L1422"/>
    <mergeCell ref="M1422:N1422"/>
    <mergeCell ref="O1422:P1422"/>
    <mergeCell ref="Q1422:S1422"/>
    <mergeCell ref="C1423:D1423"/>
    <mergeCell ref="E1423:F1423"/>
    <mergeCell ref="G1423:H1423"/>
    <mergeCell ref="I1423:J1423"/>
    <mergeCell ref="K1423:L1423"/>
    <mergeCell ref="M1423:N1423"/>
    <mergeCell ref="O1423:P1423"/>
    <mergeCell ref="Q1423:S1423"/>
    <mergeCell ref="C1424:D1424"/>
    <mergeCell ref="E1424:F1424"/>
    <mergeCell ref="G1424:H1424"/>
    <mergeCell ref="I1424:J1424"/>
    <mergeCell ref="K1424:L1424"/>
    <mergeCell ref="M1424:N1424"/>
    <mergeCell ref="O1424:P1424"/>
    <mergeCell ref="Q1424:S1424"/>
    <mergeCell ref="C1425:D1425"/>
    <mergeCell ref="E1425:F1425"/>
    <mergeCell ref="G1425:H1425"/>
    <mergeCell ref="I1425:J1425"/>
    <mergeCell ref="K1425:L1425"/>
    <mergeCell ref="M1425:N1425"/>
    <mergeCell ref="O1425:P1425"/>
    <mergeCell ref="Q1425:S1425"/>
    <mergeCell ref="C1426:D1426"/>
    <mergeCell ref="E1426:F1426"/>
    <mergeCell ref="G1426:H1426"/>
    <mergeCell ref="I1426:J1426"/>
    <mergeCell ref="K1426:L1426"/>
    <mergeCell ref="M1426:N1426"/>
    <mergeCell ref="O1426:P1426"/>
    <mergeCell ref="Q1426:S1426"/>
    <mergeCell ref="C1427:D1427"/>
    <mergeCell ref="E1427:F1427"/>
    <mergeCell ref="G1427:H1427"/>
    <mergeCell ref="I1427:J1427"/>
    <mergeCell ref="K1427:L1427"/>
    <mergeCell ref="M1427:N1427"/>
    <mergeCell ref="O1427:P1427"/>
    <mergeCell ref="Q1427:S1427"/>
    <mergeCell ref="C1428:D1428"/>
    <mergeCell ref="E1428:F1428"/>
    <mergeCell ref="G1428:H1428"/>
    <mergeCell ref="I1428:J1428"/>
    <mergeCell ref="K1428:L1428"/>
    <mergeCell ref="M1428:N1428"/>
    <mergeCell ref="O1428:P1428"/>
    <mergeCell ref="Q1428:S1428"/>
    <mergeCell ref="C1429:D1429"/>
    <mergeCell ref="E1429:F1429"/>
    <mergeCell ref="G1429:H1429"/>
    <mergeCell ref="I1429:J1429"/>
    <mergeCell ref="K1429:L1429"/>
    <mergeCell ref="M1429:N1429"/>
    <mergeCell ref="O1429:P1429"/>
    <mergeCell ref="Q1429:S1429"/>
    <mergeCell ref="C1430:D1430"/>
    <mergeCell ref="E1430:F1430"/>
    <mergeCell ref="G1430:H1430"/>
    <mergeCell ref="I1430:J1430"/>
    <mergeCell ref="K1430:L1430"/>
    <mergeCell ref="M1430:N1430"/>
    <mergeCell ref="O1430:P1430"/>
    <mergeCell ref="Q1430:S1430"/>
    <mergeCell ref="C1431:D1431"/>
    <mergeCell ref="E1431:F1431"/>
    <mergeCell ref="G1431:H1431"/>
    <mergeCell ref="I1431:J1431"/>
    <mergeCell ref="K1431:L1431"/>
    <mergeCell ref="M1431:N1431"/>
    <mergeCell ref="O1431:P1431"/>
    <mergeCell ref="Q1431:S1431"/>
    <mergeCell ref="C1432:D1432"/>
    <mergeCell ref="E1432:F1432"/>
    <mergeCell ref="G1432:H1432"/>
    <mergeCell ref="I1432:J1432"/>
    <mergeCell ref="K1432:L1432"/>
    <mergeCell ref="M1432:N1432"/>
    <mergeCell ref="O1432:P1432"/>
    <mergeCell ref="Q1432:S1432"/>
    <mergeCell ref="C1433:D1433"/>
    <mergeCell ref="E1433:F1433"/>
    <mergeCell ref="G1433:H1433"/>
    <mergeCell ref="I1433:J1433"/>
    <mergeCell ref="K1433:L1433"/>
    <mergeCell ref="M1433:N1433"/>
    <mergeCell ref="O1433:P1433"/>
    <mergeCell ref="Q1433:S1433"/>
    <mergeCell ref="C1434:D1434"/>
    <mergeCell ref="E1434:F1434"/>
    <mergeCell ref="G1434:H1434"/>
    <mergeCell ref="I1434:J1434"/>
    <mergeCell ref="K1434:L1434"/>
    <mergeCell ref="M1434:N1434"/>
    <mergeCell ref="O1434:P1434"/>
    <mergeCell ref="Q1434:S1434"/>
    <mergeCell ref="C1435:D1435"/>
    <mergeCell ref="E1435:F1435"/>
    <mergeCell ref="G1435:H1435"/>
    <mergeCell ref="I1435:J1435"/>
    <mergeCell ref="K1435:L1435"/>
    <mergeCell ref="M1435:N1435"/>
    <mergeCell ref="O1435:P1435"/>
    <mergeCell ref="Q1435:S1435"/>
    <mergeCell ref="C1436:D1436"/>
    <mergeCell ref="E1436:F1436"/>
    <mergeCell ref="G1436:H1436"/>
    <mergeCell ref="I1436:J1436"/>
    <mergeCell ref="K1436:L1436"/>
    <mergeCell ref="M1436:N1436"/>
    <mergeCell ref="O1436:P1436"/>
    <mergeCell ref="Q1436:S1436"/>
    <mergeCell ref="C1437:D1437"/>
    <mergeCell ref="E1437:F1437"/>
    <mergeCell ref="G1437:H1437"/>
    <mergeCell ref="I1437:J1437"/>
    <mergeCell ref="K1437:L1437"/>
    <mergeCell ref="M1437:N1437"/>
    <mergeCell ref="O1437:P1437"/>
    <mergeCell ref="Q1437:S1437"/>
    <mergeCell ref="C1438:D1438"/>
    <mergeCell ref="E1438:F1438"/>
    <mergeCell ref="G1438:H1438"/>
    <mergeCell ref="I1438:J1438"/>
    <mergeCell ref="K1438:L1438"/>
    <mergeCell ref="M1438:N1438"/>
    <mergeCell ref="O1438:P1438"/>
    <mergeCell ref="Q1438:S1438"/>
    <mergeCell ref="C1439:D1439"/>
    <mergeCell ref="E1439:F1439"/>
    <mergeCell ref="G1439:H1439"/>
    <mergeCell ref="I1439:J1439"/>
    <mergeCell ref="K1439:L1439"/>
    <mergeCell ref="M1439:N1439"/>
    <mergeCell ref="O1439:P1439"/>
    <mergeCell ref="Q1439:S1439"/>
    <mergeCell ref="C1440:D1440"/>
    <mergeCell ref="E1440:F1440"/>
    <mergeCell ref="G1440:H1440"/>
    <mergeCell ref="I1440:J1440"/>
    <mergeCell ref="K1440:L1440"/>
    <mergeCell ref="M1440:N1440"/>
    <mergeCell ref="O1440:P1440"/>
    <mergeCell ref="Q1440:S1440"/>
    <mergeCell ref="C1441:D1441"/>
    <mergeCell ref="E1441:F1441"/>
    <mergeCell ref="G1441:H1441"/>
    <mergeCell ref="I1441:J1441"/>
    <mergeCell ref="K1441:L1441"/>
    <mergeCell ref="M1441:N1441"/>
    <mergeCell ref="O1441:P1441"/>
    <mergeCell ref="Q1441:S1441"/>
    <mergeCell ref="C1442:D1442"/>
    <mergeCell ref="E1442:F1442"/>
    <mergeCell ref="G1442:H1442"/>
    <mergeCell ref="I1442:J1442"/>
    <mergeCell ref="K1442:L1442"/>
    <mergeCell ref="M1442:N1442"/>
    <mergeCell ref="O1442:P1442"/>
    <mergeCell ref="Q1442:S1442"/>
    <mergeCell ref="C1443:D1443"/>
    <mergeCell ref="E1443:F1443"/>
    <mergeCell ref="G1443:H1443"/>
    <mergeCell ref="I1443:J1443"/>
    <mergeCell ref="K1443:L1443"/>
    <mergeCell ref="M1443:N1443"/>
    <mergeCell ref="O1443:P1443"/>
    <mergeCell ref="Q1443:S1443"/>
    <mergeCell ref="C1444:D1444"/>
    <mergeCell ref="E1444:F1444"/>
    <mergeCell ref="G1444:H1444"/>
    <mergeCell ref="I1444:J1444"/>
    <mergeCell ref="K1444:L1444"/>
    <mergeCell ref="M1444:N1444"/>
    <mergeCell ref="O1444:P1444"/>
    <mergeCell ref="Q1444:S1444"/>
    <mergeCell ref="C1445:D1445"/>
    <mergeCell ref="E1445:F1445"/>
    <mergeCell ref="G1445:H1445"/>
    <mergeCell ref="I1445:J1445"/>
    <mergeCell ref="K1445:L1445"/>
    <mergeCell ref="M1445:N1445"/>
    <mergeCell ref="O1445:P1445"/>
    <mergeCell ref="Q1445:S1445"/>
    <mergeCell ref="C1446:D1446"/>
    <mergeCell ref="E1446:F1446"/>
    <mergeCell ref="G1446:H1446"/>
    <mergeCell ref="I1446:J1446"/>
    <mergeCell ref="K1446:L1446"/>
    <mergeCell ref="M1446:N1446"/>
    <mergeCell ref="O1446:P1446"/>
    <mergeCell ref="Q1446:S1446"/>
    <mergeCell ref="C1447:D1447"/>
    <mergeCell ref="E1447:F1447"/>
    <mergeCell ref="G1447:H1447"/>
    <mergeCell ref="I1447:J1447"/>
    <mergeCell ref="K1447:L1447"/>
    <mergeCell ref="M1447:N1447"/>
    <mergeCell ref="O1447:P1447"/>
    <mergeCell ref="Q1447:S1447"/>
    <mergeCell ref="C1448:D1448"/>
    <mergeCell ref="E1448:F1448"/>
    <mergeCell ref="G1448:H1448"/>
    <mergeCell ref="I1448:J1448"/>
    <mergeCell ref="K1448:L1448"/>
    <mergeCell ref="M1448:N1448"/>
    <mergeCell ref="O1448:P1448"/>
    <mergeCell ref="Q1448:S1448"/>
    <mergeCell ref="C1449:D1449"/>
    <mergeCell ref="E1449:F1449"/>
    <mergeCell ref="G1449:H1449"/>
    <mergeCell ref="I1449:J1449"/>
    <mergeCell ref="K1449:L1449"/>
    <mergeCell ref="M1449:N1449"/>
    <mergeCell ref="O1449:P1449"/>
    <mergeCell ref="Q1449:S1449"/>
    <mergeCell ref="C1450:D1450"/>
    <mergeCell ref="E1450:F1450"/>
    <mergeCell ref="G1450:H1450"/>
    <mergeCell ref="I1450:J1450"/>
    <mergeCell ref="K1450:L1450"/>
    <mergeCell ref="M1450:N1450"/>
    <mergeCell ref="O1450:P1450"/>
    <mergeCell ref="Q1450:S1450"/>
    <mergeCell ref="C1451:D1451"/>
    <mergeCell ref="E1451:F1451"/>
    <mergeCell ref="G1451:H1451"/>
    <mergeCell ref="I1451:J1451"/>
    <mergeCell ref="K1451:L1451"/>
    <mergeCell ref="M1451:N1451"/>
    <mergeCell ref="O1451:P1451"/>
    <mergeCell ref="Q1451:S1451"/>
    <mergeCell ref="C1452:D1452"/>
    <mergeCell ref="E1452:F1452"/>
    <mergeCell ref="G1452:H1452"/>
    <mergeCell ref="I1452:J1452"/>
    <mergeCell ref="K1452:L1452"/>
    <mergeCell ref="M1452:N1452"/>
    <mergeCell ref="O1452:P1452"/>
    <mergeCell ref="Q1452:S1452"/>
    <mergeCell ref="C1453:D1453"/>
    <mergeCell ref="E1453:F1453"/>
    <mergeCell ref="G1453:H1453"/>
    <mergeCell ref="I1453:J1453"/>
    <mergeCell ref="K1453:L1453"/>
    <mergeCell ref="M1453:N1453"/>
    <mergeCell ref="O1453:P1453"/>
    <mergeCell ref="Q1453:S1453"/>
    <mergeCell ref="C1454:D1454"/>
    <mergeCell ref="E1454:F1454"/>
    <mergeCell ref="G1454:H1454"/>
    <mergeCell ref="I1454:J1454"/>
    <mergeCell ref="K1454:L1454"/>
    <mergeCell ref="M1454:N1454"/>
    <mergeCell ref="O1454:P1454"/>
    <mergeCell ref="Q1454:S1454"/>
    <mergeCell ref="C1455:D1455"/>
    <mergeCell ref="E1455:F1455"/>
    <mergeCell ref="G1455:H1455"/>
    <mergeCell ref="I1455:J1455"/>
    <mergeCell ref="K1455:L1455"/>
    <mergeCell ref="M1455:N1455"/>
    <mergeCell ref="O1455:P1455"/>
    <mergeCell ref="Q1455:S1455"/>
    <mergeCell ref="C1456:D1456"/>
    <mergeCell ref="E1456:F1456"/>
    <mergeCell ref="G1456:H1456"/>
    <mergeCell ref="I1456:J1456"/>
    <mergeCell ref="K1456:L1456"/>
    <mergeCell ref="M1456:N1456"/>
    <mergeCell ref="O1456:P1456"/>
    <mergeCell ref="Q1456:S1456"/>
    <mergeCell ref="C1457:D1457"/>
    <mergeCell ref="E1457:F1457"/>
    <mergeCell ref="G1457:H1457"/>
    <mergeCell ref="I1457:J1457"/>
    <mergeCell ref="K1457:L1457"/>
    <mergeCell ref="M1457:N1457"/>
    <mergeCell ref="O1457:P1457"/>
    <mergeCell ref="Q1457:S1457"/>
    <mergeCell ref="C1458:D1458"/>
    <mergeCell ref="E1458:F1458"/>
    <mergeCell ref="G1458:H1458"/>
    <mergeCell ref="I1458:J1458"/>
    <mergeCell ref="K1458:L1458"/>
    <mergeCell ref="M1458:N1458"/>
    <mergeCell ref="O1458:P1458"/>
    <mergeCell ref="Q1458:S1458"/>
    <mergeCell ref="C1459:D1459"/>
    <mergeCell ref="E1459:F1459"/>
    <mergeCell ref="G1459:H1459"/>
    <mergeCell ref="I1459:J1459"/>
    <mergeCell ref="K1459:L1459"/>
    <mergeCell ref="M1459:N1459"/>
    <mergeCell ref="O1459:P1459"/>
    <mergeCell ref="Q1459:S1459"/>
    <mergeCell ref="C1460:D1460"/>
    <mergeCell ref="E1460:F1460"/>
    <mergeCell ref="G1460:H1460"/>
    <mergeCell ref="I1460:J1460"/>
    <mergeCell ref="K1460:L1460"/>
    <mergeCell ref="M1460:N1460"/>
    <mergeCell ref="O1460:P1460"/>
    <mergeCell ref="Q1460:S1460"/>
    <mergeCell ref="C1461:D1461"/>
    <mergeCell ref="E1461:F1461"/>
    <mergeCell ref="G1461:H1461"/>
    <mergeCell ref="I1461:J1461"/>
    <mergeCell ref="K1461:L1461"/>
    <mergeCell ref="M1461:N1461"/>
    <mergeCell ref="O1461:P1461"/>
    <mergeCell ref="Q1461:S1461"/>
    <mergeCell ref="C1462:D1462"/>
    <mergeCell ref="E1462:F1462"/>
    <mergeCell ref="G1462:H1462"/>
    <mergeCell ref="I1462:J1462"/>
    <mergeCell ref="K1462:L1462"/>
    <mergeCell ref="M1462:N1462"/>
    <mergeCell ref="O1462:P1462"/>
    <mergeCell ref="Q1462:S1462"/>
    <mergeCell ref="C1463:D1463"/>
    <mergeCell ref="E1463:F1463"/>
    <mergeCell ref="G1463:H1463"/>
    <mergeCell ref="I1463:J1463"/>
    <mergeCell ref="K1463:L1463"/>
    <mergeCell ref="M1463:N1463"/>
    <mergeCell ref="O1463:P1463"/>
    <mergeCell ref="Q1463:S1463"/>
    <mergeCell ref="C1464:D1464"/>
    <mergeCell ref="E1464:F1464"/>
    <mergeCell ref="G1464:H1464"/>
    <mergeCell ref="I1464:J1464"/>
    <mergeCell ref="K1464:L1464"/>
    <mergeCell ref="M1464:N1464"/>
    <mergeCell ref="O1464:P1464"/>
    <mergeCell ref="Q1464:S1464"/>
    <mergeCell ref="C1465:D1465"/>
    <mergeCell ref="E1465:F1465"/>
    <mergeCell ref="G1465:H1465"/>
    <mergeCell ref="I1465:J1465"/>
    <mergeCell ref="K1465:L1465"/>
    <mergeCell ref="M1465:N1465"/>
    <mergeCell ref="O1465:P1465"/>
    <mergeCell ref="Q1465:S1465"/>
    <mergeCell ref="C1466:D1466"/>
    <mergeCell ref="E1466:F1466"/>
    <mergeCell ref="G1466:H1466"/>
    <mergeCell ref="I1466:J1466"/>
    <mergeCell ref="K1466:L1466"/>
    <mergeCell ref="M1466:N1466"/>
    <mergeCell ref="O1466:P1466"/>
    <mergeCell ref="Q1466:S1466"/>
    <mergeCell ref="C1467:D1467"/>
    <mergeCell ref="E1467:F1467"/>
    <mergeCell ref="G1467:H1467"/>
    <mergeCell ref="I1467:J1467"/>
    <mergeCell ref="K1467:L1467"/>
    <mergeCell ref="M1467:N1467"/>
    <mergeCell ref="O1467:P1467"/>
    <mergeCell ref="Q1467:S1467"/>
    <mergeCell ref="C1468:D1468"/>
    <mergeCell ref="E1468:F1468"/>
    <mergeCell ref="G1468:H1468"/>
    <mergeCell ref="I1468:J1468"/>
    <mergeCell ref="K1468:L1468"/>
    <mergeCell ref="M1468:N1468"/>
    <mergeCell ref="O1468:P1468"/>
    <mergeCell ref="Q1468:S1468"/>
    <mergeCell ref="C1469:D1469"/>
    <mergeCell ref="E1469:F1469"/>
    <mergeCell ref="G1469:H1469"/>
    <mergeCell ref="I1469:J1469"/>
    <mergeCell ref="K1469:L1469"/>
    <mergeCell ref="M1469:N1469"/>
    <mergeCell ref="O1469:P1469"/>
    <mergeCell ref="Q1469:S1469"/>
    <mergeCell ref="C1470:D1470"/>
    <mergeCell ref="E1470:F1470"/>
    <mergeCell ref="G1470:H1470"/>
    <mergeCell ref="I1470:J1470"/>
    <mergeCell ref="K1470:L1470"/>
    <mergeCell ref="M1470:N1470"/>
    <mergeCell ref="O1470:P1470"/>
    <mergeCell ref="Q1470:S1470"/>
    <mergeCell ref="C1471:D1471"/>
    <mergeCell ref="E1471:F1471"/>
    <mergeCell ref="G1471:H1471"/>
    <mergeCell ref="I1471:J1471"/>
    <mergeCell ref="K1471:L1471"/>
    <mergeCell ref="M1471:N1471"/>
    <mergeCell ref="O1471:P1471"/>
    <mergeCell ref="Q1471:S1471"/>
    <mergeCell ref="C1472:D1472"/>
    <mergeCell ref="E1472:F1472"/>
    <mergeCell ref="G1472:H1472"/>
    <mergeCell ref="I1472:J1472"/>
    <mergeCell ref="K1472:L1472"/>
    <mergeCell ref="M1472:N1472"/>
    <mergeCell ref="O1472:P1472"/>
    <mergeCell ref="Q1472:S1472"/>
    <mergeCell ref="C1473:D1473"/>
    <mergeCell ref="E1473:F1473"/>
    <mergeCell ref="G1473:H1473"/>
    <mergeCell ref="I1473:J1473"/>
    <mergeCell ref="K1473:L1473"/>
    <mergeCell ref="M1473:N1473"/>
    <mergeCell ref="O1473:P1473"/>
    <mergeCell ref="Q1473:S1473"/>
    <mergeCell ref="C1474:D1474"/>
    <mergeCell ref="E1474:F1474"/>
    <mergeCell ref="G1474:H1474"/>
    <mergeCell ref="I1474:J1474"/>
    <mergeCell ref="K1474:L1474"/>
    <mergeCell ref="M1474:N1474"/>
    <mergeCell ref="O1474:P1474"/>
    <mergeCell ref="Q1474:S1474"/>
    <mergeCell ref="C1475:D1475"/>
    <mergeCell ref="E1475:F1475"/>
    <mergeCell ref="G1475:H1475"/>
    <mergeCell ref="I1475:J1475"/>
    <mergeCell ref="K1475:L1475"/>
    <mergeCell ref="M1475:N1475"/>
    <mergeCell ref="O1475:P1475"/>
    <mergeCell ref="Q1475:S1475"/>
    <mergeCell ref="C1476:D1476"/>
    <mergeCell ref="E1476:F1476"/>
    <mergeCell ref="G1476:H1476"/>
    <mergeCell ref="I1476:J1476"/>
    <mergeCell ref="K1476:L1476"/>
    <mergeCell ref="M1476:N1476"/>
    <mergeCell ref="O1476:P1476"/>
    <mergeCell ref="Q1476:S1476"/>
    <mergeCell ref="C1477:D1477"/>
    <mergeCell ref="E1477:F1477"/>
    <mergeCell ref="G1477:H1477"/>
    <mergeCell ref="I1477:J1477"/>
    <mergeCell ref="K1477:L1477"/>
    <mergeCell ref="M1477:N1477"/>
    <mergeCell ref="O1477:P1477"/>
    <mergeCell ref="Q1477:S1477"/>
    <mergeCell ref="C1478:D1478"/>
    <mergeCell ref="E1478:F1478"/>
    <mergeCell ref="G1478:H1478"/>
    <mergeCell ref="I1478:J1478"/>
    <mergeCell ref="K1478:L1478"/>
    <mergeCell ref="M1478:N1478"/>
    <mergeCell ref="O1478:P1478"/>
    <mergeCell ref="Q1478:S1478"/>
    <mergeCell ref="C1479:D1479"/>
    <mergeCell ref="E1479:F1479"/>
    <mergeCell ref="G1479:H1479"/>
    <mergeCell ref="I1479:J1479"/>
    <mergeCell ref="K1479:L1479"/>
    <mergeCell ref="M1479:N1479"/>
    <mergeCell ref="O1479:P1479"/>
    <mergeCell ref="Q1479:S1479"/>
    <mergeCell ref="C1480:D1480"/>
    <mergeCell ref="E1480:F1480"/>
    <mergeCell ref="G1480:H1480"/>
    <mergeCell ref="I1480:J1480"/>
    <mergeCell ref="K1480:L1480"/>
    <mergeCell ref="M1480:N1480"/>
    <mergeCell ref="O1480:P1480"/>
    <mergeCell ref="Q1480:S1480"/>
    <mergeCell ref="C1481:D1481"/>
    <mergeCell ref="E1481:F1481"/>
    <mergeCell ref="G1481:H1481"/>
    <mergeCell ref="I1481:J1481"/>
    <mergeCell ref="K1481:L1481"/>
    <mergeCell ref="M1481:N1481"/>
    <mergeCell ref="O1481:P1481"/>
    <mergeCell ref="Q1481:S1481"/>
    <mergeCell ref="C1482:D1482"/>
    <mergeCell ref="E1482:F1482"/>
    <mergeCell ref="G1482:H1482"/>
    <mergeCell ref="I1482:J1482"/>
    <mergeCell ref="K1482:L1482"/>
    <mergeCell ref="M1482:N1482"/>
    <mergeCell ref="O1482:P1482"/>
    <mergeCell ref="Q1482:S1482"/>
    <mergeCell ref="C1483:D1483"/>
    <mergeCell ref="E1483:F1483"/>
    <mergeCell ref="G1483:H1483"/>
    <mergeCell ref="I1483:J1483"/>
    <mergeCell ref="K1483:L1483"/>
    <mergeCell ref="M1483:N1483"/>
    <mergeCell ref="O1483:P1483"/>
    <mergeCell ref="Q1483:S1483"/>
    <mergeCell ref="C1484:D1484"/>
    <mergeCell ref="E1484:F1484"/>
    <mergeCell ref="G1484:H1484"/>
    <mergeCell ref="I1484:J1484"/>
    <mergeCell ref="K1484:L1484"/>
    <mergeCell ref="M1484:N1484"/>
    <mergeCell ref="O1484:P1484"/>
    <mergeCell ref="Q1484:S1484"/>
    <mergeCell ref="C1485:D1485"/>
    <mergeCell ref="E1485:F1485"/>
    <mergeCell ref="G1485:H1485"/>
    <mergeCell ref="I1485:J1485"/>
    <mergeCell ref="K1485:L1485"/>
    <mergeCell ref="M1485:N1485"/>
    <mergeCell ref="O1485:P1485"/>
    <mergeCell ref="Q1485:S1485"/>
    <mergeCell ref="C1486:D1486"/>
    <mergeCell ref="E1486:F1486"/>
    <mergeCell ref="G1486:H1486"/>
    <mergeCell ref="I1486:J1486"/>
    <mergeCell ref="K1486:L1486"/>
    <mergeCell ref="M1486:N1486"/>
    <mergeCell ref="O1486:P1486"/>
    <mergeCell ref="Q1486:S1486"/>
    <mergeCell ref="C1487:D1487"/>
    <mergeCell ref="E1487:F1487"/>
    <mergeCell ref="G1487:H1487"/>
    <mergeCell ref="I1487:J1487"/>
    <mergeCell ref="K1487:L1487"/>
    <mergeCell ref="M1487:N1487"/>
    <mergeCell ref="O1487:P1487"/>
    <mergeCell ref="Q1487:S1487"/>
    <mergeCell ref="C1488:D1488"/>
    <mergeCell ref="E1488:F1488"/>
    <mergeCell ref="G1488:H1488"/>
    <mergeCell ref="I1488:J1488"/>
    <mergeCell ref="K1488:L1488"/>
    <mergeCell ref="M1488:N1488"/>
    <mergeCell ref="O1488:P1488"/>
    <mergeCell ref="Q1488:S1488"/>
    <mergeCell ref="C1489:D1489"/>
    <mergeCell ref="E1489:F1489"/>
    <mergeCell ref="G1489:H1489"/>
    <mergeCell ref="I1489:J1489"/>
    <mergeCell ref="K1489:L1489"/>
    <mergeCell ref="M1489:N1489"/>
    <mergeCell ref="O1489:P1489"/>
    <mergeCell ref="Q1489:S1489"/>
    <mergeCell ref="C1490:D1490"/>
    <mergeCell ref="E1490:F1490"/>
    <mergeCell ref="G1490:H1490"/>
    <mergeCell ref="I1490:J1490"/>
    <mergeCell ref="K1490:L1490"/>
    <mergeCell ref="M1490:N1490"/>
    <mergeCell ref="O1490:P1490"/>
    <mergeCell ref="Q1490:S1490"/>
    <mergeCell ref="C1491:D1491"/>
    <mergeCell ref="E1491:F1491"/>
    <mergeCell ref="G1491:H1491"/>
    <mergeCell ref="I1491:J1491"/>
    <mergeCell ref="K1491:L1491"/>
    <mergeCell ref="M1491:N1491"/>
    <mergeCell ref="O1491:P1491"/>
    <mergeCell ref="Q1491:S1491"/>
    <mergeCell ref="C1492:D1492"/>
    <mergeCell ref="E1492:F1492"/>
    <mergeCell ref="G1492:H1492"/>
    <mergeCell ref="I1492:J1492"/>
    <mergeCell ref="K1492:L1492"/>
    <mergeCell ref="M1492:N1492"/>
    <mergeCell ref="O1492:P1492"/>
    <mergeCell ref="Q1492:S1492"/>
    <mergeCell ref="C1493:D1493"/>
    <mergeCell ref="E1493:F1493"/>
    <mergeCell ref="G1493:H1493"/>
    <mergeCell ref="I1493:J1493"/>
    <mergeCell ref="K1493:L1493"/>
    <mergeCell ref="M1493:N1493"/>
    <mergeCell ref="O1493:P1493"/>
    <mergeCell ref="Q1493:S1493"/>
    <mergeCell ref="C1494:D1494"/>
    <mergeCell ref="E1494:F1494"/>
    <mergeCell ref="G1494:H1494"/>
    <mergeCell ref="I1494:J1494"/>
    <mergeCell ref="K1494:L1494"/>
    <mergeCell ref="M1494:N1494"/>
    <mergeCell ref="O1494:P1494"/>
    <mergeCell ref="Q1494:S1494"/>
    <mergeCell ref="C1495:D1495"/>
    <mergeCell ref="E1495:F1495"/>
    <mergeCell ref="G1495:H1495"/>
    <mergeCell ref="I1495:J1495"/>
    <mergeCell ref="K1495:L1495"/>
    <mergeCell ref="M1495:N1495"/>
    <mergeCell ref="O1495:P1495"/>
    <mergeCell ref="Q1495:S1495"/>
    <mergeCell ref="C1496:D1496"/>
    <mergeCell ref="E1496:F1496"/>
    <mergeCell ref="G1496:H1496"/>
    <mergeCell ref="I1496:J1496"/>
    <mergeCell ref="K1496:L1496"/>
    <mergeCell ref="M1496:N1496"/>
    <mergeCell ref="O1496:P1496"/>
    <mergeCell ref="Q1496:S1496"/>
    <mergeCell ref="C1497:D1497"/>
    <mergeCell ref="E1497:F1497"/>
    <mergeCell ref="G1497:H1497"/>
    <mergeCell ref="I1497:J1497"/>
    <mergeCell ref="K1497:L1497"/>
    <mergeCell ref="M1497:N1497"/>
    <mergeCell ref="O1497:P1497"/>
    <mergeCell ref="Q1497:S1497"/>
    <mergeCell ref="C1498:D1498"/>
    <mergeCell ref="E1498:F1498"/>
    <mergeCell ref="G1498:H1498"/>
    <mergeCell ref="I1498:J1498"/>
    <mergeCell ref="K1498:L1498"/>
    <mergeCell ref="M1498:N1498"/>
    <mergeCell ref="O1498:P1498"/>
    <mergeCell ref="Q1498:S1498"/>
    <mergeCell ref="C1499:D1499"/>
    <mergeCell ref="E1499:F1499"/>
    <mergeCell ref="G1499:H1499"/>
    <mergeCell ref="I1499:J1499"/>
    <mergeCell ref="K1499:L1499"/>
    <mergeCell ref="M1499:N1499"/>
    <mergeCell ref="O1499:P1499"/>
    <mergeCell ref="Q1499:S1499"/>
    <mergeCell ref="C1500:D1500"/>
    <mergeCell ref="E1500:F1500"/>
    <mergeCell ref="G1500:H1500"/>
    <mergeCell ref="I1500:J1500"/>
    <mergeCell ref="K1500:L1500"/>
    <mergeCell ref="M1500:N1500"/>
    <mergeCell ref="O1500:P1500"/>
    <mergeCell ref="Q1500:S1500"/>
    <mergeCell ref="C1501:D1501"/>
    <mergeCell ref="E1501:F1501"/>
    <mergeCell ref="G1501:H1501"/>
    <mergeCell ref="I1501:J1501"/>
    <mergeCell ref="K1501:L1501"/>
    <mergeCell ref="M1501:N1501"/>
    <mergeCell ref="O1501:P1501"/>
    <mergeCell ref="Q1501:S1501"/>
    <mergeCell ref="C1502:D1502"/>
    <mergeCell ref="E1502:F1502"/>
    <mergeCell ref="G1502:H1502"/>
    <mergeCell ref="I1502:J1502"/>
    <mergeCell ref="K1502:L1502"/>
    <mergeCell ref="M1502:N1502"/>
    <mergeCell ref="O1502:P1502"/>
    <mergeCell ref="Q1502:S1502"/>
    <mergeCell ref="C1503:D1503"/>
    <mergeCell ref="E1503:F1503"/>
    <mergeCell ref="G1503:H1503"/>
    <mergeCell ref="I1503:J1503"/>
    <mergeCell ref="K1503:L1503"/>
    <mergeCell ref="M1503:N1503"/>
    <mergeCell ref="O1503:P1503"/>
    <mergeCell ref="Q1503:S1503"/>
    <mergeCell ref="C1504:D1504"/>
    <mergeCell ref="E1504:F1504"/>
    <mergeCell ref="G1504:H1504"/>
    <mergeCell ref="I1504:J1504"/>
    <mergeCell ref="K1504:L1504"/>
    <mergeCell ref="M1504:N1504"/>
    <mergeCell ref="O1504:P1504"/>
    <mergeCell ref="Q1504:S1504"/>
    <mergeCell ref="C1505:D1505"/>
    <mergeCell ref="E1505:F1505"/>
    <mergeCell ref="G1505:H1505"/>
    <mergeCell ref="I1505:J1505"/>
    <mergeCell ref="K1505:L1505"/>
    <mergeCell ref="M1505:N1505"/>
    <mergeCell ref="O1505:P1505"/>
    <mergeCell ref="Q1505:S1505"/>
    <mergeCell ref="C1506:D1506"/>
    <mergeCell ref="E1506:F1506"/>
    <mergeCell ref="G1506:H1506"/>
    <mergeCell ref="I1506:J1506"/>
    <mergeCell ref="K1506:L1506"/>
    <mergeCell ref="M1506:N1506"/>
    <mergeCell ref="O1506:P1506"/>
    <mergeCell ref="Q1506:S1506"/>
    <mergeCell ref="C1507:D1507"/>
    <mergeCell ref="E1507:F1507"/>
    <mergeCell ref="G1507:H1507"/>
    <mergeCell ref="I1507:J1507"/>
    <mergeCell ref="K1507:L1507"/>
    <mergeCell ref="M1507:N1507"/>
    <mergeCell ref="O1507:P1507"/>
    <mergeCell ref="Q1507:S1507"/>
    <mergeCell ref="C1508:D1508"/>
    <mergeCell ref="E1508:F1508"/>
    <mergeCell ref="G1508:H1508"/>
    <mergeCell ref="I1508:J1508"/>
    <mergeCell ref="K1508:L1508"/>
    <mergeCell ref="M1508:N1508"/>
    <mergeCell ref="O1508:P1508"/>
    <mergeCell ref="Q1508:S1508"/>
    <mergeCell ref="C1509:D1509"/>
    <mergeCell ref="E1509:F1509"/>
    <mergeCell ref="G1509:H1509"/>
    <mergeCell ref="I1509:J1509"/>
    <mergeCell ref="K1509:L1509"/>
    <mergeCell ref="M1509:N1509"/>
    <mergeCell ref="O1509:P1509"/>
    <mergeCell ref="Q1509:S1509"/>
    <mergeCell ref="C1510:D1510"/>
    <mergeCell ref="E1510:F1510"/>
    <mergeCell ref="G1510:H1510"/>
    <mergeCell ref="I1510:J1510"/>
    <mergeCell ref="K1510:L1510"/>
    <mergeCell ref="M1510:N1510"/>
    <mergeCell ref="O1510:P1510"/>
    <mergeCell ref="Q1510:S1510"/>
    <mergeCell ref="C1511:D1511"/>
    <mergeCell ref="E1511:F1511"/>
    <mergeCell ref="G1511:H1511"/>
    <mergeCell ref="I1511:J1511"/>
    <mergeCell ref="K1511:L1511"/>
    <mergeCell ref="M1511:N1511"/>
    <mergeCell ref="O1511:P1511"/>
    <mergeCell ref="Q1511:S1511"/>
    <mergeCell ref="C1512:D1512"/>
    <mergeCell ref="E1512:F1512"/>
    <mergeCell ref="G1512:H1512"/>
    <mergeCell ref="I1512:J1512"/>
    <mergeCell ref="K1512:L1512"/>
    <mergeCell ref="M1512:N1512"/>
    <mergeCell ref="O1512:P1512"/>
    <mergeCell ref="Q1512:S1512"/>
    <mergeCell ref="C1513:D1513"/>
    <mergeCell ref="E1513:F1513"/>
    <mergeCell ref="G1513:H1513"/>
    <mergeCell ref="I1513:J1513"/>
    <mergeCell ref="K1513:L1513"/>
    <mergeCell ref="M1513:N1513"/>
    <mergeCell ref="O1513:P1513"/>
    <mergeCell ref="Q1513:S1513"/>
    <mergeCell ref="C1514:D1514"/>
    <mergeCell ref="E1514:F1514"/>
    <mergeCell ref="G1514:H1514"/>
    <mergeCell ref="I1514:J1514"/>
    <mergeCell ref="K1514:L1514"/>
    <mergeCell ref="M1514:N1514"/>
    <mergeCell ref="O1514:P1514"/>
    <mergeCell ref="Q1514:S1514"/>
    <mergeCell ref="C1515:D1515"/>
    <mergeCell ref="E1515:F1515"/>
    <mergeCell ref="G1515:H1515"/>
    <mergeCell ref="I1515:J1515"/>
    <mergeCell ref="K1515:L1515"/>
    <mergeCell ref="M1515:N1515"/>
    <mergeCell ref="O1515:P1515"/>
    <mergeCell ref="Q1515:S1515"/>
    <mergeCell ref="C1516:D1516"/>
    <mergeCell ref="E1516:F1516"/>
    <mergeCell ref="G1516:H1516"/>
    <mergeCell ref="I1516:J1516"/>
    <mergeCell ref="K1516:L1516"/>
    <mergeCell ref="M1516:N1516"/>
    <mergeCell ref="O1516:P1516"/>
    <mergeCell ref="Q1516:S1516"/>
    <mergeCell ref="C1517:D1517"/>
    <mergeCell ref="E1517:F1517"/>
    <mergeCell ref="G1517:H1517"/>
    <mergeCell ref="I1517:J1517"/>
    <mergeCell ref="K1517:L1517"/>
    <mergeCell ref="M1517:N1517"/>
    <mergeCell ref="O1517:P1517"/>
    <mergeCell ref="Q1517:S1517"/>
    <mergeCell ref="C1518:D1518"/>
    <mergeCell ref="E1518:F1518"/>
    <mergeCell ref="G1518:H1518"/>
    <mergeCell ref="I1518:J1518"/>
    <mergeCell ref="K1518:L1518"/>
    <mergeCell ref="M1518:N1518"/>
    <mergeCell ref="O1518:P1518"/>
    <mergeCell ref="Q1518:S1518"/>
    <mergeCell ref="C1519:D1519"/>
    <mergeCell ref="E1519:F1519"/>
    <mergeCell ref="G1519:H1519"/>
    <mergeCell ref="I1519:J1519"/>
    <mergeCell ref="K1519:L1519"/>
    <mergeCell ref="M1519:N1519"/>
    <mergeCell ref="O1519:P1519"/>
    <mergeCell ref="Q1519:S1519"/>
    <mergeCell ref="C1520:D1520"/>
    <mergeCell ref="E1520:F1520"/>
    <mergeCell ref="G1520:H1520"/>
    <mergeCell ref="I1520:J1520"/>
    <mergeCell ref="K1520:L1520"/>
    <mergeCell ref="M1520:N1520"/>
    <mergeCell ref="O1520:P1520"/>
    <mergeCell ref="Q1520:S1520"/>
    <mergeCell ref="C1521:D1521"/>
    <mergeCell ref="E1521:F1521"/>
    <mergeCell ref="G1521:H1521"/>
    <mergeCell ref="I1521:J1521"/>
    <mergeCell ref="K1521:L1521"/>
    <mergeCell ref="M1521:N1521"/>
    <mergeCell ref="O1521:P1521"/>
    <mergeCell ref="Q1521:S1521"/>
    <mergeCell ref="C1522:D1522"/>
    <mergeCell ref="E1522:F1522"/>
    <mergeCell ref="G1522:H1522"/>
    <mergeCell ref="I1522:J1522"/>
    <mergeCell ref="K1522:L1522"/>
    <mergeCell ref="M1522:N1522"/>
    <mergeCell ref="O1522:P1522"/>
    <mergeCell ref="Q1522:S1522"/>
    <mergeCell ref="C1523:D1523"/>
    <mergeCell ref="E1523:F1523"/>
    <mergeCell ref="G1523:H1523"/>
    <mergeCell ref="I1523:J1523"/>
    <mergeCell ref="K1523:L1523"/>
    <mergeCell ref="M1523:N1523"/>
    <mergeCell ref="O1523:P1523"/>
    <mergeCell ref="Q1523:S1523"/>
    <mergeCell ref="C1524:D1524"/>
    <mergeCell ref="E1524:F1524"/>
    <mergeCell ref="G1524:H1524"/>
    <mergeCell ref="I1524:J1524"/>
    <mergeCell ref="K1524:L1524"/>
    <mergeCell ref="M1524:N1524"/>
    <mergeCell ref="O1524:P1524"/>
    <mergeCell ref="Q1524:S1524"/>
    <mergeCell ref="C1525:D1525"/>
    <mergeCell ref="E1525:F1525"/>
    <mergeCell ref="G1525:H1525"/>
    <mergeCell ref="I1525:J1525"/>
    <mergeCell ref="K1525:L1525"/>
    <mergeCell ref="M1525:N1525"/>
    <mergeCell ref="O1525:P1525"/>
    <mergeCell ref="Q1525:S1525"/>
    <mergeCell ref="C1526:D1526"/>
    <mergeCell ref="E1526:F1526"/>
    <mergeCell ref="G1526:H1526"/>
    <mergeCell ref="I1526:J1526"/>
    <mergeCell ref="K1526:L1526"/>
    <mergeCell ref="M1526:N1526"/>
    <mergeCell ref="O1526:P1526"/>
    <mergeCell ref="Q1526:S1526"/>
    <mergeCell ref="C1527:D1527"/>
    <mergeCell ref="E1527:F1527"/>
    <mergeCell ref="G1527:H1527"/>
    <mergeCell ref="I1527:J1527"/>
    <mergeCell ref="K1527:L1527"/>
    <mergeCell ref="M1527:N1527"/>
    <mergeCell ref="O1527:P1527"/>
    <mergeCell ref="Q1527:S1527"/>
    <mergeCell ref="C1528:D1528"/>
    <mergeCell ref="E1528:F1528"/>
    <mergeCell ref="G1528:H1528"/>
    <mergeCell ref="I1528:J1528"/>
    <mergeCell ref="K1528:L1528"/>
    <mergeCell ref="M1528:N1528"/>
    <mergeCell ref="O1528:P1528"/>
    <mergeCell ref="Q1528:S1528"/>
    <mergeCell ref="C1529:D1529"/>
    <mergeCell ref="E1529:F1529"/>
    <mergeCell ref="G1529:H1529"/>
    <mergeCell ref="I1529:J1529"/>
    <mergeCell ref="K1529:L1529"/>
    <mergeCell ref="M1529:N1529"/>
    <mergeCell ref="O1529:P1529"/>
    <mergeCell ref="Q1529:S1529"/>
    <mergeCell ref="C1530:D1530"/>
    <mergeCell ref="E1530:F1530"/>
    <mergeCell ref="G1530:H1530"/>
    <mergeCell ref="I1530:J1530"/>
    <mergeCell ref="K1530:L1530"/>
    <mergeCell ref="M1530:N1530"/>
    <mergeCell ref="O1530:P1530"/>
    <mergeCell ref="Q1530:S1530"/>
    <mergeCell ref="C1531:D1531"/>
    <mergeCell ref="E1531:F1531"/>
    <mergeCell ref="G1531:H1531"/>
    <mergeCell ref="I1531:J1531"/>
    <mergeCell ref="K1531:L1531"/>
    <mergeCell ref="M1531:N1531"/>
    <mergeCell ref="O1531:P1531"/>
    <mergeCell ref="Q1531:S1531"/>
    <mergeCell ref="C1532:D1532"/>
    <mergeCell ref="E1532:F1532"/>
    <mergeCell ref="G1532:H1532"/>
    <mergeCell ref="I1532:J1532"/>
    <mergeCell ref="K1532:L1532"/>
    <mergeCell ref="M1532:N1532"/>
    <mergeCell ref="O1532:P1532"/>
    <mergeCell ref="Q1532:S1532"/>
    <mergeCell ref="C1533:D1533"/>
    <mergeCell ref="E1533:F1533"/>
    <mergeCell ref="G1533:H1533"/>
    <mergeCell ref="I1533:J1533"/>
    <mergeCell ref="K1533:L1533"/>
    <mergeCell ref="M1533:N1533"/>
    <mergeCell ref="O1533:P1533"/>
    <mergeCell ref="Q1533:S1533"/>
    <mergeCell ref="C1534:D1534"/>
    <mergeCell ref="E1534:F1534"/>
    <mergeCell ref="G1534:H1534"/>
    <mergeCell ref="I1534:J1534"/>
    <mergeCell ref="K1534:L1534"/>
    <mergeCell ref="M1534:N1534"/>
    <mergeCell ref="O1534:P1534"/>
    <mergeCell ref="Q1534:S1534"/>
    <mergeCell ref="C1535:D1535"/>
    <mergeCell ref="E1535:F1535"/>
    <mergeCell ref="G1535:H1535"/>
    <mergeCell ref="I1535:J1535"/>
    <mergeCell ref="K1535:L1535"/>
    <mergeCell ref="M1535:N1535"/>
    <mergeCell ref="O1535:P1535"/>
    <mergeCell ref="Q1535:S1535"/>
    <mergeCell ref="C1536:D1536"/>
    <mergeCell ref="E1536:F1536"/>
    <mergeCell ref="G1536:H1536"/>
    <mergeCell ref="I1536:J1536"/>
    <mergeCell ref="K1536:L1536"/>
    <mergeCell ref="M1536:N1536"/>
    <mergeCell ref="O1536:P1536"/>
    <mergeCell ref="Q1536:S1536"/>
    <mergeCell ref="C1537:D1537"/>
    <mergeCell ref="E1537:F1537"/>
    <mergeCell ref="G1537:H1537"/>
    <mergeCell ref="I1537:J1537"/>
    <mergeCell ref="K1537:L1537"/>
    <mergeCell ref="M1537:N1537"/>
    <mergeCell ref="O1537:P1537"/>
    <mergeCell ref="Q1537:S1537"/>
    <mergeCell ref="C1538:D1538"/>
    <mergeCell ref="E1538:F1538"/>
    <mergeCell ref="G1538:H1538"/>
    <mergeCell ref="I1538:J1538"/>
    <mergeCell ref="K1538:L1538"/>
    <mergeCell ref="M1538:N1538"/>
    <mergeCell ref="O1538:P1538"/>
    <mergeCell ref="Q1538:S1538"/>
    <mergeCell ref="C1539:D1539"/>
    <mergeCell ref="E1539:F1539"/>
    <mergeCell ref="G1539:H1539"/>
    <mergeCell ref="I1539:J1539"/>
    <mergeCell ref="K1539:L1539"/>
    <mergeCell ref="M1539:N1539"/>
    <mergeCell ref="O1539:P1539"/>
    <mergeCell ref="Q1539:S1539"/>
    <mergeCell ref="C1540:D1540"/>
    <mergeCell ref="E1540:F1540"/>
    <mergeCell ref="G1540:H1540"/>
    <mergeCell ref="I1540:J1540"/>
    <mergeCell ref="K1540:L1540"/>
    <mergeCell ref="M1540:N1540"/>
    <mergeCell ref="O1540:P1540"/>
    <mergeCell ref="Q1540:S1540"/>
    <mergeCell ref="C1541:D1541"/>
    <mergeCell ref="E1541:F1541"/>
    <mergeCell ref="G1541:H1541"/>
    <mergeCell ref="I1541:J1541"/>
    <mergeCell ref="K1541:L1541"/>
    <mergeCell ref="M1541:N1541"/>
    <mergeCell ref="O1541:P1541"/>
    <mergeCell ref="Q1541:S1541"/>
    <mergeCell ref="C1542:D1542"/>
    <mergeCell ref="E1542:F1542"/>
    <mergeCell ref="G1542:H1542"/>
    <mergeCell ref="I1542:J1542"/>
    <mergeCell ref="K1542:L1542"/>
    <mergeCell ref="M1542:N1542"/>
    <mergeCell ref="O1542:P1542"/>
    <mergeCell ref="Q1542:S1542"/>
    <mergeCell ref="C1543:D1543"/>
    <mergeCell ref="E1543:F1543"/>
    <mergeCell ref="G1543:H1543"/>
    <mergeCell ref="I1543:J1543"/>
    <mergeCell ref="K1543:L1543"/>
    <mergeCell ref="M1543:N1543"/>
    <mergeCell ref="O1543:P1543"/>
    <mergeCell ref="Q1543:S1543"/>
    <mergeCell ref="C1544:D1544"/>
    <mergeCell ref="E1544:F1544"/>
    <mergeCell ref="G1544:H1544"/>
    <mergeCell ref="I1544:J1544"/>
    <mergeCell ref="K1544:L1544"/>
    <mergeCell ref="M1544:N1544"/>
    <mergeCell ref="O1544:P1544"/>
    <mergeCell ref="Q1544:S1544"/>
    <mergeCell ref="C1545:D1545"/>
    <mergeCell ref="E1545:F1545"/>
    <mergeCell ref="G1545:H1545"/>
    <mergeCell ref="I1545:J1545"/>
    <mergeCell ref="K1545:L1545"/>
    <mergeCell ref="M1545:N1545"/>
    <mergeCell ref="O1545:P1545"/>
    <mergeCell ref="Q1545:S1545"/>
    <mergeCell ref="C1546:D1546"/>
    <mergeCell ref="E1546:F1546"/>
    <mergeCell ref="G1546:H1546"/>
    <mergeCell ref="I1546:J1546"/>
    <mergeCell ref="K1546:L1546"/>
    <mergeCell ref="M1546:N1546"/>
    <mergeCell ref="O1546:P1546"/>
    <mergeCell ref="Q1546:S1546"/>
    <mergeCell ref="C1547:D1547"/>
    <mergeCell ref="E1547:F1547"/>
    <mergeCell ref="G1547:H1547"/>
    <mergeCell ref="I1547:J1547"/>
    <mergeCell ref="K1547:L1547"/>
    <mergeCell ref="M1547:N1547"/>
    <mergeCell ref="O1547:P1547"/>
    <mergeCell ref="Q1547:S1547"/>
    <mergeCell ref="C1548:D1548"/>
    <mergeCell ref="E1548:F1548"/>
    <mergeCell ref="G1548:H1548"/>
    <mergeCell ref="I1548:J1548"/>
    <mergeCell ref="K1548:L1548"/>
    <mergeCell ref="M1548:N1548"/>
    <mergeCell ref="O1548:P1548"/>
    <mergeCell ref="Q1548:S1548"/>
    <mergeCell ref="C1549:D1549"/>
    <mergeCell ref="E1549:F1549"/>
    <mergeCell ref="G1549:H1549"/>
    <mergeCell ref="I1549:J1549"/>
    <mergeCell ref="K1549:L1549"/>
    <mergeCell ref="M1549:N1549"/>
    <mergeCell ref="O1549:P1549"/>
    <mergeCell ref="Q1549:S1549"/>
    <mergeCell ref="C1550:D1550"/>
    <mergeCell ref="E1550:F1550"/>
    <mergeCell ref="G1550:H1550"/>
    <mergeCell ref="I1550:J1550"/>
    <mergeCell ref="K1550:L1550"/>
    <mergeCell ref="M1550:N1550"/>
    <mergeCell ref="O1550:P1550"/>
    <mergeCell ref="Q1550:S1550"/>
    <mergeCell ref="C1551:D1551"/>
    <mergeCell ref="E1551:F1551"/>
    <mergeCell ref="G1551:H1551"/>
    <mergeCell ref="I1551:J1551"/>
    <mergeCell ref="K1551:L1551"/>
    <mergeCell ref="M1551:N1551"/>
    <mergeCell ref="O1551:P1551"/>
    <mergeCell ref="Q1551:S1551"/>
    <mergeCell ref="C1552:D1552"/>
    <mergeCell ref="E1552:F1552"/>
    <mergeCell ref="G1552:H1552"/>
    <mergeCell ref="I1552:J1552"/>
    <mergeCell ref="K1552:L1552"/>
    <mergeCell ref="M1552:N1552"/>
    <mergeCell ref="O1552:P1552"/>
    <mergeCell ref="Q1552:S1552"/>
    <mergeCell ref="C1553:D1553"/>
    <mergeCell ref="E1553:F1553"/>
    <mergeCell ref="G1553:H1553"/>
    <mergeCell ref="I1553:J1553"/>
    <mergeCell ref="K1553:L1553"/>
    <mergeCell ref="M1553:N1553"/>
    <mergeCell ref="O1553:P1553"/>
    <mergeCell ref="Q1553:S1553"/>
    <mergeCell ref="C1554:D1554"/>
    <mergeCell ref="E1554:F1554"/>
    <mergeCell ref="G1554:H1554"/>
    <mergeCell ref="I1554:J1554"/>
    <mergeCell ref="K1554:L1554"/>
    <mergeCell ref="M1554:N1554"/>
    <mergeCell ref="O1554:P1554"/>
    <mergeCell ref="Q1554:S1554"/>
    <mergeCell ref="C1555:D1555"/>
    <mergeCell ref="E1555:F1555"/>
    <mergeCell ref="G1555:H1555"/>
    <mergeCell ref="I1555:J1555"/>
    <mergeCell ref="K1555:L1555"/>
    <mergeCell ref="M1555:N1555"/>
    <mergeCell ref="O1555:P1555"/>
    <mergeCell ref="Q1555:S1555"/>
    <mergeCell ref="C1556:D1556"/>
    <mergeCell ref="E1556:F1556"/>
    <mergeCell ref="G1556:H1556"/>
    <mergeCell ref="I1556:J1556"/>
    <mergeCell ref="K1556:L1556"/>
    <mergeCell ref="M1556:N1556"/>
    <mergeCell ref="O1556:P1556"/>
    <mergeCell ref="Q1556:S1556"/>
    <mergeCell ref="C1557:D1557"/>
    <mergeCell ref="E1557:F1557"/>
    <mergeCell ref="G1557:H1557"/>
    <mergeCell ref="I1557:J1557"/>
    <mergeCell ref="K1557:L1557"/>
    <mergeCell ref="M1557:N1557"/>
    <mergeCell ref="O1557:P1557"/>
    <mergeCell ref="Q1557:S1557"/>
    <mergeCell ref="C1558:D1558"/>
    <mergeCell ref="E1558:F1558"/>
    <mergeCell ref="G1558:H1558"/>
    <mergeCell ref="I1558:J1558"/>
    <mergeCell ref="K1558:L1558"/>
    <mergeCell ref="M1558:N1558"/>
    <mergeCell ref="O1558:P1558"/>
    <mergeCell ref="Q1558:S1558"/>
    <mergeCell ref="C1559:D1559"/>
    <mergeCell ref="E1559:F1559"/>
    <mergeCell ref="G1559:H1559"/>
    <mergeCell ref="I1559:J1559"/>
    <mergeCell ref="K1559:L1559"/>
    <mergeCell ref="M1559:N1559"/>
    <mergeCell ref="O1559:P1559"/>
    <mergeCell ref="Q1559:S1559"/>
    <mergeCell ref="C1560:D1560"/>
    <mergeCell ref="E1560:F1560"/>
    <mergeCell ref="G1560:H1560"/>
    <mergeCell ref="I1560:J1560"/>
    <mergeCell ref="K1560:L1560"/>
    <mergeCell ref="M1560:N1560"/>
    <mergeCell ref="O1560:P1560"/>
    <mergeCell ref="Q1560:S1560"/>
    <mergeCell ref="C1561:D1561"/>
    <mergeCell ref="E1561:F1561"/>
    <mergeCell ref="G1561:H1561"/>
    <mergeCell ref="I1561:J1561"/>
    <mergeCell ref="K1561:L1561"/>
    <mergeCell ref="M1561:N1561"/>
    <mergeCell ref="O1561:P1561"/>
    <mergeCell ref="Q1561:S1561"/>
    <mergeCell ref="C1562:D1562"/>
    <mergeCell ref="E1562:F1562"/>
    <mergeCell ref="G1562:H1562"/>
    <mergeCell ref="I1562:J1562"/>
    <mergeCell ref="K1562:L1562"/>
    <mergeCell ref="M1562:N1562"/>
    <mergeCell ref="O1562:P1562"/>
    <mergeCell ref="Q1562:S1562"/>
    <mergeCell ref="C1563:D1563"/>
    <mergeCell ref="E1563:F1563"/>
    <mergeCell ref="G1563:H1563"/>
    <mergeCell ref="I1563:J1563"/>
    <mergeCell ref="K1563:L1563"/>
    <mergeCell ref="M1563:N1563"/>
    <mergeCell ref="O1563:P1563"/>
    <mergeCell ref="Q1563:S1563"/>
    <mergeCell ref="C1564:D1564"/>
    <mergeCell ref="E1564:F1564"/>
    <mergeCell ref="G1564:H1564"/>
    <mergeCell ref="I1564:J1564"/>
    <mergeCell ref="K1564:L1564"/>
    <mergeCell ref="M1564:N1564"/>
    <mergeCell ref="O1564:P1564"/>
    <mergeCell ref="Q1564:S1564"/>
    <mergeCell ref="C1565:D1565"/>
    <mergeCell ref="E1565:F1565"/>
    <mergeCell ref="G1565:H1565"/>
    <mergeCell ref="I1565:J1565"/>
    <mergeCell ref="K1565:L1565"/>
    <mergeCell ref="M1565:N1565"/>
    <mergeCell ref="O1565:P1565"/>
    <mergeCell ref="Q1565:S1565"/>
    <mergeCell ref="C1566:D1566"/>
    <mergeCell ref="E1566:F1566"/>
    <mergeCell ref="G1566:H1566"/>
    <mergeCell ref="I1566:J1566"/>
    <mergeCell ref="K1566:L1566"/>
    <mergeCell ref="M1566:N1566"/>
    <mergeCell ref="O1566:P1566"/>
    <mergeCell ref="Q1566:S1566"/>
    <mergeCell ref="C1567:D1567"/>
    <mergeCell ref="E1567:F1567"/>
    <mergeCell ref="G1567:H1567"/>
    <mergeCell ref="I1567:J1567"/>
    <mergeCell ref="K1567:L1567"/>
    <mergeCell ref="M1567:N1567"/>
    <mergeCell ref="O1567:P1567"/>
    <mergeCell ref="Q1567:S1567"/>
    <mergeCell ref="C1568:D1568"/>
    <mergeCell ref="E1568:F1568"/>
    <mergeCell ref="G1568:H1568"/>
    <mergeCell ref="I1568:J1568"/>
    <mergeCell ref="K1568:L1568"/>
    <mergeCell ref="M1568:N1568"/>
    <mergeCell ref="O1568:P1568"/>
    <mergeCell ref="Q1568:S1568"/>
    <mergeCell ref="C1569:D1569"/>
    <mergeCell ref="E1569:F1569"/>
    <mergeCell ref="G1569:H1569"/>
    <mergeCell ref="I1569:J1569"/>
    <mergeCell ref="K1569:L1569"/>
    <mergeCell ref="M1569:N1569"/>
    <mergeCell ref="O1569:P1569"/>
    <mergeCell ref="Q1569:S1569"/>
    <mergeCell ref="C1570:D1570"/>
    <mergeCell ref="E1570:F1570"/>
    <mergeCell ref="G1570:H1570"/>
    <mergeCell ref="I1570:J1570"/>
    <mergeCell ref="K1570:L1570"/>
    <mergeCell ref="M1570:N1570"/>
    <mergeCell ref="O1570:P1570"/>
    <mergeCell ref="Q1570:S1570"/>
    <mergeCell ref="C1571:D1571"/>
    <mergeCell ref="E1571:F1571"/>
    <mergeCell ref="G1571:H1571"/>
    <mergeCell ref="I1571:J1571"/>
    <mergeCell ref="K1571:L1571"/>
    <mergeCell ref="M1571:N1571"/>
    <mergeCell ref="O1571:P1571"/>
    <mergeCell ref="Q1571:S1571"/>
    <mergeCell ref="C1572:D1572"/>
    <mergeCell ref="E1572:F1572"/>
    <mergeCell ref="G1572:H1572"/>
    <mergeCell ref="I1572:J1572"/>
    <mergeCell ref="K1572:L1572"/>
    <mergeCell ref="M1572:N1572"/>
    <mergeCell ref="O1572:P1572"/>
    <mergeCell ref="Q1572:S1572"/>
    <mergeCell ref="C1573:D1573"/>
    <mergeCell ref="E1573:F1573"/>
    <mergeCell ref="G1573:H1573"/>
    <mergeCell ref="I1573:J1573"/>
    <mergeCell ref="K1573:L1573"/>
    <mergeCell ref="M1573:N1573"/>
    <mergeCell ref="O1573:P1573"/>
    <mergeCell ref="Q1573:S1573"/>
    <mergeCell ref="C1574:D1574"/>
    <mergeCell ref="E1574:F1574"/>
    <mergeCell ref="G1574:H1574"/>
    <mergeCell ref="I1574:J1574"/>
    <mergeCell ref="K1574:L1574"/>
    <mergeCell ref="M1574:N1574"/>
    <mergeCell ref="O1574:P1574"/>
    <mergeCell ref="Q1574:S1574"/>
    <mergeCell ref="C1575:D1575"/>
    <mergeCell ref="E1575:F1575"/>
    <mergeCell ref="G1575:H1575"/>
    <mergeCell ref="I1575:J1575"/>
    <mergeCell ref="K1575:L1575"/>
    <mergeCell ref="M1575:N1575"/>
    <mergeCell ref="O1575:P1575"/>
    <mergeCell ref="Q1575:S1575"/>
    <mergeCell ref="C1576:D1576"/>
    <mergeCell ref="E1576:F1576"/>
    <mergeCell ref="G1576:H1576"/>
    <mergeCell ref="I1576:J1576"/>
    <mergeCell ref="K1576:L1576"/>
    <mergeCell ref="M1576:N1576"/>
    <mergeCell ref="O1576:P1576"/>
    <mergeCell ref="Q1576:S1576"/>
    <mergeCell ref="C1577:D1577"/>
    <mergeCell ref="E1577:F1577"/>
    <mergeCell ref="G1577:H1577"/>
    <mergeCell ref="I1577:J1577"/>
    <mergeCell ref="K1577:L1577"/>
    <mergeCell ref="M1577:N1577"/>
    <mergeCell ref="O1577:P1577"/>
    <mergeCell ref="Q1577:S1577"/>
    <mergeCell ref="C1578:D1578"/>
    <mergeCell ref="E1578:F1578"/>
    <mergeCell ref="G1578:H1578"/>
    <mergeCell ref="I1578:J1578"/>
    <mergeCell ref="K1578:L1578"/>
    <mergeCell ref="M1578:N1578"/>
    <mergeCell ref="O1578:P1578"/>
    <mergeCell ref="Q1578:S1578"/>
    <mergeCell ref="C1579:D1579"/>
    <mergeCell ref="E1579:F1579"/>
    <mergeCell ref="G1579:H1579"/>
    <mergeCell ref="I1579:J1579"/>
    <mergeCell ref="K1579:L1579"/>
    <mergeCell ref="M1579:N1579"/>
    <mergeCell ref="O1579:P1579"/>
    <mergeCell ref="Q1579:S1579"/>
    <mergeCell ref="C1580:D1580"/>
    <mergeCell ref="E1580:F1580"/>
    <mergeCell ref="G1580:H1580"/>
    <mergeCell ref="I1580:J1580"/>
    <mergeCell ref="K1580:L1580"/>
    <mergeCell ref="M1580:N1580"/>
    <mergeCell ref="O1580:P1580"/>
    <mergeCell ref="Q1580:S1580"/>
    <mergeCell ref="C1581:D1581"/>
    <mergeCell ref="E1581:F1581"/>
    <mergeCell ref="G1581:H1581"/>
    <mergeCell ref="I1581:J1581"/>
    <mergeCell ref="K1581:L1581"/>
    <mergeCell ref="M1581:N1581"/>
    <mergeCell ref="O1581:P1581"/>
    <mergeCell ref="Q1581:S1581"/>
    <mergeCell ref="C1582:D1582"/>
    <mergeCell ref="E1582:F1582"/>
    <mergeCell ref="G1582:H1582"/>
    <mergeCell ref="I1582:J1582"/>
    <mergeCell ref="K1582:L1582"/>
    <mergeCell ref="M1582:N1582"/>
    <mergeCell ref="O1582:P1582"/>
    <mergeCell ref="Q1582:S1582"/>
    <mergeCell ref="C1583:D1583"/>
    <mergeCell ref="E1583:F1583"/>
    <mergeCell ref="G1583:H1583"/>
    <mergeCell ref="I1583:J1583"/>
    <mergeCell ref="K1583:L1583"/>
    <mergeCell ref="M1583:N1583"/>
    <mergeCell ref="O1583:P1583"/>
    <mergeCell ref="Q1583:S1583"/>
    <mergeCell ref="C1584:D1584"/>
    <mergeCell ref="E1584:F1584"/>
    <mergeCell ref="G1584:H1584"/>
    <mergeCell ref="I1584:J1584"/>
    <mergeCell ref="K1584:L1584"/>
    <mergeCell ref="M1584:N1584"/>
    <mergeCell ref="O1584:P1584"/>
    <mergeCell ref="Q1584:S1584"/>
    <mergeCell ref="C1585:D1585"/>
    <mergeCell ref="E1585:F1585"/>
    <mergeCell ref="G1585:H1585"/>
    <mergeCell ref="I1585:J1585"/>
    <mergeCell ref="K1585:L1585"/>
    <mergeCell ref="M1585:N1585"/>
    <mergeCell ref="O1585:P1585"/>
    <mergeCell ref="Q1585:S1585"/>
    <mergeCell ref="C1586:D1586"/>
    <mergeCell ref="E1586:F1586"/>
    <mergeCell ref="G1586:H1586"/>
    <mergeCell ref="I1586:J1586"/>
    <mergeCell ref="K1586:L1586"/>
    <mergeCell ref="M1586:N1586"/>
    <mergeCell ref="O1586:P1586"/>
    <mergeCell ref="Q1586:S1586"/>
    <mergeCell ref="C1587:D1587"/>
    <mergeCell ref="E1587:F1587"/>
    <mergeCell ref="G1587:H1587"/>
    <mergeCell ref="I1587:J1587"/>
    <mergeCell ref="K1587:L1587"/>
    <mergeCell ref="M1587:N1587"/>
    <mergeCell ref="O1587:P1587"/>
    <mergeCell ref="Q1587:S1587"/>
    <mergeCell ref="C1588:D1588"/>
    <mergeCell ref="E1588:F1588"/>
    <mergeCell ref="G1588:H1588"/>
    <mergeCell ref="I1588:J1588"/>
    <mergeCell ref="K1588:L1588"/>
    <mergeCell ref="M1588:N1588"/>
    <mergeCell ref="O1588:P1588"/>
    <mergeCell ref="Q1588:S1588"/>
    <mergeCell ref="C1589:D1589"/>
    <mergeCell ref="E1589:F1589"/>
    <mergeCell ref="G1589:H1589"/>
    <mergeCell ref="I1589:J1589"/>
    <mergeCell ref="K1589:L1589"/>
    <mergeCell ref="M1589:N1589"/>
    <mergeCell ref="O1589:P1589"/>
    <mergeCell ref="Q1589:S1589"/>
    <mergeCell ref="C1590:D1590"/>
    <mergeCell ref="E1590:F1590"/>
    <mergeCell ref="G1590:H1590"/>
    <mergeCell ref="I1590:J1590"/>
    <mergeCell ref="K1590:L1590"/>
    <mergeCell ref="M1590:N1590"/>
    <mergeCell ref="O1590:P1590"/>
    <mergeCell ref="Q1590:S1590"/>
    <mergeCell ref="C1591:D1591"/>
    <mergeCell ref="E1591:F1591"/>
    <mergeCell ref="G1591:H1591"/>
    <mergeCell ref="I1591:J1591"/>
    <mergeCell ref="K1591:L1591"/>
    <mergeCell ref="M1591:N1591"/>
    <mergeCell ref="O1591:P1591"/>
    <mergeCell ref="Q1591:S1591"/>
    <mergeCell ref="C1592:D1592"/>
    <mergeCell ref="E1592:F1592"/>
    <mergeCell ref="G1592:H1592"/>
    <mergeCell ref="I1592:J1592"/>
    <mergeCell ref="K1592:L1592"/>
    <mergeCell ref="M1592:N1592"/>
    <mergeCell ref="O1592:P1592"/>
    <mergeCell ref="Q1592:S1592"/>
    <mergeCell ref="C1593:D1593"/>
    <mergeCell ref="E1593:F1593"/>
    <mergeCell ref="G1593:H1593"/>
    <mergeCell ref="I1593:J1593"/>
    <mergeCell ref="K1593:L1593"/>
    <mergeCell ref="M1593:N1593"/>
    <mergeCell ref="O1593:P1593"/>
    <mergeCell ref="Q1593:S1593"/>
    <mergeCell ref="C1594:D1594"/>
    <mergeCell ref="E1594:F1594"/>
    <mergeCell ref="G1594:H1594"/>
    <mergeCell ref="I1594:J1594"/>
    <mergeCell ref="K1594:L1594"/>
    <mergeCell ref="M1594:N1594"/>
    <mergeCell ref="O1594:P1594"/>
    <mergeCell ref="Q1594:S1594"/>
    <mergeCell ref="C1595:D1595"/>
    <mergeCell ref="E1595:F1595"/>
    <mergeCell ref="G1595:H1595"/>
    <mergeCell ref="I1595:J1595"/>
    <mergeCell ref="K1595:L1595"/>
    <mergeCell ref="M1595:N1595"/>
    <mergeCell ref="O1595:P1595"/>
    <mergeCell ref="Q1595:S1595"/>
    <mergeCell ref="C1596:D1596"/>
    <mergeCell ref="E1596:F1596"/>
    <mergeCell ref="G1596:H1596"/>
    <mergeCell ref="I1596:J1596"/>
    <mergeCell ref="K1596:L1596"/>
    <mergeCell ref="M1596:N1596"/>
    <mergeCell ref="O1596:P1596"/>
    <mergeCell ref="Q1596:S1596"/>
    <mergeCell ref="C1597:D1597"/>
    <mergeCell ref="E1597:F1597"/>
    <mergeCell ref="G1597:H1597"/>
    <mergeCell ref="I1597:J1597"/>
    <mergeCell ref="K1597:L1597"/>
    <mergeCell ref="M1597:N1597"/>
    <mergeCell ref="O1597:P1597"/>
    <mergeCell ref="Q1597:S1597"/>
    <mergeCell ref="C1598:D1598"/>
    <mergeCell ref="E1598:F1598"/>
    <mergeCell ref="G1598:H1598"/>
    <mergeCell ref="I1598:J1598"/>
    <mergeCell ref="K1598:L1598"/>
    <mergeCell ref="M1598:N1598"/>
    <mergeCell ref="O1598:P1598"/>
    <mergeCell ref="Q1598:S1598"/>
    <mergeCell ref="C1599:D1599"/>
    <mergeCell ref="E1599:F1599"/>
    <mergeCell ref="G1599:H1599"/>
    <mergeCell ref="I1599:J1599"/>
    <mergeCell ref="K1599:L1599"/>
    <mergeCell ref="M1599:N1599"/>
    <mergeCell ref="O1599:P1599"/>
    <mergeCell ref="Q1599:S1599"/>
    <mergeCell ref="C1600:D1600"/>
    <mergeCell ref="E1600:F1600"/>
    <mergeCell ref="G1600:H1600"/>
    <mergeCell ref="I1600:J1600"/>
    <mergeCell ref="K1600:L1600"/>
    <mergeCell ref="M1600:N1600"/>
    <mergeCell ref="O1600:P1600"/>
    <mergeCell ref="Q1600:S1600"/>
    <mergeCell ref="C1601:D1601"/>
    <mergeCell ref="E1601:F1601"/>
    <mergeCell ref="G1601:H1601"/>
    <mergeCell ref="I1601:J1601"/>
    <mergeCell ref="K1601:L1601"/>
    <mergeCell ref="M1601:N1601"/>
    <mergeCell ref="O1601:P1601"/>
    <mergeCell ref="Q1601:S1601"/>
    <mergeCell ref="C1602:D1602"/>
    <mergeCell ref="E1602:F1602"/>
    <mergeCell ref="G1602:H1602"/>
    <mergeCell ref="I1602:J1602"/>
    <mergeCell ref="K1602:L1602"/>
    <mergeCell ref="M1602:N1602"/>
    <mergeCell ref="O1602:P1602"/>
    <mergeCell ref="Q1602:S1602"/>
    <mergeCell ref="C1603:D1603"/>
    <mergeCell ref="E1603:F1603"/>
    <mergeCell ref="G1603:H1603"/>
    <mergeCell ref="I1603:J1603"/>
    <mergeCell ref="K1603:L1603"/>
    <mergeCell ref="M1603:N1603"/>
    <mergeCell ref="O1603:P1603"/>
    <mergeCell ref="Q1603:S1603"/>
    <mergeCell ref="C1604:D1604"/>
    <mergeCell ref="E1604:F1604"/>
    <mergeCell ref="G1604:H1604"/>
    <mergeCell ref="I1604:J1604"/>
    <mergeCell ref="K1604:L1604"/>
    <mergeCell ref="M1604:N1604"/>
    <mergeCell ref="O1604:P1604"/>
    <mergeCell ref="Q1604:S1604"/>
    <mergeCell ref="C1605:D1605"/>
    <mergeCell ref="E1605:F1605"/>
    <mergeCell ref="G1605:H1605"/>
    <mergeCell ref="I1605:J1605"/>
    <mergeCell ref="K1605:L1605"/>
    <mergeCell ref="M1605:N1605"/>
    <mergeCell ref="O1605:P1605"/>
    <mergeCell ref="Q1605:S1605"/>
    <mergeCell ref="C1606:D1606"/>
    <mergeCell ref="E1606:F1606"/>
    <mergeCell ref="G1606:H1606"/>
    <mergeCell ref="I1606:J1606"/>
    <mergeCell ref="K1606:L1606"/>
    <mergeCell ref="M1606:N1606"/>
    <mergeCell ref="O1606:P1606"/>
    <mergeCell ref="Q1606:S1606"/>
    <mergeCell ref="C1607:D1607"/>
    <mergeCell ref="E1607:F1607"/>
    <mergeCell ref="G1607:H1607"/>
    <mergeCell ref="I1607:J1607"/>
    <mergeCell ref="K1607:L1607"/>
    <mergeCell ref="M1607:N1607"/>
    <mergeCell ref="O1607:P1607"/>
    <mergeCell ref="Q1607:S1607"/>
    <mergeCell ref="C1608:D1608"/>
    <mergeCell ref="E1608:F1608"/>
    <mergeCell ref="G1608:H1608"/>
    <mergeCell ref="I1608:J1608"/>
    <mergeCell ref="K1608:L1608"/>
    <mergeCell ref="M1608:N1608"/>
    <mergeCell ref="O1608:P1608"/>
    <mergeCell ref="Q1608:S1608"/>
    <mergeCell ref="C1609:D1609"/>
    <mergeCell ref="E1609:F1609"/>
    <mergeCell ref="G1609:H1609"/>
    <mergeCell ref="I1609:J1609"/>
    <mergeCell ref="K1609:L1609"/>
    <mergeCell ref="M1609:N1609"/>
    <mergeCell ref="O1609:P1609"/>
    <mergeCell ref="Q1609:S1609"/>
    <mergeCell ref="C1610:D1610"/>
    <mergeCell ref="E1610:F1610"/>
    <mergeCell ref="G1610:H1610"/>
    <mergeCell ref="I1610:J1610"/>
    <mergeCell ref="K1610:L1610"/>
    <mergeCell ref="M1610:N1610"/>
    <mergeCell ref="O1610:P1610"/>
    <mergeCell ref="Q1610:S1610"/>
    <mergeCell ref="C1611:D1611"/>
    <mergeCell ref="E1611:F1611"/>
    <mergeCell ref="G1611:H1611"/>
    <mergeCell ref="I1611:J1611"/>
    <mergeCell ref="K1611:L1611"/>
    <mergeCell ref="M1611:N1611"/>
    <mergeCell ref="O1611:P1611"/>
    <mergeCell ref="Q1611:S1611"/>
    <mergeCell ref="C1612:D1612"/>
    <mergeCell ref="E1612:F1612"/>
    <mergeCell ref="G1612:H1612"/>
    <mergeCell ref="I1612:J1612"/>
    <mergeCell ref="K1612:L1612"/>
    <mergeCell ref="M1612:N1612"/>
    <mergeCell ref="O1612:P1612"/>
    <mergeCell ref="Q1612:S1612"/>
    <mergeCell ref="C1613:D1613"/>
    <mergeCell ref="E1613:F1613"/>
    <mergeCell ref="G1613:H1613"/>
    <mergeCell ref="I1613:J1613"/>
    <mergeCell ref="K1613:L1613"/>
    <mergeCell ref="M1613:N1613"/>
    <mergeCell ref="O1613:P1613"/>
    <mergeCell ref="Q1613:S1613"/>
    <mergeCell ref="C1614:D1614"/>
    <mergeCell ref="E1614:F1614"/>
    <mergeCell ref="G1614:H1614"/>
    <mergeCell ref="I1614:J1614"/>
    <mergeCell ref="K1614:L1614"/>
    <mergeCell ref="M1614:N1614"/>
    <mergeCell ref="O1614:P1614"/>
    <mergeCell ref="Q1614:S1614"/>
    <mergeCell ref="C1615:D1615"/>
    <mergeCell ref="E1615:F1615"/>
    <mergeCell ref="G1615:H1615"/>
    <mergeCell ref="I1615:J1615"/>
    <mergeCell ref="K1615:L1615"/>
    <mergeCell ref="M1615:N1615"/>
    <mergeCell ref="O1615:P1615"/>
    <mergeCell ref="Q1615:S1615"/>
    <mergeCell ref="C1616:D1616"/>
    <mergeCell ref="E1616:F1616"/>
    <mergeCell ref="G1616:H1616"/>
    <mergeCell ref="I1616:J1616"/>
    <mergeCell ref="K1616:L1616"/>
    <mergeCell ref="M1616:N1616"/>
    <mergeCell ref="O1616:P1616"/>
    <mergeCell ref="Q1616:S1616"/>
    <mergeCell ref="C1617:D1617"/>
    <mergeCell ref="E1617:F1617"/>
    <mergeCell ref="G1617:H1617"/>
    <mergeCell ref="I1617:J1617"/>
    <mergeCell ref="K1617:L1617"/>
    <mergeCell ref="M1617:N1617"/>
    <mergeCell ref="O1617:P1617"/>
    <mergeCell ref="Q1617:S1617"/>
    <mergeCell ref="C1618:D1618"/>
    <mergeCell ref="E1618:F1618"/>
    <mergeCell ref="G1618:H1618"/>
    <mergeCell ref="I1618:J1618"/>
    <mergeCell ref="K1618:L1618"/>
    <mergeCell ref="M1618:N1618"/>
    <mergeCell ref="O1618:P1618"/>
    <mergeCell ref="Q1618:S1618"/>
    <mergeCell ref="C1619:D1619"/>
    <mergeCell ref="E1619:F1619"/>
    <mergeCell ref="G1619:H1619"/>
    <mergeCell ref="I1619:J1619"/>
    <mergeCell ref="K1619:L1619"/>
    <mergeCell ref="M1619:N1619"/>
    <mergeCell ref="O1619:P1619"/>
    <mergeCell ref="Q1619:S1619"/>
    <mergeCell ref="C1620:D1620"/>
    <mergeCell ref="E1620:F1620"/>
    <mergeCell ref="G1620:H1620"/>
    <mergeCell ref="I1620:J1620"/>
    <mergeCell ref="K1620:L1620"/>
    <mergeCell ref="M1620:N1620"/>
    <mergeCell ref="O1620:P1620"/>
    <mergeCell ref="Q1620:S1620"/>
    <mergeCell ref="C1621:D1621"/>
    <mergeCell ref="E1621:F1621"/>
    <mergeCell ref="G1621:H1621"/>
    <mergeCell ref="I1621:J1621"/>
    <mergeCell ref="K1621:L1621"/>
    <mergeCell ref="M1621:N1621"/>
    <mergeCell ref="O1621:P1621"/>
    <mergeCell ref="Q1621:S1621"/>
    <mergeCell ref="C1622:D1622"/>
    <mergeCell ref="E1622:F1622"/>
    <mergeCell ref="G1622:H1622"/>
    <mergeCell ref="I1622:J1622"/>
    <mergeCell ref="K1622:L1622"/>
    <mergeCell ref="M1622:N1622"/>
    <mergeCell ref="O1622:P1622"/>
    <mergeCell ref="Q1622:S1622"/>
    <mergeCell ref="C1623:D1623"/>
    <mergeCell ref="E1623:F1623"/>
    <mergeCell ref="G1623:H1623"/>
    <mergeCell ref="I1623:J1623"/>
    <mergeCell ref="K1623:L1623"/>
    <mergeCell ref="M1623:N1623"/>
    <mergeCell ref="O1623:P1623"/>
    <mergeCell ref="Q1623:S1623"/>
    <mergeCell ref="C1624:D1624"/>
    <mergeCell ref="E1624:F1624"/>
    <mergeCell ref="G1624:H1624"/>
    <mergeCell ref="I1624:J1624"/>
    <mergeCell ref="K1624:L1624"/>
    <mergeCell ref="M1624:N1624"/>
    <mergeCell ref="O1624:P1624"/>
    <mergeCell ref="Q1624:S1624"/>
    <mergeCell ref="C1625:D1625"/>
    <mergeCell ref="E1625:F1625"/>
    <mergeCell ref="G1625:H1625"/>
    <mergeCell ref="I1625:J1625"/>
    <mergeCell ref="K1625:L1625"/>
    <mergeCell ref="M1625:N1625"/>
    <mergeCell ref="O1625:P1625"/>
    <mergeCell ref="Q1625:S1625"/>
    <mergeCell ref="C1626:D1626"/>
    <mergeCell ref="E1626:F1626"/>
    <mergeCell ref="G1626:H1626"/>
    <mergeCell ref="I1626:J1626"/>
    <mergeCell ref="K1626:L1626"/>
    <mergeCell ref="M1626:N1626"/>
    <mergeCell ref="O1626:P1626"/>
    <mergeCell ref="Q1626:S1626"/>
    <mergeCell ref="C1627:D1627"/>
    <mergeCell ref="E1627:F1627"/>
    <mergeCell ref="G1627:H1627"/>
    <mergeCell ref="I1627:J1627"/>
    <mergeCell ref="K1627:L1627"/>
    <mergeCell ref="M1627:N1627"/>
    <mergeCell ref="O1627:P1627"/>
    <mergeCell ref="Q1627:S1627"/>
    <mergeCell ref="C1628:D1628"/>
    <mergeCell ref="E1628:F1628"/>
    <mergeCell ref="G1628:H1628"/>
    <mergeCell ref="I1628:J1628"/>
    <mergeCell ref="K1628:L1628"/>
    <mergeCell ref="M1628:N1628"/>
    <mergeCell ref="O1628:P1628"/>
    <mergeCell ref="Q1628:S1628"/>
    <mergeCell ref="C1629:D1629"/>
    <mergeCell ref="E1629:F1629"/>
    <mergeCell ref="G1629:H1629"/>
    <mergeCell ref="I1629:J1629"/>
    <mergeCell ref="K1629:L1629"/>
    <mergeCell ref="M1629:N1629"/>
    <mergeCell ref="O1629:P1629"/>
    <mergeCell ref="Q1629:S1629"/>
    <mergeCell ref="C1630:D1630"/>
    <mergeCell ref="E1630:F1630"/>
    <mergeCell ref="G1630:H1630"/>
    <mergeCell ref="I1630:J1630"/>
    <mergeCell ref="K1630:L1630"/>
    <mergeCell ref="M1630:N1630"/>
    <mergeCell ref="O1630:P1630"/>
    <mergeCell ref="Q1630:S1630"/>
    <mergeCell ref="C1631:D1631"/>
    <mergeCell ref="E1631:F1631"/>
    <mergeCell ref="G1631:H1631"/>
    <mergeCell ref="I1631:J1631"/>
    <mergeCell ref="K1631:L1631"/>
    <mergeCell ref="M1631:N1631"/>
    <mergeCell ref="O1631:P1631"/>
    <mergeCell ref="Q1631:S1631"/>
    <mergeCell ref="C1632:D1632"/>
    <mergeCell ref="E1632:F1632"/>
    <mergeCell ref="G1632:H1632"/>
    <mergeCell ref="I1632:J1632"/>
    <mergeCell ref="K1632:L1632"/>
    <mergeCell ref="M1632:N1632"/>
    <mergeCell ref="O1632:P1632"/>
    <mergeCell ref="Q1632:S1632"/>
    <mergeCell ref="C1633:D1633"/>
    <mergeCell ref="E1633:F1633"/>
    <mergeCell ref="G1633:H1633"/>
    <mergeCell ref="I1633:J1633"/>
    <mergeCell ref="K1633:L1633"/>
    <mergeCell ref="M1633:N1633"/>
    <mergeCell ref="O1633:P1633"/>
    <mergeCell ref="Q1633:S1633"/>
    <mergeCell ref="C1634:D1634"/>
    <mergeCell ref="E1634:F1634"/>
    <mergeCell ref="G1634:H1634"/>
    <mergeCell ref="I1634:J1634"/>
    <mergeCell ref="K1634:L1634"/>
    <mergeCell ref="M1634:N1634"/>
    <mergeCell ref="O1634:P1634"/>
    <mergeCell ref="Q1634:S1634"/>
    <mergeCell ref="C1635:D1635"/>
    <mergeCell ref="E1635:F1635"/>
    <mergeCell ref="G1635:H1635"/>
    <mergeCell ref="I1635:J1635"/>
    <mergeCell ref="K1635:L1635"/>
    <mergeCell ref="M1635:N1635"/>
    <mergeCell ref="O1635:P1635"/>
    <mergeCell ref="Q1635:S1635"/>
    <mergeCell ref="C1636:D1636"/>
    <mergeCell ref="E1636:F1636"/>
    <mergeCell ref="G1636:H1636"/>
    <mergeCell ref="I1636:J1636"/>
    <mergeCell ref="K1636:L1636"/>
    <mergeCell ref="M1636:N1636"/>
    <mergeCell ref="O1636:P1636"/>
    <mergeCell ref="Q1636:S1636"/>
    <mergeCell ref="C1637:D1637"/>
    <mergeCell ref="E1637:F1637"/>
    <mergeCell ref="G1637:H1637"/>
    <mergeCell ref="I1637:J1637"/>
    <mergeCell ref="K1637:L1637"/>
    <mergeCell ref="M1637:N1637"/>
    <mergeCell ref="O1637:P1637"/>
    <mergeCell ref="Q1637:S1637"/>
    <mergeCell ref="C1638:D1638"/>
    <mergeCell ref="E1638:F1638"/>
    <mergeCell ref="G1638:H1638"/>
    <mergeCell ref="I1638:J1638"/>
    <mergeCell ref="K1638:L1638"/>
    <mergeCell ref="M1638:N1638"/>
    <mergeCell ref="O1638:P1638"/>
    <mergeCell ref="Q1638:S1638"/>
    <mergeCell ref="C1639:D1639"/>
    <mergeCell ref="E1639:F1639"/>
    <mergeCell ref="G1639:H1639"/>
    <mergeCell ref="I1639:J1639"/>
    <mergeCell ref="K1639:L1639"/>
    <mergeCell ref="M1639:N1639"/>
    <mergeCell ref="O1639:P1639"/>
    <mergeCell ref="Q1639:S1639"/>
    <mergeCell ref="C1640:D1640"/>
    <mergeCell ref="E1640:F1640"/>
    <mergeCell ref="G1640:H1640"/>
    <mergeCell ref="I1640:J1640"/>
    <mergeCell ref="K1640:L1640"/>
    <mergeCell ref="M1640:N1640"/>
    <mergeCell ref="O1640:P1640"/>
    <mergeCell ref="Q1640:S1640"/>
    <mergeCell ref="C1641:D1641"/>
    <mergeCell ref="E1641:F1641"/>
    <mergeCell ref="G1641:H1641"/>
    <mergeCell ref="I1641:J1641"/>
    <mergeCell ref="K1641:L1641"/>
    <mergeCell ref="M1641:N1641"/>
    <mergeCell ref="O1641:P1641"/>
    <mergeCell ref="Q1641:S1641"/>
    <mergeCell ref="C1642:D1642"/>
    <mergeCell ref="E1642:F1642"/>
    <mergeCell ref="G1642:H1642"/>
    <mergeCell ref="I1642:J1642"/>
    <mergeCell ref="K1642:L1642"/>
    <mergeCell ref="M1642:N1642"/>
    <mergeCell ref="O1642:P1642"/>
    <mergeCell ref="Q1642:S1642"/>
    <mergeCell ref="C1643:D1643"/>
    <mergeCell ref="E1643:F1643"/>
    <mergeCell ref="G1643:H1643"/>
    <mergeCell ref="I1643:J1643"/>
    <mergeCell ref="K1643:L1643"/>
    <mergeCell ref="M1643:N1643"/>
    <mergeCell ref="O1643:P1643"/>
    <mergeCell ref="Q1643:S1643"/>
    <mergeCell ref="C1644:D1644"/>
    <mergeCell ref="E1644:F1644"/>
    <mergeCell ref="G1644:H1644"/>
    <mergeCell ref="I1644:J1644"/>
    <mergeCell ref="K1644:L1644"/>
    <mergeCell ref="M1644:N1644"/>
    <mergeCell ref="O1644:P1644"/>
    <mergeCell ref="Q1644:S1644"/>
    <mergeCell ref="C1645:D1645"/>
    <mergeCell ref="E1645:F1645"/>
    <mergeCell ref="G1645:H1645"/>
    <mergeCell ref="I1645:J1645"/>
    <mergeCell ref="K1645:L1645"/>
    <mergeCell ref="M1645:N1645"/>
    <mergeCell ref="O1645:P1645"/>
    <mergeCell ref="Q1645:S1645"/>
    <mergeCell ref="C1646:D1646"/>
    <mergeCell ref="E1646:F1646"/>
    <mergeCell ref="G1646:H1646"/>
    <mergeCell ref="I1646:J1646"/>
    <mergeCell ref="K1646:L1646"/>
    <mergeCell ref="M1646:N1646"/>
    <mergeCell ref="O1646:P1646"/>
    <mergeCell ref="Q1646:S1646"/>
    <mergeCell ref="C1647:D1647"/>
    <mergeCell ref="E1647:F1647"/>
    <mergeCell ref="G1647:H1647"/>
    <mergeCell ref="I1647:J1647"/>
    <mergeCell ref="K1647:L1647"/>
    <mergeCell ref="M1647:N1647"/>
    <mergeCell ref="O1647:P1647"/>
    <mergeCell ref="Q1647:S1647"/>
    <mergeCell ref="C1648:D1648"/>
    <mergeCell ref="E1648:F1648"/>
    <mergeCell ref="G1648:H1648"/>
    <mergeCell ref="I1648:J1648"/>
    <mergeCell ref="K1648:L1648"/>
    <mergeCell ref="M1648:N1648"/>
    <mergeCell ref="O1648:P1648"/>
    <mergeCell ref="Q1648:S1648"/>
    <mergeCell ref="C1649:D1649"/>
    <mergeCell ref="E1649:F1649"/>
    <mergeCell ref="G1649:H1649"/>
    <mergeCell ref="I1649:J1649"/>
    <mergeCell ref="K1649:L1649"/>
    <mergeCell ref="M1649:N1649"/>
    <mergeCell ref="O1649:P1649"/>
    <mergeCell ref="Q1649:S1649"/>
    <mergeCell ref="C1650:D1650"/>
    <mergeCell ref="E1650:F1650"/>
    <mergeCell ref="G1650:H1650"/>
    <mergeCell ref="I1650:J1650"/>
    <mergeCell ref="K1650:L1650"/>
    <mergeCell ref="M1650:N1650"/>
    <mergeCell ref="O1650:P1650"/>
    <mergeCell ref="Q1650:S1650"/>
    <mergeCell ref="C1651:D1651"/>
    <mergeCell ref="E1651:F1651"/>
    <mergeCell ref="G1651:H1651"/>
    <mergeCell ref="I1651:J1651"/>
    <mergeCell ref="K1651:L1651"/>
    <mergeCell ref="M1651:N1651"/>
    <mergeCell ref="O1651:P1651"/>
    <mergeCell ref="Q1651:S1651"/>
    <mergeCell ref="C1652:D1652"/>
    <mergeCell ref="E1652:F1652"/>
    <mergeCell ref="G1652:H1652"/>
    <mergeCell ref="I1652:J1652"/>
    <mergeCell ref="K1652:L1652"/>
    <mergeCell ref="M1652:N1652"/>
    <mergeCell ref="O1652:P1652"/>
    <mergeCell ref="Q1652:S1652"/>
    <mergeCell ref="C1653:D1653"/>
    <mergeCell ref="E1653:F1653"/>
    <mergeCell ref="G1653:H1653"/>
    <mergeCell ref="I1653:J1653"/>
    <mergeCell ref="K1653:L1653"/>
    <mergeCell ref="M1653:N1653"/>
    <mergeCell ref="O1653:P1653"/>
    <mergeCell ref="Q1653:S1653"/>
    <mergeCell ref="C1654:D1654"/>
    <mergeCell ref="E1654:F1654"/>
    <mergeCell ref="G1654:H1654"/>
    <mergeCell ref="I1654:J1654"/>
    <mergeCell ref="K1654:L1654"/>
    <mergeCell ref="M1654:N1654"/>
    <mergeCell ref="O1654:P1654"/>
    <mergeCell ref="Q1654:S1654"/>
    <mergeCell ref="C1655:D1655"/>
    <mergeCell ref="E1655:F1655"/>
    <mergeCell ref="G1655:H1655"/>
    <mergeCell ref="I1655:J1655"/>
    <mergeCell ref="K1655:L1655"/>
    <mergeCell ref="M1655:N1655"/>
    <mergeCell ref="O1655:P1655"/>
    <mergeCell ref="Q1655:S1655"/>
    <mergeCell ref="C1656:D1656"/>
    <mergeCell ref="E1656:F1656"/>
    <mergeCell ref="G1656:H1656"/>
    <mergeCell ref="I1656:J1656"/>
    <mergeCell ref="K1656:L1656"/>
    <mergeCell ref="M1656:N1656"/>
    <mergeCell ref="O1656:P1656"/>
    <mergeCell ref="Q1656:S1656"/>
    <mergeCell ref="C1657:D1657"/>
    <mergeCell ref="E1657:F1657"/>
    <mergeCell ref="G1657:H1657"/>
    <mergeCell ref="I1657:J1657"/>
    <mergeCell ref="K1657:L1657"/>
    <mergeCell ref="M1657:N1657"/>
    <mergeCell ref="O1657:P1657"/>
    <mergeCell ref="Q1657:S1657"/>
    <mergeCell ref="C1658:D1658"/>
    <mergeCell ref="E1658:F1658"/>
    <mergeCell ref="G1658:H1658"/>
    <mergeCell ref="I1658:J1658"/>
    <mergeCell ref="K1658:L1658"/>
    <mergeCell ref="M1658:N1658"/>
    <mergeCell ref="O1658:P1658"/>
    <mergeCell ref="Q1658:S1658"/>
    <mergeCell ref="C1659:D1659"/>
    <mergeCell ref="E1659:F1659"/>
    <mergeCell ref="G1659:H1659"/>
    <mergeCell ref="I1659:J1659"/>
    <mergeCell ref="K1659:L1659"/>
    <mergeCell ref="M1659:N1659"/>
    <mergeCell ref="O1659:P1659"/>
    <mergeCell ref="Q1659:S1659"/>
    <mergeCell ref="C1660:D1660"/>
    <mergeCell ref="E1660:F1660"/>
    <mergeCell ref="G1660:H1660"/>
    <mergeCell ref="I1660:J1660"/>
    <mergeCell ref="K1660:L1660"/>
    <mergeCell ref="M1660:N1660"/>
    <mergeCell ref="O1660:P1660"/>
    <mergeCell ref="Q1660:S1660"/>
    <mergeCell ref="C1661:D1661"/>
    <mergeCell ref="E1661:F1661"/>
    <mergeCell ref="G1661:H1661"/>
    <mergeCell ref="I1661:J1661"/>
    <mergeCell ref="K1661:L1661"/>
    <mergeCell ref="M1661:N1661"/>
    <mergeCell ref="O1661:P1661"/>
    <mergeCell ref="Q1661:S1661"/>
    <mergeCell ref="C1662:D1662"/>
    <mergeCell ref="E1662:F1662"/>
    <mergeCell ref="G1662:H1662"/>
    <mergeCell ref="I1662:J1662"/>
    <mergeCell ref="K1662:L1662"/>
    <mergeCell ref="M1662:N1662"/>
    <mergeCell ref="O1662:P1662"/>
    <mergeCell ref="Q1662:S1662"/>
    <mergeCell ref="C1663:D1663"/>
    <mergeCell ref="E1663:F1663"/>
    <mergeCell ref="G1663:H1663"/>
    <mergeCell ref="I1663:J1663"/>
    <mergeCell ref="K1663:L1663"/>
    <mergeCell ref="M1663:N1663"/>
    <mergeCell ref="O1663:P1663"/>
    <mergeCell ref="Q1663:S1663"/>
    <mergeCell ref="C1664:D1664"/>
    <mergeCell ref="E1664:F1664"/>
    <mergeCell ref="G1664:H1664"/>
    <mergeCell ref="I1664:J1664"/>
    <mergeCell ref="K1664:L1664"/>
    <mergeCell ref="M1664:N1664"/>
    <mergeCell ref="O1664:P1664"/>
    <mergeCell ref="Q1664:S1664"/>
    <mergeCell ref="C1665:D1665"/>
    <mergeCell ref="E1665:F1665"/>
    <mergeCell ref="G1665:H1665"/>
    <mergeCell ref="I1665:J1665"/>
    <mergeCell ref="K1665:L1665"/>
    <mergeCell ref="M1665:N1665"/>
    <mergeCell ref="O1665:P1665"/>
    <mergeCell ref="Q1665:S1665"/>
    <mergeCell ref="C1666:D1666"/>
    <mergeCell ref="E1666:F1666"/>
    <mergeCell ref="G1666:H1666"/>
    <mergeCell ref="I1666:J1666"/>
    <mergeCell ref="K1666:L1666"/>
    <mergeCell ref="M1666:N1666"/>
    <mergeCell ref="O1666:P1666"/>
    <mergeCell ref="Q1666:S1666"/>
    <mergeCell ref="C1667:D1667"/>
    <mergeCell ref="E1667:F1667"/>
    <mergeCell ref="G1667:H1667"/>
    <mergeCell ref="I1667:J1667"/>
    <mergeCell ref="K1667:L1667"/>
    <mergeCell ref="M1667:N1667"/>
    <mergeCell ref="O1667:P1667"/>
    <mergeCell ref="Q1667:S1667"/>
    <mergeCell ref="C1668:D1668"/>
    <mergeCell ref="E1668:F1668"/>
    <mergeCell ref="G1668:H1668"/>
    <mergeCell ref="I1668:J1668"/>
    <mergeCell ref="K1668:L1668"/>
    <mergeCell ref="M1668:N1668"/>
    <mergeCell ref="O1668:P1668"/>
    <mergeCell ref="Q1668:S1668"/>
    <mergeCell ref="C1669:D1669"/>
    <mergeCell ref="E1669:F1669"/>
    <mergeCell ref="G1669:H1669"/>
    <mergeCell ref="I1669:J1669"/>
    <mergeCell ref="K1669:L1669"/>
    <mergeCell ref="M1669:N1669"/>
    <mergeCell ref="O1669:P1669"/>
    <mergeCell ref="Q1669:S1669"/>
    <mergeCell ref="C1670:D1670"/>
    <mergeCell ref="E1670:F1670"/>
    <mergeCell ref="G1670:H1670"/>
    <mergeCell ref="I1670:J1670"/>
    <mergeCell ref="K1670:L1670"/>
    <mergeCell ref="M1670:N1670"/>
    <mergeCell ref="O1670:P1670"/>
    <mergeCell ref="Q1670:S1670"/>
    <mergeCell ref="C1671:D1671"/>
    <mergeCell ref="E1671:F1671"/>
    <mergeCell ref="G1671:H1671"/>
    <mergeCell ref="I1671:J1671"/>
    <mergeCell ref="K1671:L1671"/>
    <mergeCell ref="M1671:N1671"/>
    <mergeCell ref="O1671:P1671"/>
    <mergeCell ref="Q1671:S1671"/>
    <mergeCell ref="C1672:D1672"/>
    <mergeCell ref="E1672:F1672"/>
    <mergeCell ref="G1672:H1672"/>
    <mergeCell ref="I1672:J1672"/>
    <mergeCell ref="K1672:L1672"/>
    <mergeCell ref="M1672:N1672"/>
    <mergeCell ref="O1672:P1672"/>
    <mergeCell ref="Q1672:S1672"/>
    <mergeCell ref="C1673:D1673"/>
    <mergeCell ref="E1673:F1673"/>
    <mergeCell ref="G1673:H1673"/>
    <mergeCell ref="I1673:J1673"/>
    <mergeCell ref="K1673:L1673"/>
    <mergeCell ref="M1673:N1673"/>
    <mergeCell ref="O1673:P1673"/>
    <mergeCell ref="Q1673:S1673"/>
    <mergeCell ref="C1674:D1674"/>
    <mergeCell ref="E1674:F1674"/>
    <mergeCell ref="G1674:H1674"/>
    <mergeCell ref="I1674:J1674"/>
    <mergeCell ref="K1674:L1674"/>
    <mergeCell ref="M1674:N1674"/>
    <mergeCell ref="O1674:P1674"/>
    <mergeCell ref="Q1674:S1674"/>
    <mergeCell ref="C1675:D1675"/>
    <mergeCell ref="E1675:F1675"/>
    <mergeCell ref="G1675:H1675"/>
    <mergeCell ref="I1675:J1675"/>
    <mergeCell ref="K1675:L1675"/>
    <mergeCell ref="M1675:N1675"/>
    <mergeCell ref="O1675:P1675"/>
    <mergeCell ref="Q1675:S1675"/>
    <mergeCell ref="C1676:D1676"/>
    <mergeCell ref="E1676:F1676"/>
    <mergeCell ref="G1676:H1676"/>
    <mergeCell ref="I1676:J1676"/>
    <mergeCell ref="K1676:L1676"/>
    <mergeCell ref="M1676:N1676"/>
    <mergeCell ref="O1676:P1676"/>
    <mergeCell ref="Q1676:S1676"/>
    <mergeCell ref="C1677:D1677"/>
    <mergeCell ref="E1677:F1677"/>
    <mergeCell ref="G1677:H1677"/>
    <mergeCell ref="I1677:J1677"/>
    <mergeCell ref="K1677:L1677"/>
    <mergeCell ref="M1677:N1677"/>
    <mergeCell ref="O1677:P1677"/>
    <mergeCell ref="Q1677:S1677"/>
    <mergeCell ref="C1678:D1678"/>
    <mergeCell ref="E1678:F1678"/>
    <mergeCell ref="G1678:H1678"/>
    <mergeCell ref="I1678:J1678"/>
    <mergeCell ref="K1678:L1678"/>
    <mergeCell ref="M1678:N1678"/>
    <mergeCell ref="O1678:P1678"/>
    <mergeCell ref="Q1678:S1678"/>
    <mergeCell ref="C1679:D1679"/>
    <mergeCell ref="E1679:F1679"/>
    <mergeCell ref="G1679:H1679"/>
    <mergeCell ref="I1679:J1679"/>
    <mergeCell ref="K1679:L1679"/>
    <mergeCell ref="M1679:N1679"/>
    <mergeCell ref="O1679:P1679"/>
    <mergeCell ref="Q1679:S1679"/>
    <mergeCell ref="C1680:D1680"/>
    <mergeCell ref="E1680:F1680"/>
    <mergeCell ref="G1680:H1680"/>
    <mergeCell ref="I1680:J1680"/>
    <mergeCell ref="K1680:L1680"/>
    <mergeCell ref="M1680:N1680"/>
    <mergeCell ref="O1680:P1680"/>
    <mergeCell ref="Q1680:S1680"/>
    <mergeCell ref="C1681:D1681"/>
    <mergeCell ref="E1681:F1681"/>
    <mergeCell ref="G1681:H1681"/>
    <mergeCell ref="I1681:J1681"/>
    <mergeCell ref="K1681:L1681"/>
    <mergeCell ref="M1681:N1681"/>
    <mergeCell ref="O1681:P1681"/>
    <mergeCell ref="Q1681:S1681"/>
    <mergeCell ref="C1682:D1682"/>
    <mergeCell ref="E1682:F1682"/>
    <mergeCell ref="G1682:H1682"/>
    <mergeCell ref="I1682:J1682"/>
    <mergeCell ref="K1682:L1682"/>
    <mergeCell ref="M1682:N1682"/>
    <mergeCell ref="O1682:P1682"/>
    <mergeCell ref="Q1682:S1682"/>
    <mergeCell ref="C1683:D1683"/>
    <mergeCell ref="E1683:F1683"/>
    <mergeCell ref="G1683:H1683"/>
    <mergeCell ref="I1683:J1683"/>
    <mergeCell ref="K1683:L1683"/>
    <mergeCell ref="M1683:N1683"/>
    <mergeCell ref="O1683:P1683"/>
    <mergeCell ref="Q1683:S1683"/>
    <mergeCell ref="C1684:D1684"/>
    <mergeCell ref="E1684:F1684"/>
    <mergeCell ref="G1684:H1684"/>
    <mergeCell ref="I1684:J1684"/>
    <mergeCell ref="K1684:L1684"/>
    <mergeCell ref="M1684:N1684"/>
    <mergeCell ref="O1684:P1684"/>
    <mergeCell ref="Q1684:S1684"/>
    <mergeCell ref="C1685:D1685"/>
    <mergeCell ref="E1685:F1685"/>
    <mergeCell ref="G1685:H1685"/>
    <mergeCell ref="I1685:J1685"/>
    <mergeCell ref="K1685:L1685"/>
    <mergeCell ref="M1685:N1685"/>
    <mergeCell ref="O1685:P1685"/>
    <mergeCell ref="Q1685:S1685"/>
    <mergeCell ref="C1686:D1686"/>
    <mergeCell ref="E1686:F1686"/>
    <mergeCell ref="G1686:H1686"/>
    <mergeCell ref="I1686:J1686"/>
    <mergeCell ref="K1686:L1686"/>
    <mergeCell ref="M1686:N1686"/>
    <mergeCell ref="O1686:P1686"/>
    <mergeCell ref="Q1686:S1686"/>
    <mergeCell ref="C1687:D1687"/>
    <mergeCell ref="E1687:F1687"/>
    <mergeCell ref="G1687:H1687"/>
    <mergeCell ref="I1687:J1687"/>
    <mergeCell ref="K1687:L1687"/>
    <mergeCell ref="M1687:N1687"/>
    <mergeCell ref="O1687:P1687"/>
    <mergeCell ref="Q1687:S1687"/>
    <mergeCell ref="C1688:D1688"/>
    <mergeCell ref="E1688:F1688"/>
    <mergeCell ref="G1688:H1688"/>
    <mergeCell ref="I1688:J1688"/>
    <mergeCell ref="K1688:L1688"/>
    <mergeCell ref="M1688:N1688"/>
    <mergeCell ref="O1688:P1688"/>
    <mergeCell ref="Q1688:S1688"/>
    <mergeCell ref="C1689:D1689"/>
    <mergeCell ref="E1689:F1689"/>
    <mergeCell ref="G1689:H1689"/>
    <mergeCell ref="I1689:J1689"/>
    <mergeCell ref="K1689:L1689"/>
    <mergeCell ref="M1689:N1689"/>
    <mergeCell ref="O1689:P1689"/>
    <mergeCell ref="Q1689:S1689"/>
    <mergeCell ref="C1690:D1690"/>
    <mergeCell ref="E1690:F1690"/>
    <mergeCell ref="G1690:H1690"/>
    <mergeCell ref="I1690:J1690"/>
    <mergeCell ref="K1690:L1690"/>
    <mergeCell ref="M1690:N1690"/>
    <mergeCell ref="O1690:P1690"/>
    <mergeCell ref="Q1690:S1690"/>
    <mergeCell ref="C1691:D1691"/>
    <mergeCell ref="E1691:F1691"/>
    <mergeCell ref="G1691:H1691"/>
    <mergeCell ref="I1691:J1691"/>
    <mergeCell ref="K1691:L1691"/>
    <mergeCell ref="M1691:N1691"/>
    <mergeCell ref="O1691:P1691"/>
    <mergeCell ref="Q1691:S1691"/>
    <mergeCell ref="C1692:D1692"/>
    <mergeCell ref="E1692:F1692"/>
    <mergeCell ref="G1692:H1692"/>
    <mergeCell ref="I1692:J1692"/>
    <mergeCell ref="K1692:L1692"/>
    <mergeCell ref="M1692:N1692"/>
    <mergeCell ref="O1692:P1692"/>
    <mergeCell ref="Q1692:S1692"/>
    <mergeCell ref="C1693:D1693"/>
    <mergeCell ref="E1693:F1693"/>
    <mergeCell ref="G1693:H1693"/>
    <mergeCell ref="I1693:J1693"/>
    <mergeCell ref="K1693:L1693"/>
    <mergeCell ref="M1693:N1693"/>
    <mergeCell ref="O1693:P1693"/>
    <mergeCell ref="Q1693:S1693"/>
    <mergeCell ref="C1694:D1694"/>
    <mergeCell ref="E1694:F1694"/>
    <mergeCell ref="G1694:H1694"/>
    <mergeCell ref="I1694:J1694"/>
    <mergeCell ref="K1694:L1694"/>
    <mergeCell ref="M1694:N1694"/>
    <mergeCell ref="O1694:P1694"/>
    <mergeCell ref="Q1694:S1694"/>
    <mergeCell ref="C1695:D1695"/>
    <mergeCell ref="E1695:F1695"/>
    <mergeCell ref="G1695:H1695"/>
    <mergeCell ref="I1695:J1695"/>
    <mergeCell ref="K1695:L1695"/>
    <mergeCell ref="M1695:N1695"/>
    <mergeCell ref="O1695:P1695"/>
    <mergeCell ref="Q1695:S1695"/>
    <mergeCell ref="C1696:D1696"/>
    <mergeCell ref="E1696:F1696"/>
    <mergeCell ref="G1696:H1696"/>
    <mergeCell ref="I1696:J1696"/>
    <mergeCell ref="K1696:L1696"/>
    <mergeCell ref="M1696:N1696"/>
    <mergeCell ref="O1696:P1696"/>
    <mergeCell ref="Q1696:S1696"/>
    <mergeCell ref="C1697:D1697"/>
    <mergeCell ref="E1697:F1697"/>
    <mergeCell ref="G1697:H1697"/>
    <mergeCell ref="I1697:J1697"/>
    <mergeCell ref="K1697:L1697"/>
    <mergeCell ref="M1697:N1697"/>
    <mergeCell ref="O1697:P1697"/>
    <mergeCell ref="Q1697:S1697"/>
    <mergeCell ref="C1698:D1698"/>
    <mergeCell ref="E1698:F1698"/>
    <mergeCell ref="G1698:H1698"/>
    <mergeCell ref="I1698:J1698"/>
    <mergeCell ref="K1698:L1698"/>
    <mergeCell ref="M1698:N1698"/>
    <mergeCell ref="O1698:P1698"/>
    <mergeCell ref="Q1698:S1698"/>
    <mergeCell ref="C1699:D1699"/>
    <mergeCell ref="E1699:F1699"/>
    <mergeCell ref="G1699:H1699"/>
    <mergeCell ref="I1699:J1699"/>
    <mergeCell ref="K1699:L1699"/>
    <mergeCell ref="M1699:N1699"/>
    <mergeCell ref="O1699:P1699"/>
    <mergeCell ref="Q1699:S1699"/>
    <mergeCell ref="C1700:D1700"/>
    <mergeCell ref="E1700:F1700"/>
    <mergeCell ref="G1700:H1700"/>
    <mergeCell ref="I1700:J1700"/>
    <mergeCell ref="K1700:L1700"/>
    <mergeCell ref="M1700:N1700"/>
    <mergeCell ref="O1700:P1700"/>
    <mergeCell ref="Q1700:S1700"/>
    <mergeCell ref="C1701:D1701"/>
    <mergeCell ref="E1701:F1701"/>
    <mergeCell ref="G1701:H1701"/>
    <mergeCell ref="I1701:J1701"/>
    <mergeCell ref="K1701:L1701"/>
    <mergeCell ref="M1701:N1701"/>
    <mergeCell ref="O1701:P1701"/>
    <mergeCell ref="Q1701:S1701"/>
    <mergeCell ref="C1702:D1702"/>
    <mergeCell ref="E1702:F1702"/>
    <mergeCell ref="G1702:H1702"/>
    <mergeCell ref="I1702:J1702"/>
    <mergeCell ref="K1702:L1702"/>
    <mergeCell ref="M1702:N1702"/>
    <mergeCell ref="O1702:P1702"/>
    <mergeCell ref="Q1702:S1702"/>
    <mergeCell ref="C1703:D1703"/>
    <mergeCell ref="E1703:F1703"/>
    <mergeCell ref="G1703:H1703"/>
    <mergeCell ref="I1703:J1703"/>
    <mergeCell ref="K1703:L1703"/>
    <mergeCell ref="M1703:N1703"/>
    <mergeCell ref="O1703:P1703"/>
    <mergeCell ref="Q1703:S1703"/>
    <mergeCell ref="C1704:D1704"/>
    <mergeCell ref="E1704:F1704"/>
    <mergeCell ref="G1704:H1704"/>
    <mergeCell ref="I1704:J1704"/>
    <mergeCell ref="K1704:L1704"/>
    <mergeCell ref="M1704:N1704"/>
    <mergeCell ref="O1704:P1704"/>
    <mergeCell ref="Q1704:S1704"/>
    <mergeCell ref="C1705:D1705"/>
    <mergeCell ref="E1705:F1705"/>
    <mergeCell ref="G1705:H1705"/>
    <mergeCell ref="I1705:J1705"/>
    <mergeCell ref="K1705:L1705"/>
    <mergeCell ref="M1705:N1705"/>
    <mergeCell ref="O1705:P1705"/>
    <mergeCell ref="Q1705:S1705"/>
    <mergeCell ref="C1706:D1706"/>
    <mergeCell ref="E1706:F1706"/>
    <mergeCell ref="G1706:H1706"/>
    <mergeCell ref="I1706:J1706"/>
    <mergeCell ref="K1706:L1706"/>
    <mergeCell ref="M1706:N1706"/>
    <mergeCell ref="O1706:P1706"/>
    <mergeCell ref="Q1706:S1706"/>
    <mergeCell ref="C1707:D1707"/>
    <mergeCell ref="E1707:F1707"/>
    <mergeCell ref="G1707:H1707"/>
    <mergeCell ref="I1707:J1707"/>
    <mergeCell ref="K1707:L1707"/>
    <mergeCell ref="M1707:N1707"/>
    <mergeCell ref="O1707:P1707"/>
    <mergeCell ref="Q1707:S1707"/>
    <mergeCell ref="C1708:D1708"/>
    <mergeCell ref="E1708:F1708"/>
    <mergeCell ref="G1708:H1708"/>
    <mergeCell ref="I1708:J1708"/>
    <mergeCell ref="K1708:L1708"/>
    <mergeCell ref="M1708:N1708"/>
    <mergeCell ref="O1708:P1708"/>
    <mergeCell ref="Q1708:S1708"/>
    <mergeCell ref="C1709:D1709"/>
    <mergeCell ref="E1709:F1709"/>
    <mergeCell ref="G1709:H1709"/>
    <mergeCell ref="I1709:J1709"/>
    <mergeCell ref="K1709:L1709"/>
    <mergeCell ref="M1709:N1709"/>
    <mergeCell ref="O1709:P1709"/>
    <mergeCell ref="Q1709:S1709"/>
    <mergeCell ref="C1710:D1710"/>
    <mergeCell ref="E1710:F1710"/>
    <mergeCell ref="G1710:H1710"/>
    <mergeCell ref="I1710:J1710"/>
    <mergeCell ref="K1710:L1710"/>
    <mergeCell ref="M1710:N1710"/>
    <mergeCell ref="O1710:P1710"/>
    <mergeCell ref="Q1710:S1710"/>
    <mergeCell ref="C1711:D1711"/>
    <mergeCell ref="E1711:F1711"/>
    <mergeCell ref="G1711:H1711"/>
    <mergeCell ref="I1711:J1711"/>
    <mergeCell ref="K1711:L1711"/>
    <mergeCell ref="M1711:N1711"/>
    <mergeCell ref="O1711:P1711"/>
    <mergeCell ref="Q1711:S1711"/>
    <mergeCell ref="C1712:D1712"/>
    <mergeCell ref="E1712:F1712"/>
    <mergeCell ref="G1712:H1712"/>
    <mergeCell ref="I1712:J1712"/>
    <mergeCell ref="K1712:L1712"/>
    <mergeCell ref="M1712:N1712"/>
    <mergeCell ref="O1712:P1712"/>
    <mergeCell ref="Q1712:S1712"/>
    <mergeCell ref="C1713:D1713"/>
    <mergeCell ref="E1713:F1713"/>
    <mergeCell ref="G1713:H1713"/>
    <mergeCell ref="I1713:J1713"/>
    <mergeCell ref="K1713:L1713"/>
    <mergeCell ref="M1713:N1713"/>
    <mergeCell ref="O1713:P1713"/>
    <mergeCell ref="Q1713:S1713"/>
    <mergeCell ref="C1714:D1714"/>
    <mergeCell ref="E1714:F1714"/>
    <mergeCell ref="G1714:H1714"/>
    <mergeCell ref="I1714:J1714"/>
    <mergeCell ref="K1714:L1714"/>
    <mergeCell ref="M1714:N1714"/>
    <mergeCell ref="O1714:P1714"/>
    <mergeCell ref="Q1714:S1714"/>
    <mergeCell ref="C1715:D1715"/>
    <mergeCell ref="E1715:F1715"/>
    <mergeCell ref="G1715:H1715"/>
    <mergeCell ref="I1715:J1715"/>
    <mergeCell ref="K1715:L1715"/>
    <mergeCell ref="M1715:N1715"/>
    <mergeCell ref="O1715:P1715"/>
    <mergeCell ref="Q1715:S1715"/>
    <mergeCell ref="C1716:D1716"/>
    <mergeCell ref="E1716:F1716"/>
    <mergeCell ref="G1716:H1716"/>
    <mergeCell ref="I1716:J1716"/>
    <mergeCell ref="K1716:L1716"/>
    <mergeCell ref="M1716:N1716"/>
    <mergeCell ref="O1716:P1716"/>
    <mergeCell ref="Q1716:S1716"/>
    <mergeCell ref="C1717:D1717"/>
    <mergeCell ref="E1717:F1717"/>
    <mergeCell ref="G1717:H1717"/>
    <mergeCell ref="I1717:J1717"/>
    <mergeCell ref="K1717:L1717"/>
    <mergeCell ref="M1717:N1717"/>
    <mergeCell ref="O1717:P1717"/>
    <mergeCell ref="Q1717:S1717"/>
    <mergeCell ref="C1718:D1718"/>
    <mergeCell ref="E1718:F1718"/>
    <mergeCell ref="G1718:H1718"/>
    <mergeCell ref="I1718:J1718"/>
    <mergeCell ref="K1718:L1718"/>
    <mergeCell ref="M1718:N1718"/>
    <mergeCell ref="O1718:P1718"/>
    <mergeCell ref="Q1718:S1718"/>
    <mergeCell ref="C1719:D1719"/>
    <mergeCell ref="E1719:F1719"/>
    <mergeCell ref="G1719:H1719"/>
    <mergeCell ref="I1719:J1719"/>
    <mergeCell ref="K1719:L1719"/>
    <mergeCell ref="M1719:N1719"/>
    <mergeCell ref="O1719:P1719"/>
    <mergeCell ref="Q1719:S1719"/>
    <mergeCell ref="C1720:D1720"/>
    <mergeCell ref="E1720:F1720"/>
    <mergeCell ref="G1720:H1720"/>
    <mergeCell ref="I1720:J1720"/>
    <mergeCell ref="K1720:L1720"/>
    <mergeCell ref="M1720:N1720"/>
    <mergeCell ref="O1720:P1720"/>
    <mergeCell ref="Q1720:S1720"/>
    <mergeCell ref="C1721:D1721"/>
    <mergeCell ref="E1721:F1721"/>
    <mergeCell ref="G1721:H1721"/>
    <mergeCell ref="I1721:J1721"/>
    <mergeCell ref="K1721:L1721"/>
    <mergeCell ref="M1721:N1721"/>
    <mergeCell ref="O1721:P1721"/>
    <mergeCell ref="Q1721:S1721"/>
    <mergeCell ref="C1722:D1722"/>
    <mergeCell ref="E1722:F1722"/>
    <mergeCell ref="G1722:H1722"/>
    <mergeCell ref="I1722:J1722"/>
    <mergeCell ref="K1722:L1722"/>
    <mergeCell ref="M1722:N1722"/>
    <mergeCell ref="O1722:P1722"/>
    <mergeCell ref="Q1722:S1722"/>
    <mergeCell ref="C1723:D1723"/>
    <mergeCell ref="E1723:F1723"/>
    <mergeCell ref="G1723:H1723"/>
    <mergeCell ref="I1723:J1723"/>
    <mergeCell ref="K1723:L1723"/>
    <mergeCell ref="M1723:N1723"/>
    <mergeCell ref="O1723:P1723"/>
    <mergeCell ref="Q1723:S1723"/>
    <mergeCell ref="C1724:D1724"/>
    <mergeCell ref="E1724:F1724"/>
    <mergeCell ref="G1724:H1724"/>
    <mergeCell ref="I1724:J1724"/>
    <mergeCell ref="K1724:L1724"/>
    <mergeCell ref="M1724:N1724"/>
    <mergeCell ref="O1724:P1724"/>
    <mergeCell ref="Q1724:S1724"/>
    <mergeCell ref="C1725:D1725"/>
    <mergeCell ref="E1725:F1725"/>
    <mergeCell ref="G1725:H1725"/>
    <mergeCell ref="I1725:J1725"/>
    <mergeCell ref="K1725:L1725"/>
    <mergeCell ref="M1725:N1725"/>
    <mergeCell ref="O1725:P1725"/>
    <mergeCell ref="Q1725:S1725"/>
    <mergeCell ref="C1726:D1726"/>
    <mergeCell ref="E1726:F1726"/>
    <mergeCell ref="G1726:H1726"/>
    <mergeCell ref="I1726:J1726"/>
    <mergeCell ref="K1726:L1726"/>
    <mergeCell ref="M1726:N1726"/>
    <mergeCell ref="O1726:P1726"/>
    <mergeCell ref="Q1726:S1726"/>
    <mergeCell ref="C1727:D1727"/>
    <mergeCell ref="E1727:F1727"/>
    <mergeCell ref="G1727:H1727"/>
    <mergeCell ref="I1727:J1727"/>
    <mergeCell ref="K1727:L1727"/>
    <mergeCell ref="M1727:N1727"/>
    <mergeCell ref="O1727:P1727"/>
    <mergeCell ref="Q1727:S1727"/>
    <mergeCell ref="C1728:D1728"/>
    <mergeCell ref="E1728:F1728"/>
    <mergeCell ref="G1728:H1728"/>
    <mergeCell ref="I1728:J1728"/>
    <mergeCell ref="K1728:L1728"/>
    <mergeCell ref="M1728:N1728"/>
    <mergeCell ref="O1728:P1728"/>
    <mergeCell ref="Q1728:S1728"/>
    <mergeCell ref="C1729:D1729"/>
    <mergeCell ref="E1729:F1729"/>
    <mergeCell ref="G1729:H1729"/>
    <mergeCell ref="I1729:J1729"/>
    <mergeCell ref="K1729:L1729"/>
    <mergeCell ref="M1729:N1729"/>
    <mergeCell ref="O1729:P1729"/>
    <mergeCell ref="Q1729:S1729"/>
    <mergeCell ref="C1730:D1730"/>
    <mergeCell ref="E1730:F1730"/>
    <mergeCell ref="G1730:H1730"/>
    <mergeCell ref="I1730:J1730"/>
    <mergeCell ref="K1730:L1730"/>
    <mergeCell ref="M1730:N1730"/>
    <mergeCell ref="O1730:P1730"/>
    <mergeCell ref="Q1730:S1730"/>
    <mergeCell ref="C1731:D1731"/>
    <mergeCell ref="E1731:F1731"/>
    <mergeCell ref="G1731:H1731"/>
    <mergeCell ref="I1731:J1731"/>
    <mergeCell ref="K1731:L1731"/>
    <mergeCell ref="M1731:N1731"/>
    <mergeCell ref="O1731:P1731"/>
    <mergeCell ref="Q1731:S1731"/>
    <mergeCell ref="C1732:D1732"/>
    <mergeCell ref="E1732:F1732"/>
    <mergeCell ref="G1732:H1732"/>
    <mergeCell ref="I1732:J1732"/>
    <mergeCell ref="K1732:L1732"/>
    <mergeCell ref="M1732:N1732"/>
    <mergeCell ref="O1732:P1732"/>
    <mergeCell ref="Q1732:S1732"/>
    <mergeCell ref="C1733:D1733"/>
    <mergeCell ref="E1733:F1733"/>
    <mergeCell ref="G1733:H1733"/>
    <mergeCell ref="I1733:J1733"/>
    <mergeCell ref="K1733:L1733"/>
    <mergeCell ref="M1733:N1733"/>
    <mergeCell ref="O1733:P1733"/>
    <mergeCell ref="Q1733:S1733"/>
    <mergeCell ref="C1734:D1734"/>
    <mergeCell ref="E1734:F1734"/>
    <mergeCell ref="G1734:H1734"/>
    <mergeCell ref="I1734:J1734"/>
    <mergeCell ref="K1734:L1734"/>
    <mergeCell ref="M1734:N1734"/>
    <mergeCell ref="O1734:P1734"/>
    <mergeCell ref="Q1734:S1734"/>
    <mergeCell ref="C1735:D1735"/>
    <mergeCell ref="E1735:F1735"/>
    <mergeCell ref="G1735:H1735"/>
    <mergeCell ref="I1735:J1735"/>
    <mergeCell ref="K1735:L1735"/>
    <mergeCell ref="M1735:N1735"/>
    <mergeCell ref="O1735:P1735"/>
    <mergeCell ref="Q1735:S1735"/>
    <mergeCell ref="C1736:D1736"/>
    <mergeCell ref="E1736:F1736"/>
    <mergeCell ref="G1736:H1736"/>
    <mergeCell ref="I1736:J1736"/>
    <mergeCell ref="K1736:L1736"/>
    <mergeCell ref="M1736:N1736"/>
    <mergeCell ref="O1736:P1736"/>
    <mergeCell ref="Q1736:S1736"/>
    <mergeCell ref="C1737:D1737"/>
    <mergeCell ref="E1737:F1737"/>
    <mergeCell ref="G1737:H1737"/>
    <mergeCell ref="I1737:J1737"/>
    <mergeCell ref="K1737:L1737"/>
    <mergeCell ref="M1737:N1737"/>
    <mergeCell ref="O1737:P1737"/>
    <mergeCell ref="Q1737:S1737"/>
    <mergeCell ref="C1738:D1738"/>
    <mergeCell ref="E1738:F1738"/>
    <mergeCell ref="G1738:H1738"/>
    <mergeCell ref="I1738:J1738"/>
    <mergeCell ref="K1738:L1738"/>
    <mergeCell ref="M1738:N1738"/>
    <mergeCell ref="O1738:P1738"/>
    <mergeCell ref="Q1738:S1738"/>
    <mergeCell ref="C1739:D1739"/>
    <mergeCell ref="E1739:F1739"/>
    <mergeCell ref="G1739:H1739"/>
    <mergeCell ref="I1739:J1739"/>
    <mergeCell ref="K1739:L1739"/>
    <mergeCell ref="M1739:N1739"/>
    <mergeCell ref="O1739:P1739"/>
    <mergeCell ref="Q1739:S1739"/>
    <mergeCell ref="C1740:D1740"/>
    <mergeCell ref="E1740:F1740"/>
    <mergeCell ref="G1740:H1740"/>
    <mergeCell ref="I1740:J1740"/>
    <mergeCell ref="K1740:L1740"/>
    <mergeCell ref="M1740:N1740"/>
    <mergeCell ref="O1740:P1740"/>
    <mergeCell ref="Q1740:S1740"/>
    <mergeCell ref="C1741:D1741"/>
    <mergeCell ref="E1741:F1741"/>
    <mergeCell ref="G1741:H1741"/>
    <mergeCell ref="I1741:J1741"/>
    <mergeCell ref="K1741:L1741"/>
    <mergeCell ref="M1741:N1741"/>
    <mergeCell ref="O1741:P1741"/>
    <mergeCell ref="Q1741:S1741"/>
    <mergeCell ref="C1742:D1742"/>
    <mergeCell ref="E1742:F1742"/>
    <mergeCell ref="G1742:H1742"/>
    <mergeCell ref="I1742:J1742"/>
    <mergeCell ref="K1742:L1742"/>
    <mergeCell ref="M1742:N1742"/>
    <mergeCell ref="O1742:P1742"/>
    <mergeCell ref="Q1742:S1742"/>
    <mergeCell ref="C1743:D1743"/>
    <mergeCell ref="E1743:F1743"/>
    <mergeCell ref="G1743:H1743"/>
    <mergeCell ref="I1743:J1743"/>
    <mergeCell ref="K1743:L1743"/>
    <mergeCell ref="M1743:N1743"/>
    <mergeCell ref="O1743:P1743"/>
    <mergeCell ref="Q1743:S1743"/>
    <mergeCell ref="C1744:D1744"/>
    <mergeCell ref="E1744:F1744"/>
    <mergeCell ref="G1744:H1744"/>
    <mergeCell ref="I1744:J1744"/>
    <mergeCell ref="K1744:L1744"/>
    <mergeCell ref="M1744:N1744"/>
    <mergeCell ref="O1744:P1744"/>
    <mergeCell ref="Q1744:S1744"/>
    <mergeCell ref="C1745:D1745"/>
    <mergeCell ref="E1745:F1745"/>
    <mergeCell ref="G1745:H1745"/>
    <mergeCell ref="I1745:J1745"/>
    <mergeCell ref="K1745:L1745"/>
    <mergeCell ref="M1745:N1745"/>
    <mergeCell ref="O1745:P1745"/>
    <mergeCell ref="Q1745:S1745"/>
    <mergeCell ref="C1746:D1746"/>
    <mergeCell ref="E1746:F1746"/>
    <mergeCell ref="G1746:H1746"/>
    <mergeCell ref="I1746:J1746"/>
    <mergeCell ref="K1746:L1746"/>
    <mergeCell ref="M1746:N1746"/>
    <mergeCell ref="O1746:P1746"/>
    <mergeCell ref="Q1746:S1746"/>
    <mergeCell ref="C1747:D1747"/>
    <mergeCell ref="E1747:F1747"/>
    <mergeCell ref="G1747:H1747"/>
    <mergeCell ref="I1747:J1747"/>
    <mergeCell ref="K1747:L1747"/>
    <mergeCell ref="M1747:N1747"/>
    <mergeCell ref="O1747:P1747"/>
    <mergeCell ref="Q1747:S1747"/>
    <mergeCell ref="C1748:D1748"/>
    <mergeCell ref="E1748:F1748"/>
    <mergeCell ref="G1748:H1748"/>
    <mergeCell ref="I1748:J1748"/>
    <mergeCell ref="K1748:L1748"/>
    <mergeCell ref="M1748:N1748"/>
    <mergeCell ref="O1748:P1748"/>
    <mergeCell ref="Q1748:S1748"/>
    <mergeCell ref="C1749:D1749"/>
    <mergeCell ref="E1749:F1749"/>
    <mergeCell ref="G1749:H1749"/>
    <mergeCell ref="I1749:J1749"/>
    <mergeCell ref="K1749:L1749"/>
    <mergeCell ref="M1749:N1749"/>
    <mergeCell ref="O1749:P1749"/>
    <mergeCell ref="Q1749:S1749"/>
    <mergeCell ref="C1750:D1750"/>
    <mergeCell ref="E1750:F1750"/>
    <mergeCell ref="G1750:H1750"/>
    <mergeCell ref="I1750:J1750"/>
    <mergeCell ref="K1750:L1750"/>
    <mergeCell ref="M1750:N1750"/>
    <mergeCell ref="O1750:P1750"/>
    <mergeCell ref="Q1750:S1750"/>
    <mergeCell ref="C1751:D1751"/>
    <mergeCell ref="E1751:F1751"/>
    <mergeCell ref="G1751:H1751"/>
    <mergeCell ref="I1751:J1751"/>
    <mergeCell ref="K1751:L1751"/>
    <mergeCell ref="M1751:N1751"/>
    <mergeCell ref="O1751:P1751"/>
    <mergeCell ref="Q1751:S1751"/>
    <mergeCell ref="C1752:D1752"/>
    <mergeCell ref="E1752:F1752"/>
    <mergeCell ref="G1752:H1752"/>
    <mergeCell ref="I1752:J1752"/>
    <mergeCell ref="K1752:L1752"/>
    <mergeCell ref="M1752:N1752"/>
    <mergeCell ref="O1752:P1752"/>
    <mergeCell ref="Q1752:S1752"/>
    <mergeCell ref="C1753:D1753"/>
    <mergeCell ref="E1753:F1753"/>
    <mergeCell ref="G1753:H1753"/>
    <mergeCell ref="I1753:J1753"/>
    <mergeCell ref="K1753:L1753"/>
    <mergeCell ref="M1753:N1753"/>
    <mergeCell ref="O1753:P1753"/>
    <mergeCell ref="Q1753:S1753"/>
    <mergeCell ref="C1754:D1754"/>
    <mergeCell ref="E1754:F1754"/>
    <mergeCell ref="G1754:H1754"/>
    <mergeCell ref="I1754:J1754"/>
    <mergeCell ref="K1754:L1754"/>
    <mergeCell ref="M1754:N1754"/>
    <mergeCell ref="O1754:P1754"/>
    <mergeCell ref="Q1754:S1754"/>
    <mergeCell ref="C1755:D1755"/>
    <mergeCell ref="E1755:F1755"/>
    <mergeCell ref="G1755:H1755"/>
    <mergeCell ref="I1755:J1755"/>
    <mergeCell ref="K1755:L1755"/>
    <mergeCell ref="M1755:N1755"/>
    <mergeCell ref="O1755:P1755"/>
    <mergeCell ref="Q1755:S1755"/>
    <mergeCell ref="C1756:D1756"/>
    <mergeCell ref="E1756:F1756"/>
    <mergeCell ref="G1756:H1756"/>
    <mergeCell ref="I1756:J1756"/>
    <mergeCell ref="K1756:L1756"/>
    <mergeCell ref="M1756:N1756"/>
    <mergeCell ref="O1756:P1756"/>
    <mergeCell ref="Q1756:S1756"/>
    <mergeCell ref="C1757:D1757"/>
    <mergeCell ref="E1757:F1757"/>
    <mergeCell ref="G1757:H1757"/>
    <mergeCell ref="I1757:J1757"/>
    <mergeCell ref="K1757:L1757"/>
    <mergeCell ref="M1757:N1757"/>
    <mergeCell ref="O1757:P1757"/>
    <mergeCell ref="Q1757:S1757"/>
    <mergeCell ref="C1758:D1758"/>
    <mergeCell ref="E1758:F1758"/>
    <mergeCell ref="G1758:H1758"/>
    <mergeCell ref="I1758:J1758"/>
    <mergeCell ref="K1758:L1758"/>
    <mergeCell ref="M1758:N1758"/>
    <mergeCell ref="O1758:P1758"/>
    <mergeCell ref="Q1758:S1758"/>
    <mergeCell ref="C1759:D1759"/>
    <mergeCell ref="E1759:F1759"/>
    <mergeCell ref="G1759:H1759"/>
    <mergeCell ref="I1759:J1759"/>
    <mergeCell ref="K1759:L1759"/>
    <mergeCell ref="M1759:N1759"/>
    <mergeCell ref="O1759:P1759"/>
    <mergeCell ref="Q1759:S1759"/>
    <mergeCell ref="C1760:D1760"/>
    <mergeCell ref="E1760:F1760"/>
    <mergeCell ref="G1760:H1760"/>
    <mergeCell ref="I1760:J1760"/>
    <mergeCell ref="K1760:L1760"/>
    <mergeCell ref="M1760:N1760"/>
    <mergeCell ref="O1760:P1760"/>
    <mergeCell ref="Q1760:S1760"/>
    <mergeCell ref="C1761:D1761"/>
    <mergeCell ref="E1761:F1761"/>
    <mergeCell ref="G1761:H1761"/>
    <mergeCell ref="I1761:J1761"/>
    <mergeCell ref="K1761:L1761"/>
    <mergeCell ref="M1761:N1761"/>
    <mergeCell ref="O1761:P1761"/>
    <mergeCell ref="Q1761:S1761"/>
    <mergeCell ref="C1762:D1762"/>
    <mergeCell ref="E1762:F1762"/>
    <mergeCell ref="G1762:H1762"/>
    <mergeCell ref="I1762:J1762"/>
    <mergeCell ref="K1762:L1762"/>
    <mergeCell ref="M1762:N1762"/>
    <mergeCell ref="O1762:P1762"/>
    <mergeCell ref="Q1762:S1762"/>
    <mergeCell ref="C1763:D1763"/>
    <mergeCell ref="E1763:F1763"/>
    <mergeCell ref="G1763:H1763"/>
    <mergeCell ref="I1763:J1763"/>
    <mergeCell ref="K1763:L1763"/>
    <mergeCell ref="M1763:N1763"/>
    <mergeCell ref="O1763:P1763"/>
    <mergeCell ref="Q1763:S1763"/>
    <mergeCell ref="C1764:D1764"/>
    <mergeCell ref="E1764:F1764"/>
    <mergeCell ref="G1764:H1764"/>
    <mergeCell ref="I1764:J1764"/>
    <mergeCell ref="K1764:L1764"/>
    <mergeCell ref="M1764:N1764"/>
    <mergeCell ref="O1764:P1764"/>
    <mergeCell ref="Q1764:S1764"/>
    <mergeCell ref="C1765:D1765"/>
    <mergeCell ref="E1765:F1765"/>
    <mergeCell ref="G1765:H1765"/>
    <mergeCell ref="I1765:J1765"/>
    <mergeCell ref="K1765:L1765"/>
    <mergeCell ref="M1765:N1765"/>
    <mergeCell ref="O1765:P1765"/>
    <mergeCell ref="Q1765:S1765"/>
    <mergeCell ref="C1766:D1766"/>
    <mergeCell ref="E1766:F1766"/>
    <mergeCell ref="G1766:H1766"/>
    <mergeCell ref="I1766:J1766"/>
    <mergeCell ref="K1766:L1766"/>
    <mergeCell ref="M1766:N1766"/>
    <mergeCell ref="O1766:P1766"/>
    <mergeCell ref="Q1766:S1766"/>
    <mergeCell ref="C1767:D1767"/>
    <mergeCell ref="E1767:F1767"/>
    <mergeCell ref="G1767:H1767"/>
    <mergeCell ref="I1767:J1767"/>
    <mergeCell ref="K1767:L1767"/>
    <mergeCell ref="M1767:N1767"/>
    <mergeCell ref="O1767:P1767"/>
    <mergeCell ref="Q1767:S1767"/>
    <mergeCell ref="C1768:D1768"/>
    <mergeCell ref="E1768:F1768"/>
    <mergeCell ref="G1768:H1768"/>
    <mergeCell ref="I1768:J1768"/>
    <mergeCell ref="K1768:L1768"/>
    <mergeCell ref="M1768:N1768"/>
    <mergeCell ref="O1768:P1768"/>
    <mergeCell ref="Q1768:S1768"/>
    <mergeCell ref="C1769:D1769"/>
    <mergeCell ref="E1769:F1769"/>
    <mergeCell ref="G1769:H1769"/>
    <mergeCell ref="I1769:J1769"/>
    <mergeCell ref="K1769:L1769"/>
    <mergeCell ref="M1769:N1769"/>
    <mergeCell ref="O1769:P1769"/>
    <mergeCell ref="Q1769:S1769"/>
    <mergeCell ref="C1770:D1770"/>
    <mergeCell ref="E1770:F1770"/>
    <mergeCell ref="G1770:H1770"/>
    <mergeCell ref="I1770:J1770"/>
    <mergeCell ref="K1770:L1770"/>
    <mergeCell ref="M1770:N1770"/>
    <mergeCell ref="O1770:P1770"/>
    <mergeCell ref="Q1770:S1770"/>
    <mergeCell ref="C1771:D1771"/>
    <mergeCell ref="E1771:F1771"/>
    <mergeCell ref="G1771:H1771"/>
    <mergeCell ref="I1771:J1771"/>
    <mergeCell ref="K1771:L1771"/>
    <mergeCell ref="M1771:N1771"/>
    <mergeCell ref="O1771:P1771"/>
    <mergeCell ref="Q1771:S1771"/>
    <mergeCell ref="C1772:D1772"/>
    <mergeCell ref="E1772:F1772"/>
    <mergeCell ref="G1772:H1772"/>
    <mergeCell ref="I1772:J1772"/>
    <mergeCell ref="K1772:L1772"/>
    <mergeCell ref="M1772:N1772"/>
    <mergeCell ref="O1772:P1772"/>
    <mergeCell ref="Q1772:S1772"/>
    <mergeCell ref="C1773:D1773"/>
    <mergeCell ref="E1773:F1773"/>
    <mergeCell ref="G1773:H1773"/>
    <mergeCell ref="I1773:J1773"/>
    <mergeCell ref="K1773:L1773"/>
    <mergeCell ref="M1773:N1773"/>
    <mergeCell ref="O1773:P1773"/>
    <mergeCell ref="Q1773:S1773"/>
    <mergeCell ref="C1774:D1774"/>
    <mergeCell ref="E1774:F1774"/>
    <mergeCell ref="G1774:H1774"/>
    <mergeCell ref="I1774:J1774"/>
    <mergeCell ref="K1774:L1774"/>
    <mergeCell ref="M1774:N1774"/>
    <mergeCell ref="O1774:P1774"/>
    <mergeCell ref="Q1774:S1774"/>
    <mergeCell ref="C1775:D1775"/>
    <mergeCell ref="E1775:F1775"/>
    <mergeCell ref="G1775:H1775"/>
    <mergeCell ref="I1775:J1775"/>
    <mergeCell ref="K1775:L1775"/>
    <mergeCell ref="M1775:N1775"/>
    <mergeCell ref="O1775:P1775"/>
    <mergeCell ref="Q1775:S1775"/>
    <mergeCell ref="C1776:D1776"/>
    <mergeCell ref="E1776:F1776"/>
    <mergeCell ref="G1776:H1776"/>
    <mergeCell ref="I1776:J1776"/>
    <mergeCell ref="K1776:L1776"/>
    <mergeCell ref="M1776:N1776"/>
    <mergeCell ref="O1776:P1776"/>
    <mergeCell ref="Q1776:S1776"/>
    <mergeCell ref="C1777:D1777"/>
    <mergeCell ref="E1777:F1777"/>
    <mergeCell ref="G1777:H1777"/>
    <mergeCell ref="I1777:J1777"/>
    <mergeCell ref="K1777:L1777"/>
    <mergeCell ref="M1777:N1777"/>
    <mergeCell ref="O1777:P1777"/>
    <mergeCell ref="Q1777:S1777"/>
    <mergeCell ref="C1778:D1778"/>
    <mergeCell ref="E1778:F1778"/>
    <mergeCell ref="G1778:H1778"/>
    <mergeCell ref="I1778:J1778"/>
    <mergeCell ref="K1778:L1778"/>
    <mergeCell ref="M1778:N1778"/>
    <mergeCell ref="O1778:P1778"/>
    <mergeCell ref="Q1778:S1778"/>
    <mergeCell ref="C1779:D1779"/>
    <mergeCell ref="E1779:F1779"/>
    <mergeCell ref="G1779:H1779"/>
    <mergeCell ref="I1779:J1779"/>
    <mergeCell ref="K1779:L1779"/>
    <mergeCell ref="M1779:N1779"/>
    <mergeCell ref="O1779:P1779"/>
    <mergeCell ref="Q1779:S1779"/>
    <mergeCell ref="C1780:D1780"/>
    <mergeCell ref="E1780:F1780"/>
    <mergeCell ref="G1780:H1780"/>
    <mergeCell ref="I1780:J1780"/>
    <mergeCell ref="K1780:L1780"/>
    <mergeCell ref="M1780:N1780"/>
    <mergeCell ref="O1780:P1780"/>
    <mergeCell ref="Q1780:S1780"/>
    <mergeCell ref="C1781:D1781"/>
    <mergeCell ref="E1781:F1781"/>
    <mergeCell ref="G1781:H1781"/>
    <mergeCell ref="I1781:J1781"/>
    <mergeCell ref="K1781:L1781"/>
    <mergeCell ref="M1781:N1781"/>
    <mergeCell ref="O1781:P1781"/>
    <mergeCell ref="Q1781:S1781"/>
    <mergeCell ref="C1782:D1782"/>
    <mergeCell ref="E1782:F1782"/>
    <mergeCell ref="G1782:H1782"/>
    <mergeCell ref="I1782:J1782"/>
    <mergeCell ref="K1782:L1782"/>
    <mergeCell ref="M1782:N1782"/>
    <mergeCell ref="O1782:P1782"/>
    <mergeCell ref="Q1782:S1782"/>
    <mergeCell ref="C1783:D1783"/>
    <mergeCell ref="E1783:F1783"/>
    <mergeCell ref="G1783:H1783"/>
    <mergeCell ref="I1783:J1783"/>
    <mergeCell ref="K1783:L1783"/>
    <mergeCell ref="M1783:N1783"/>
    <mergeCell ref="O1783:P1783"/>
    <mergeCell ref="Q1783:S1783"/>
    <mergeCell ref="C1784:D1784"/>
    <mergeCell ref="E1784:F1784"/>
    <mergeCell ref="G1784:H1784"/>
    <mergeCell ref="I1784:J1784"/>
    <mergeCell ref="K1784:L1784"/>
    <mergeCell ref="M1784:N1784"/>
    <mergeCell ref="O1784:P1784"/>
    <mergeCell ref="Q1784:S1784"/>
    <mergeCell ref="C1785:D1785"/>
    <mergeCell ref="E1785:F1785"/>
    <mergeCell ref="G1785:H1785"/>
    <mergeCell ref="I1785:J1785"/>
    <mergeCell ref="K1785:L1785"/>
    <mergeCell ref="M1785:N1785"/>
    <mergeCell ref="O1785:P1785"/>
    <mergeCell ref="Q1785:S1785"/>
    <mergeCell ref="C1786:D1786"/>
    <mergeCell ref="E1786:F1786"/>
    <mergeCell ref="G1786:H1786"/>
    <mergeCell ref="I1786:J1786"/>
    <mergeCell ref="K1786:L1786"/>
    <mergeCell ref="M1786:N1786"/>
    <mergeCell ref="O1786:P1786"/>
    <mergeCell ref="Q1786:S1786"/>
    <mergeCell ref="C1787:D1787"/>
    <mergeCell ref="E1787:F1787"/>
    <mergeCell ref="G1787:H1787"/>
    <mergeCell ref="I1787:J1787"/>
    <mergeCell ref="K1787:L1787"/>
    <mergeCell ref="M1787:N1787"/>
    <mergeCell ref="O1787:P1787"/>
    <mergeCell ref="Q1787:S1787"/>
    <mergeCell ref="C1788:D1788"/>
    <mergeCell ref="E1788:F1788"/>
    <mergeCell ref="G1788:H1788"/>
    <mergeCell ref="I1788:J1788"/>
    <mergeCell ref="K1788:L1788"/>
    <mergeCell ref="M1788:N1788"/>
    <mergeCell ref="O1788:P1788"/>
    <mergeCell ref="Q1788:S1788"/>
    <mergeCell ref="C1789:D1789"/>
    <mergeCell ref="E1789:F1789"/>
    <mergeCell ref="G1789:H1789"/>
    <mergeCell ref="I1789:J1789"/>
    <mergeCell ref="K1789:L1789"/>
    <mergeCell ref="M1789:N1789"/>
    <mergeCell ref="O1789:P1789"/>
    <mergeCell ref="Q1789:S1789"/>
    <mergeCell ref="C1790:D1790"/>
    <mergeCell ref="E1790:F1790"/>
    <mergeCell ref="G1790:H1790"/>
    <mergeCell ref="I1790:J1790"/>
    <mergeCell ref="K1790:L1790"/>
    <mergeCell ref="M1790:N1790"/>
    <mergeCell ref="O1790:P1790"/>
    <mergeCell ref="Q1790:S1790"/>
    <mergeCell ref="C1791:D1791"/>
    <mergeCell ref="E1791:F1791"/>
    <mergeCell ref="G1791:H1791"/>
    <mergeCell ref="I1791:J1791"/>
    <mergeCell ref="K1791:L1791"/>
    <mergeCell ref="M1791:N1791"/>
    <mergeCell ref="O1791:P1791"/>
    <mergeCell ref="Q1791:S1791"/>
    <mergeCell ref="C1792:D1792"/>
    <mergeCell ref="E1792:F1792"/>
    <mergeCell ref="G1792:H1792"/>
    <mergeCell ref="I1792:J1792"/>
    <mergeCell ref="K1792:L1792"/>
    <mergeCell ref="M1792:N1792"/>
    <mergeCell ref="O1792:P1792"/>
    <mergeCell ref="Q1792:S1792"/>
    <mergeCell ref="C1793:D1793"/>
    <mergeCell ref="E1793:F1793"/>
    <mergeCell ref="G1793:H1793"/>
    <mergeCell ref="I1793:J1793"/>
    <mergeCell ref="K1793:L1793"/>
    <mergeCell ref="M1793:N1793"/>
    <mergeCell ref="O1793:P1793"/>
    <mergeCell ref="Q1793:S1793"/>
    <mergeCell ref="C1794:D1794"/>
    <mergeCell ref="E1794:F1794"/>
    <mergeCell ref="G1794:H1794"/>
    <mergeCell ref="I1794:J1794"/>
    <mergeCell ref="K1794:L1794"/>
    <mergeCell ref="M1794:N1794"/>
    <mergeCell ref="O1794:P1794"/>
    <mergeCell ref="Q1794:S1794"/>
    <mergeCell ref="C1795:D1795"/>
    <mergeCell ref="E1795:F1795"/>
    <mergeCell ref="G1795:H1795"/>
    <mergeCell ref="I1795:J1795"/>
    <mergeCell ref="K1795:L1795"/>
    <mergeCell ref="M1795:N1795"/>
    <mergeCell ref="O1795:P1795"/>
    <mergeCell ref="Q1795:S1795"/>
    <mergeCell ref="C1796:D1796"/>
    <mergeCell ref="E1796:F1796"/>
    <mergeCell ref="G1796:H1796"/>
    <mergeCell ref="I1796:J1796"/>
    <mergeCell ref="K1796:L1796"/>
    <mergeCell ref="M1796:N1796"/>
    <mergeCell ref="O1796:P1796"/>
    <mergeCell ref="Q1796:S1796"/>
    <mergeCell ref="C1797:D1797"/>
    <mergeCell ref="E1797:F1797"/>
    <mergeCell ref="G1797:H1797"/>
    <mergeCell ref="I1797:J1797"/>
    <mergeCell ref="K1797:L1797"/>
    <mergeCell ref="M1797:N1797"/>
    <mergeCell ref="O1797:P1797"/>
    <mergeCell ref="Q1797:S1797"/>
    <mergeCell ref="C1798:D1798"/>
    <mergeCell ref="E1798:F1798"/>
    <mergeCell ref="G1798:H1798"/>
    <mergeCell ref="I1798:J1798"/>
    <mergeCell ref="K1798:L1798"/>
    <mergeCell ref="M1798:N1798"/>
    <mergeCell ref="O1798:P1798"/>
    <mergeCell ref="Q1798:S1798"/>
    <mergeCell ref="C1799:D1799"/>
    <mergeCell ref="E1799:F1799"/>
    <mergeCell ref="G1799:H1799"/>
    <mergeCell ref="I1799:J1799"/>
    <mergeCell ref="K1799:L1799"/>
    <mergeCell ref="M1799:N1799"/>
    <mergeCell ref="O1799:P1799"/>
    <mergeCell ref="Q1799:S1799"/>
    <mergeCell ref="C1800:D1800"/>
    <mergeCell ref="E1800:F1800"/>
    <mergeCell ref="G1800:H1800"/>
    <mergeCell ref="I1800:J1800"/>
    <mergeCell ref="K1800:L1800"/>
    <mergeCell ref="M1800:N1800"/>
    <mergeCell ref="O1800:P1800"/>
    <mergeCell ref="Q1800:S1800"/>
    <mergeCell ref="C1801:D1801"/>
    <mergeCell ref="E1801:F1801"/>
    <mergeCell ref="G1801:H1801"/>
    <mergeCell ref="I1801:J1801"/>
    <mergeCell ref="K1801:L1801"/>
    <mergeCell ref="M1801:N1801"/>
    <mergeCell ref="O1801:P1801"/>
    <mergeCell ref="Q1801:S1801"/>
    <mergeCell ref="C1802:D1802"/>
    <mergeCell ref="E1802:F1802"/>
    <mergeCell ref="G1802:H1802"/>
    <mergeCell ref="I1802:J1802"/>
    <mergeCell ref="K1802:L1802"/>
    <mergeCell ref="M1802:N1802"/>
    <mergeCell ref="O1802:P1802"/>
    <mergeCell ref="Q1802:S1802"/>
    <mergeCell ref="C1803:D1803"/>
    <mergeCell ref="E1803:F1803"/>
    <mergeCell ref="G1803:H1803"/>
    <mergeCell ref="I1803:J1803"/>
    <mergeCell ref="K1803:L1803"/>
    <mergeCell ref="M1803:N1803"/>
    <mergeCell ref="O1803:P1803"/>
    <mergeCell ref="Q1803:S1803"/>
    <mergeCell ref="C1804:D1804"/>
    <mergeCell ref="E1804:F1804"/>
    <mergeCell ref="G1804:H1804"/>
    <mergeCell ref="I1804:J1804"/>
    <mergeCell ref="K1804:L1804"/>
    <mergeCell ref="M1804:N1804"/>
    <mergeCell ref="O1804:P1804"/>
    <mergeCell ref="Q1804:S1804"/>
    <mergeCell ref="C1805:D1805"/>
    <mergeCell ref="E1805:F1805"/>
    <mergeCell ref="G1805:H1805"/>
    <mergeCell ref="I1805:J1805"/>
    <mergeCell ref="K1805:L1805"/>
    <mergeCell ref="M1805:N1805"/>
    <mergeCell ref="O1805:P1805"/>
    <mergeCell ref="Q1805:S1805"/>
    <mergeCell ref="C1806:D1806"/>
    <mergeCell ref="E1806:F1806"/>
    <mergeCell ref="G1806:H1806"/>
    <mergeCell ref="I1806:J1806"/>
    <mergeCell ref="K1806:L1806"/>
    <mergeCell ref="M1806:N1806"/>
    <mergeCell ref="O1806:P1806"/>
    <mergeCell ref="Q1806:S1806"/>
    <mergeCell ref="C1807:D1807"/>
    <mergeCell ref="E1807:F1807"/>
    <mergeCell ref="G1807:H1807"/>
    <mergeCell ref="I1807:J1807"/>
    <mergeCell ref="K1807:L1807"/>
    <mergeCell ref="M1807:N1807"/>
    <mergeCell ref="O1807:P1807"/>
    <mergeCell ref="Q1807:S1807"/>
    <mergeCell ref="C1808:D1808"/>
    <mergeCell ref="E1808:F1808"/>
    <mergeCell ref="G1808:H1808"/>
    <mergeCell ref="I1808:J1808"/>
    <mergeCell ref="K1808:L1808"/>
    <mergeCell ref="M1808:N1808"/>
    <mergeCell ref="O1808:P1808"/>
    <mergeCell ref="Q1808:S1808"/>
    <mergeCell ref="C1809:D1809"/>
    <mergeCell ref="E1809:F1809"/>
    <mergeCell ref="G1809:H1809"/>
    <mergeCell ref="I1809:J1809"/>
    <mergeCell ref="K1809:L1809"/>
    <mergeCell ref="M1809:N1809"/>
    <mergeCell ref="O1809:P1809"/>
    <mergeCell ref="Q1809:S1809"/>
    <mergeCell ref="C1810:D1810"/>
    <mergeCell ref="E1810:F1810"/>
    <mergeCell ref="G1810:H1810"/>
    <mergeCell ref="I1810:J1810"/>
    <mergeCell ref="K1810:L1810"/>
    <mergeCell ref="M1810:N1810"/>
    <mergeCell ref="O1810:P1810"/>
    <mergeCell ref="Q1810:S1810"/>
    <mergeCell ref="C1811:D1811"/>
    <mergeCell ref="E1811:F1811"/>
    <mergeCell ref="G1811:H1811"/>
    <mergeCell ref="I1811:J1811"/>
    <mergeCell ref="K1811:L1811"/>
    <mergeCell ref="M1811:N1811"/>
    <mergeCell ref="O1811:P1811"/>
    <mergeCell ref="Q1811:S1811"/>
    <mergeCell ref="C1812:D1812"/>
    <mergeCell ref="E1812:F1812"/>
    <mergeCell ref="G1812:H1812"/>
    <mergeCell ref="I1812:J1812"/>
    <mergeCell ref="K1812:L1812"/>
    <mergeCell ref="M1812:N1812"/>
    <mergeCell ref="O1812:P1812"/>
    <mergeCell ref="Q1812:S1812"/>
    <mergeCell ref="C1813:D1813"/>
    <mergeCell ref="E1813:F1813"/>
    <mergeCell ref="G1813:H1813"/>
    <mergeCell ref="I1813:J1813"/>
    <mergeCell ref="K1813:L1813"/>
    <mergeCell ref="M1813:N1813"/>
    <mergeCell ref="O1813:P1813"/>
    <mergeCell ref="Q1813:S1813"/>
    <mergeCell ref="C1814:D1814"/>
    <mergeCell ref="E1814:F1814"/>
    <mergeCell ref="G1814:H1814"/>
    <mergeCell ref="I1814:J1814"/>
    <mergeCell ref="K1814:L1814"/>
    <mergeCell ref="M1814:N1814"/>
    <mergeCell ref="O1814:P1814"/>
    <mergeCell ref="Q1814:S1814"/>
    <mergeCell ref="C1815:D1815"/>
    <mergeCell ref="E1815:F1815"/>
    <mergeCell ref="G1815:H1815"/>
    <mergeCell ref="I1815:J1815"/>
    <mergeCell ref="K1815:L1815"/>
    <mergeCell ref="M1815:N1815"/>
    <mergeCell ref="O1815:P1815"/>
    <mergeCell ref="Q1815:S1815"/>
    <mergeCell ref="C1816:D1816"/>
    <mergeCell ref="E1816:F1816"/>
    <mergeCell ref="G1816:H1816"/>
    <mergeCell ref="I1816:J1816"/>
    <mergeCell ref="K1816:L1816"/>
    <mergeCell ref="M1816:N1816"/>
    <mergeCell ref="O1816:P1816"/>
    <mergeCell ref="Q1816:S1816"/>
    <mergeCell ref="C1817:D1817"/>
    <mergeCell ref="E1817:F1817"/>
    <mergeCell ref="G1817:H1817"/>
    <mergeCell ref="I1817:J1817"/>
    <mergeCell ref="K1817:L1817"/>
    <mergeCell ref="M1817:N1817"/>
    <mergeCell ref="O1817:P1817"/>
    <mergeCell ref="Q1817:S1817"/>
    <mergeCell ref="C1818:D1818"/>
    <mergeCell ref="E1818:F1818"/>
    <mergeCell ref="G1818:H1818"/>
    <mergeCell ref="I1818:J1818"/>
    <mergeCell ref="K1818:L1818"/>
    <mergeCell ref="M1818:N1818"/>
    <mergeCell ref="O1818:P1818"/>
    <mergeCell ref="Q1818:S1818"/>
    <mergeCell ref="C1819:D1819"/>
    <mergeCell ref="E1819:F1819"/>
    <mergeCell ref="G1819:H1819"/>
    <mergeCell ref="I1819:J1819"/>
    <mergeCell ref="K1819:L1819"/>
    <mergeCell ref="M1819:N1819"/>
    <mergeCell ref="O1819:P1819"/>
    <mergeCell ref="Q1819:S1819"/>
    <mergeCell ref="C1820:D1820"/>
    <mergeCell ref="E1820:F1820"/>
    <mergeCell ref="G1820:H1820"/>
    <mergeCell ref="I1820:J1820"/>
    <mergeCell ref="K1820:L1820"/>
    <mergeCell ref="M1820:N1820"/>
    <mergeCell ref="O1820:P1820"/>
    <mergeCell ref="Q1820:S1820"/>
    <mergeCell ref="C1821:D1821"/>
    <mergeCell ref="E1821:F1821"/>
    <mergeCell ref="G1821:H1821"/>
    <mergeCell ref="I1821:J1821"/>
    <mergeCell ref="K1821:L1821"/>
    <mergeCell ref="M1821:N1821"/>
    <mergeCell ref="O1821:P1821"/>
    <mergeCell ref="Q1821:S1821"/>
    <mergeCell ref="C1822:D1822"/>
    <mergeCell ref="E1822:F1822"/>
    <mergeCell ref="G1822:H1822"/>
    <mergeCell ref="I1822:J1822"/>
    <mergeCell ref="K1822:L1822"/>
    <mergeCell ref="M1822:N1822"/>
    <mergeCell ref="O1822:P1822"/>
    <mergeCell ref="Q1822:S1822"/>
    <mergeCell ref="C1823:D1823"/>
    <mergeCell ref="E1823:F1823"/>
    <mergeCell ref="G1823:H1823"/>
    <mergeCell ref="I1823:J1823"/>
    <mergeCell ref="K1823:L1823"/>
    <mergeCell ref="M1823:N1823"/>
    <mergeCell ref="O1823:P1823"/>
    <mergeCell ref="Q1823:S1823"/>
    <mergeCell ref="C1824:D1824"/>
    <mergeCell ref="E1824:F1824"/>
    <mergeCell ref="G1824:H1824"/>
    <mergeCell ref="I1824:J1824"/>
    <mergeCell ref="K1824:L1824"/>
    <mergeCell ref="M1824:N1824"/>
    <mergeCell ref="O1824:P1824"/>
    <mergeCell ref="Q1824:S1824"/>
    <mergeCell ref="C1825:D1825"/>
    <mergeCell ref="E1825:F1825"/>
    <mergeCell ref="G1825:H1825"/>
    <mergeCell ref="I1825:J1825"/>
    <mergeCell ref="K1825:L1825"/>
    <mergeCell ref="M1825:N1825"/>
    <mergeCell ref="O1825:P1825"/>
    <mergeCell ref="Q1825:S1825"/>
    <mergeCell ref="C1826:D1826"/>
    <mergeCell ref="E1826:F1826"/>
    <mergeCell ref="G1826:H1826"/>
    <mergeCell ref="I1826:J1826"/>
    <mergeCell ref="K1826:L1826"/>
    <mergeCell ref="M1826:N1826"/>
    <mergeCell ref="O1826:P1826"/>
    <mergeCell ref="Q1826:S1826"/>
    <mergeCell ref="C1827:D1827"/>
    <mergeCell ref="E1827:F1827"/>
    <mergeCell ref="G1827:H1827"/>
    <mergeCell ref="I1827:J1827"/>
    <mergeCell ref="K1827:L1827"/>
    <mergeCell ref="M1827:N1827"/>
    <mergeCell ref="O1827:P1827"/>
    <mergeCell ref="Q1827:S1827"/>
    <mergeCell ref="C1828:D1828"/>
    <mergeCell ref="E1828:F1828"/>
    <mergeCell ref="G1828:H1828"/>
    <mergeCell ref="I1828:J1828"/>
    <mergeCell ref="K1828:L1828"/>
    <mergeCell ref="M1828:N1828"/>
    <mergeCell ref="O1828:P1828"/>
    <mergeCell ref="Q1828:S1828"/>
    <mergeCell ref="C1829:D1829"/>
    <mergeCell ref="E1829:F1829"/>
    <mergeCell ref="G1829:H1829"/>
    <mergeCell ref="I1829:J1829"/>
    <mergeCell ref="K1829:L1829"/>
    <mergeCell ref="M1829:N1829"/>
    <mergeCell ref="O1829:P1829"/>
    <mergeCell ref="Q1829:S1829"/>
    <mergeCell ref="C1830:D1830"/>
    <mergeCell ref="E1830:F1830"/>
    <mergeCell ref="G1830:H1830"/>
    <mergeCell ref="I1830:J1830"/>
    <mergeCell ref="K1830:L1830"/>
    <mergeCell ref="M1830:N1830"/>
    <mergeCell ref="O1830:P1830"/>
    <mergeCell ref="Q1830:S1830"/>
    <mergeCell ref="C1831:D1831"/>
    <mergeCell ref="E1831:F1831"/>
    <mergeCell ref="G1831:H1831"/>
    <mergeCell ref="I1831:J1831"/>
    <mergeCell ref="K1831:L1831"/>
    <mergeCell ref="M1831:N1831"/>
    <mergeCell ref="O1831:P1831"/>
    <mergeCell ref="Q1831:S1831"/>
    <mergeCell ref="C1832:D1832"/>
    <mergeCell ref="E1832:F1832"/>
    <mergeCell ref="G1832:H1832"/>
    <mergeCell ref="I1832:J1832"/>
    <mergeCell ref="K1832:L1832"/>
    <mergeCell ref="M1832:N1832"/>
    <mergeCell ref="O1832:P1832"/>
    <mergeCell ref="Q1832:S1832"/>
    <mergeCell ref="C1833:D1833"/>
    <mergeCell ref="E1833:F1833"/>
    <mergeCell ref="G1833:H1833"/>
    <mergeCell ref="I1833:J1833"/>
    <mergeCell ref="K1833:L1833"/>
    <mergeCell ref="M1833:N1833"/>
    <mergeCell ref="O1833:P1833"/>
    <mergeCell ref="Q1833:S1833"/>
    <mergeCell ref="C1834:D1834"/>
    <mergeCell ref="E1834:F1834"/>
    <mergeCell ref="G1834:H1834"/>
    <mergeCell ref="I1834:J1834"/>
    <mergeCell ref="K1834:L1834"/>
    <mergeCell ref="M1834:N1834"/>
    <mergeCell ref="O1834:P1834"/>
    <mergeCell ref="Q1834:S1834"/>
    <mergeCell ref="C1835:D1835"/>
    <mergeCell ref="E1835:F1835"/>
    <mergeCell ref="G1835:H1835"/>
    <mergeCell ref="I1835:J1835"/>
    <mergeCell ref="K1835:L1835"/>
    <mergeCell ref="M1835:N1835"/>
    <mergeCell ref="O1835:P1835"/>
    <mergeCell ref="Q1835:S1835"/>
    <mergeCell ref="C1836:D1836"/>
    <mergeCell ref="E1836:F1836"/>
    <mergeCell ref="G1836:H1836"/>
    <mergeCell ref="I1836:J1836"/>
    <mergeCell ref="K1836:L1836"/>
    <mergeCell ref="M1836:N1836"/>
    <mergeCell ref="O1836:P1836"/>
    <mergeCell ref="Q1836:S1836"/>
    <mergeCell ref="C1837:D1837"/>
    <mergeCell ref="E1837:F1837"/>
    <mergeCell ref="G1837:H1837"/>
    <mergeCell ref="I1837:J1837"/>
    <mergeCell ref="K1837:L1837"/>
    <mergeCell ref="M1837:N1837"/>
    <mergeCell ref="O1837:P1837"/>
    <mergeCell ref="Q1837:S1837"/>
    <mergeCell ref="C1838:D1838"/>
    <mergeCell ref="E1838:F1838"/>
    <mergeCell ref="G1838:H1838"/>
    <mergeCell ref="I1838:J1838"/>
    <mergeCell ref="K1838:L1838"/>
    <mergeCell ref="M1838:N1838"/>
    <mergeCell ref="O1838:P1838"/>
    <mergeCell ref="Q1838:S1838"/>
    <mergeCell ref="C1839:D1839"/>
    <mergeCell ref="E1839:F1839"/>
    <mergeCell ref="G1839:H1839"/>
    <mergeCell ref="I1839:J1839"/>
    <mergeCell ref="K1839:L1839"/>
    <mergeCell ref="M1839:N1839"/>
    <mergeCell ref="O1839:P1839"/>
    <mergeCell ref="Q1839:S1839"/>
    <mergeCell ref="C1840:D1840"/>
    <mergeCell ref="E1840:F1840"/>
    <mergeCell ref="G1840:H1840"/>
    <mergeCell ref="I1840:J1840"/>
    <mergeCell ref="K1840:L1840"/>
    <mergeCell ref="M1840:N1840"/>
    <mergeCell ref="O1840:P1840"/>
    <mergeCell ref="Q1840:S1840"/>
    <mergeCell ref="C1841:D1841"/>
    <mergeCell ref="E1841:F1841"/>
    <mergeCell ref="G1841:H1841"/>
    <mergeCell ref="I1841:J1841"/>
    <mergeCell ref="K1841:L1841"/>
    <mergeCell ref="M1841:N1841"/>
    <mergeCell ref="O1841:P1841"/>
    <mergeCell ref="Q1841:S1841"/>
    <mergeCell ref="C1842:D1842"/>
    <mergeCell ref="E1842:F1842"/>
    <mergeCell ref="G1842:H1842"/>
    <mergeCell ref="I1842:J1842"/>
    <mergeCell ref="K1842:L1842"/>
    <mergeCell ref="M1842:N1842"/>
    <mergeCell ref="O1842:P1842"/>
    <mergeCell ref="Q1842:S1842"/>
    <mergeCell ref="C1843:D1843"/>
    <mergeCell ref="E1843:F1843"/>
    <mergeCell ref="G1843:H1843"/>
    <mergeCell ref="I1843:J1843"/>
    <mergeCell ref="K1843:L1843"/>
    <mergeCell ref="M1843:N1843"/>
    <mergeCell ref="O1843:P1843"/>
    <mergeCell ref="Q1843:S1843"/>
    <mergeCell ref="C1844:D1844"/>
    <mergeCell ref="E1844:F1844"/>
    <mergeCell ref="G1844:H1844"/>
    <mergeCell ref="I1844:J1844"/>
    <mergeCell ref="K1844:L1844"/>
    <mergeCell ref="M1844:N1844"/>
    <mergeCell ref="O1844:P1844"/>
    <mergeCell ref="Q1844:S1844"/>
    <mergeCell ref="C1845:D1845"/>
    <mergeCell ref="E1845:F1845"/>
    <mergeCell ref="G1845:H1845"/>
    <mergeCell ref="I1845:J1845"/>
    <mergeCell ref="K1845:L1845"/>
    <mergeCell ref="M1845:N1845"/>
    <mergeCell ref="O1845:P1845"/>
    <mergeCell ref="Q1845:S1845"/>
    <mergeCell ref="C1846:D1846"/>
    <mergeCell ref="E1846:F1846"/>
    <mergeCell ref="G1846:H1846"/>
    <mergeCell ref="I1846:J1846"/>
    <mergeCell ref="K1846:L1846"/>
    <mergeCell ref="M1846:N1846"/>
    <mergeCell ref="O1846:P1846"/>
    <mergeCell ref="Q1846:S1846"/>
    <mergeCell ref="C1847:D1847"/>
    <mergeCell ref="E1847:F1847"/>
    <mergeCell ref="G1847:H1847"/>
    <mergeCell ref="I1847:J1847"/>
    <mergeCell ref="K1847:L1847"/>
    <mergeCell ref="M1847:N1847"/>
    <mergeCell ref="O1847:P1847"/>
    <mergeCell ref="Q1847:S1847"/>
    <mergeCell ref="C1848:D1848"/>
    <mergeCell ref="E1848:F1848"/>
    <mergeCell ref="G1848:H1848"/>
    <mergeCell ref="I1848:J1848"/>
    <mergeCell ref="K1848:L1848"/>
    <mergeCell ref="M1848:N1848"/>
    <mergeCell ref="O1848:P1848"/>
    <mergeCell ref="Q1848:S1848"/>
    <mergeCell ref="C1849:D1849"/>
    <mergeCell ref="E1849:F1849"/>
    <mergeCell ref="G1849:H1849"/>
    <mergeCell ref="I1849:J1849"/>
    <mergeCell ref="K1849:L1849"/>
    <mergeCell ref="M1849:N1849"/>
    <mergeCell ref="O1849:P1849"/>
    <mergeCell ref="Q1849:S1849"/>
    <mergeCell ref="C1850:D1850"/>
    <mergeCell ref="E1850:F1850"/>
    <mergeCell ref="G1850:H1850"/>
    <mergeCell ref="I1850:J1850"/>
    <mergeCell ref="K1850:L1850"/>
    <mergeCell ref="M1850:N1850"/>
    <mergeCell ref="O1850:P1850"/>
    <mergeCell ref="Q1850:S1850"/>
    <mergeCell ref="C1851:D1851"/>
    <mergeCell ref="E1851:F1851"/>
    <mergeCell ref="G1851:H1851"/>
    <mergeCell ref="I1851:J1851"/>
    <mergeCell ref="K1851:L1851"/>
    <mergeCell ref="M1851:N1851"/>
    <mergeCell ref="O1851:P1851"/>
    <mergeCell ref="Q1851:S1851"/>
    <mergeCell ref="C1852:D1852"/>
    <mergeCell ref="E1852:F1852"/>
    <mergeCell ref="G1852:H1852"/>
    <mergeCell ref="I1852:J1852"/>
    <mergeCell ref="K1852:L1852"/>
    <mergeCell ref="M1852:N1852"/>
    <mergeCell ref="O1852:P1852"/>
    <mergeCell ref="Q1852:S1852"/>
    <mergeCell ref="C1853:D1853"/>
    <mergeCell ref="E1853:F1853"/>
    <mergeCell ref="G1853:H1853"/>
    <mergeCell ref="I1853:J1853"/>
    <mergeCell ref="K1853:L1853"/>
    <mergeCell ref="M1853:N1853"/>
    <mergeCell ref="O1853:P1853"/>
    <mergeCell ref="Q1853:S1853"/>
    <mergeCell ref="C1854:D1854"/>
    <mergeCell ref="E1854:F1854"/>
    <mergeCell ref="G1854:H1854"/>
    <mergeCell ref="I1854:J1854"/>
    <mergeCell ref="K1854:L1854"/>
    <mergeCell ref="M1854:N1854"/>
    <mergeCell ref="O1854:P1854"/>
    <mergeCell ref="Q1854:S1854"/>
    <mergeCell ref="C1855:D1855"/>
    <mergeCell ref="E1855:F1855"/>
    <mergeCell ref="G1855:H1855"/>
    <mergeCell ref="I1855:J1855"/>
    <mergeCell ref="K1855:L1855"/>
    <mergeCell ref="M1855:N1855"/>
    <mergeCell ref="O1855:P1855"/>
    <mergeCell ref="Q1855:S1855"/>
    <mergeCell ref="C1856:D1856"/>
    <mergeCell ref="E1856:F1856"/>
    <mergeCell ref="G1856:H1856"/>
    <mergeCell ref="I1856:J1856"/>
    <mergeCell ref="K1856:L1856"/>
    <mergeCell ref="M1856:N1856"/>
    <mergeCell ref="O1856:P1856"/>
    <mergeCell ref="Q1856:S1856"/>
    <mergeCell ref="C1857:D1857"/>
    <mergeCell ref="E1857:F1857"/>
    <mergeCell ref="G1857:H1857"/>
    <mergeCell ref="I1857:J1857"/>
    <mergeCell ref="K1857:L1857"/>
    <mergeCell ref="M1857:N1857"/>
    <mergeCell ref="O1857:P1857"/>
    <mergeCell ref="Q1857:S1857"/>
    <mergeCell ref="C1858:D1858"/>
    <mergeCell ref="E1858:F1858"/>
    <mergeCell ref="G1858:H1858"/>
    <mergeCell ref="I1858:J1858"/>
    <mergeCell ref="K1858:L1858"/>
    <mergeCell ref="M1858:N1858"/>
    <mergeCell ref="O1858:P1858"/>
    <mergeCell ref="Q1858:S1858"/>
    <mergeCell ref="C1859:D1859"/>
    <mergeCell ref="E1859:F1859"/>
    <mergeCell ref="G1859:H1859"/>
    <mergeCell ref="I1859:J1859"/>
    <mergeCell ref="K1859:L1859"/>
    <mergeCell ref="M1859:N1859"/>
    <mergeCell ref="O1859:P1859"/>
    <mergeCell ref="Q1859:S1859"/>
    <mergeCell ref="C1860:D1860"/>
    <mergeCell ref="E1860:F1860"/>
    <mergeCell ref="G1860:H1860"/>
    <mergeCell ref="I1860:J1860"/>
    <mergeCell ref="K1860:L1860"/>
    <mergeCell ref="M1860:N1860"/>
    <mergeCell ref="O1860:P1860"/>
    <mergeCell ref="Q1860:S1860"/>
    <mergeCell ref="C1861:D1861"/>
    <mergeCell ref="E1861:F1861"/>
    <mergeCell ref="G1861:H1861"/>
    <mergeCell ref="I1861:J1861"/>
    <mergeCell ref="K1861:L1861"/>
    <mergeCell ref="M1861:N1861"/>
    <mergeCell ref="O1861:P1861"/>
    <mergeCell ref="Q1861:S1861"/>
    <mergeCell ref="C1862:D1862"/>
    <mergeCell ref="E1862:F1862"/>
    <mergeCell ref="G1862:H1862"/>
    <mergeCell ref="I1862:J1862"/>
    <mergeCell ref="K1862:L1862"/>
    <mergeCell ref="M1862:N1862"/>
    <mergeCell ref="O1862:P1862"/>
    <mergeCell ref="Q1862:S1862"/>
    <mergeCell ref="C1863:D1863"/>
    <mergeCell ref="E1863:F1863"/>
    <mergeCell ref="G1863:H1863"/>
    <mergeCell ref="I1863:J1863"/>
    <mergeCell ref="K1863:L1863"/>
    <mergeCell ref="M1863:N1863"/>
    <mergeCell ref="O1863:P1863"/>
    <mergeCell ref="Q1863:S1863"/>
    <mergeCell ref="C1864:D1864"/>
    <mergeCell ref="E1864:F1864"/>
    <mergeCell ref="G1864:H1864"/>
    <mergeCell ref="I1864:J1864"/>
    <mergeCell ref="K1864:L1864"/>
    <mergeCell ref="M1864:N1864"/>
    <mergeCell ref="O1864:P1864"/>
    <mergeCell ref="Q1864:S1864"/>
    <mergeCell ref="C1865:D1865"/>
    <mergeCell ref="E1865:F1865"/>
    <mergeCell ref="G1865:H1865"/>
    <mergeCell ref="I1865:J1865"/>
    <mergeCell ref="K1865:L1865"/>
    <mergeCell ref="M1865:N1865"/>
    <mergeCell ref="O1865:P1865"/>
    <mergeCell ref="Q1865:S1865"/>
    <mergeCell ref="C1866:D1866"/>
    <mergeCell ref="E1866:F1866"/>
    <mergeCell ref="G1866:H1866"/>
    <mergeCell ref="I1866:J1866"/>
    <mergeCell ref="K1866:L1866"/>
    <mergeCell ref="M1866:N1866"/>
    <mergeCell ref="O1866:P1866"/>
    <mergeCell ref="Q1866:S1866"/>
    <mergeCell ref="C1867:D1867"/>
    <mergeCell ref="E1867:F1867"/>
    <mergeCell ref="G1867:H1867"/>
    <mergeCell ref="I1867:J1867"/>
    <mergeCell ref="K1867:L1867"/>
    <mergeCell ref="M1867:N1867"/>
    <mergeCell ref="O1867:P1867"/>
    <mergeCell ref="Q1867:S1867"/>
    <mergeCell ref="C1868:D1868"/>
    <mergeCell ref="E1868:F1868"/>
    <mergeCell ref="G1868:H1868"/>
    <mergeCell ref="I1868:J1868"/>
    <mergeCell ref="K1868:L1868"/>
    <mergeCell ref="M1868:N1868"/>
    <mergeCell ref="O1868:P1868"/>
    <mergeCell ref="Q1868:S1868"/>
    <mergeCell ref="C1869:D1869"/>
    <mergeCell ref="E1869:F1869"/>
    <mergeCell ref="G1869:H1869"/>
    <mergeCell ref="I1869:J1869"/>
    <mergeCell ref="K1869:L1869"/>
    <mergeCell ref="M1869:N1869"/>
    <mergeCell ref="O1869:P1869"/>
    <mergeCell ref="Q1869:S1869"/>
    <mergeCell ref="C1870:D1870"/>
    <mergeCell ref="E1870:F1870"/>
    <mergeCell ref="G1870:H1870"/>
    <mergeCell ref="I1870:J1870"/>
    <mergeCell ref="K1870:L1870"/>
    <mergeCell ref="M1870:N1870"/>
    <mergeCell ref="O1870:P1870"/>
    <mergeCell ref="Q1870:S1870"/>
    <mergeCell ref="C1871:D1871"/>
    <mergeCell ref="E1871:F1871"/>
    <mergeCell ref="G1871:H1871"/>
    <mergeCell ref="I1871:J1871"/>
    <mergeCell ref="K1871:L1871"/>
    <mergeCell ref="M1871:N1871"/>
    <mergeCell ref="O1871:P1871"/>
    <mergeCell ref="Q1871:S1871"/>
    <mergeCell ref="C1872:D1872"/>
    <mergeCell ref="E1872:F1872"/>
    <mergeCell ref="G1872:H1872"/>
    <mergeCell ref="I1872:J1872"/>
    <mergeCell ref="K1872:L1872"/>
    <mergeCell ref="M1872:N1872"/>
    <mergeCell ref="O1872:P1872"/>
    <mergeCell ref="Q1872:S1872"/>
    <mergeCell ref="C1873:D1873"/>
    <mergeCell ref="E1873:F1873"/>
    <mergeCell ref="G1873:H1873"/>
    <mergeCell ref="I1873:J1873"/>
    <mergeCell ref="K1873:L1873"/>
    <mergeCell ref="M1873:N1873"/>
    <mergeCell ref="O1873:P1873"/>
    <mergeCell ref="Q1873:S1873"/>
    <mergeCell ref="C1874:D1874"/>
    <mergeCell ref="E1874:F1874"/>
    <mergeCell ref="G1874:H1874"/>
    <mergeCell ref="I1874:J1874"/>
    <mergeCell ref="K1874:L1874"/>
    <mergeCell ref="M1874:N1874"/>
    <mergeCell ref="O1874:P1874"/>
    <mergeCell ref="Q1874:S1874"/>
    <mergeCell ref="C1875:D1875"/>
    <mergeCell ref="E1875:F1875"/>
    <mergeCell ref="G1875:H1875"/>
    <mergeCell ref="I1875:J1875"/>
    <mergeCell ref="K1875:L1875"/>
    <mergeCell ref="M1875:N1875"/>
    <mergeCell ref="O1875:P1875"/>
    <mergeCell ref="Q1875:S1875"/>
    <mergeCell ref="C1876:D1876"/>
    <mergeCell ref="E1876:F1876"/>
    <mergeCell ref="G1876:H1876"/>
    <mergeCell ref="I1876:J1876"/>
    <mergeCell ref="K1876:L1876"/>
    <mergeCell ref="M1876:N1876"/>
    <mergeCell ref="O1876:P1876"/>
    <mergeCell ref="Q1876:S1876"/>
    <mergeCell ref="C1877:D1877"/>
    <mergeCell ref="E1877:F1877"/>
    <mergeCell ref="G1877:H1877"/>
    <mergeCell ref="I1877:J1877"/>
    <mergeCell ref="K1877:L1877"/>
    <mergeCell ref="M1877:N1877"/>
    <mergeCell ref="O1877:P1877"/>
    <mergeCell ref="Q1877:S1877"/>
    <mergeCell ref="C1878:D1878"/>
    <mergeCell ref="E1878:F1878"/>
    <mergeCell ref="G1878:H1878"/>
    <mergeCell ref="I1878:J1878"/>
    <mergeCell ref="K1878:L1878"/>
    <mergeCell ref="M1878:N1878"/>
    <mergeCell ref="O1878:P1878"/>
    <mergeCell ref="Q1878:S1878"/>
    <mergeCell ref="C1879:D1879"/>
    <mergeCell ref="E1879:F1879"/>
    <mergeCell ref="G1879:H1879"/>
    <mergeCell ref="I1879:J1879"/>
    <mergeCell ref="K1879:L1879"/>
    <mergeCell ref="M1879:N1879"/>
    <mergeCell ref="O1879:P1879"/>
    <mergeCell ref="Q1879:S1879"/>
    <mergeCell ref="C1880:D1880"/>
    <mergeCell ref="E1880:F1880"/>
    <mergeCell ref="G1880:H1880"/>
    <mergeCell ref="I1880:J1880"/>
    <mergeCell ref="K1880:L1880"/>
    <mergeCell ref="M1880:N1880"/>
    <mergeCell ref="O1880:P1880"/>
    <mergeCell ref="Q1880:S1880"/>
    <mergeCell ref="C1881:D1881"/>
    <mergeCell ref="E1881:F1881"/>
    <mergeCell ref="G1881:H1881"/>
    <mergeCell ref="I1881:J1881"/>
    <mergeCell ref="K1881:L1881"/>
    <mergeCell ref="M1881:N1881"/>
    <mergeCell ref="O1881:P1881"/>
    <mergeCell ref="Q1881:S1881"/>
    <mergeCell ref="C1882:D1882"/>
    <mergeCell ref="E1882:F1882"/>
    <mergeCell ref="G1882:H1882"/>
    <mergeCell ref="I1882:J1882"/>
    <mergeCell ref="K1882:L1882"/>
    <mergeCell ref="M1882:N1882"/>
    <mergeCell ref="O1882:P1882"/>
    <mergeCell ref="Q1882:S1882"/>
    <mergeCell ref="C1883:D1883"/>
    <mergeCell ref="E1883:F1883"/>
    <mergeCell ref="G1883:H1883"/>
    <mergeCell ref="I1883:J1883"/>
    <mergeCell ref="K1883:L1883"/>
    <mergeCell ref="M1883:N1883"/>
    <mergeCell ref="O1883:P1883"/>
    <mergeCell ref="Q1883:S1883"/>
    <mergeCell ref="C1884:D1884"/>
    <mergeCell ref="E1884:F1884"/>
    <mergeCell ref="G1884:H1884"/>
    <mergeCell ref="I1884:J1884"/>
    <mergeCell ref="K1884:L1884"/>
    <mergeCell ref="M1884:N1884"/>
    <mergeCell ref="O1884:P1884"/>
    <mergeCell ref="Q1884:S1884"/>
    <mergeCell ref="C1885:D1885"/>
    <mergeCell ref="E1885:F1885"/>
    <mergeCell ref="G1885:H1885"/>
    <mergeCell ref="I1885:J1885"/>
    <mergeCell ref="K1885:L1885"/>
    <mergeCell ref="M1885:N1885"/>
    <mergeCell ref="O1885:P1885"/>
    <mergeCell ref="Q1885:S1885"/>
    <mergeCell ref="C1886:D1886"/>
    <mergeCell ref="E1886:F1886"/>
    <mergeCell ref="G1886:H1886"/>
    <mergeCell ref="I1886:J1886"/>
    <mergeCell ref="K1886:L1886"/>
    <mergeCell ref="M1886:N1886"/>
    <mergeCell ref="O1886:P1886"/>
    <mergeCell ref="Q1886:S1886"/>
    <mergeCell ref="C1887:D1887"/>
    <mergeCell ref="E1887:F1887"/>
    <mergeCell ref="G1887:H1887"/>
    <mergeCell ref="I1887:J1887"/>
    <mergeCell ref="K1887:L1887"/>
    <mergeCell ref="M1887:N1887"/>
    <mergeCell ref="O1887:P1887"/>
    <mergeCell ref="Q1887:S1887"/>
    <mergeCell ref="C1888:D1888"/>
    <mergeCell ref="E1888:F1888"/>
    <mergeCell ref="G1888:H1888"/>
    <mergeCell ref="I1888:J1888"/>
    <mergeCell ref="K1888:L1888"/>
    <mergeCell ref="M1888:N1888"/>
    <mergeCell ref="O1888:P1888"/>
    <mergeCell ref="Q1888:S1888"/>
    <mergeCell ref="C1889:D1889"/>
    <mergeCell ref="E1889:F1889"/>
    <mergeCell ref="G1889:H1889"/>
    <mergeCell ref="I1889:J1889"/>
    <mergeCell ref="K1889:L1889"/>
    <mergeCell ref="M1889:N1889"/>
    <mergeCell ref="O1889:P1889"/>
    <mergeCell ref="Q1889:S1889"/>
    <mergeCell ref="C1890:D1890"/>
    <mergeCell ref="E1890:F1890"/>
    <mergeCell ref="G1890:H1890"/>
    <mergeCell ref="I1890:J1890"/>
    <mergeCell ref="K1890:L1890"/>
    <mergeCell ref="M1890:N1890"/>
    <mergeCell ref="O1890:P1890"/>
    <mergeCell ref="Q1890:S1890"/>
    <mergeCell ref="C1891:D1891"/>
    <mergeCell ref="E1891:F1891"/>
    <mergeCell ref="G1891:H1891"/>
    <mergeCell ref="I1891:J1891"/>
    <mergeCell ref="K1891:L1891"/>
    <mergeCell ref="M1891:N1891"/>
    <mergeCell ref="O1891:P1891"/>
    <mergeCell ref="Q1891:S1891"/>
    <mergeCell ref="C1892:D1892"/>
    <mergeCell ref="E1892:F1892"/>
    <mergeCell ref="G1892:H1892"/>
    <mergeCell ref="I1892:J1892"/>
    <mergeCell ref="K1892:L1892"/>
    <mergeCell ref="M1892:N1892"/>
    <mergeCell ref="O1892:P1892"/>
    <mergeCell ref="Q1892:S1892"/>
    <mergeCell ref="O1893:P1893"/>
    <mergeCell ref="Q1893:S1893"/>
    <mergeCell ref="C1893:D1893"/>
    <mergeCell ref="E1893:F1893"/>
    <mergeCell ref="G1893:H1893"/>
    <mergeCell ref="I1893:J1893"/>
    <mergeCell ref="K1893:L1893"/>
    <mergeCell ref="M1893:N1893"/>
  </mergeCells>
  <pageMargins left="0.70833333333333337" right="0.70833333333333337" top="0.74791666666666667" bottom="0.74791666666666667" header="0.51180555555555551" footer="0.51180555555555551"/>
  <pageSetup scale="53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584"/>
  <sheetViews>
    <sheetView view="pageBreakPreview" topLeftCell="B1" zoomScale="60" zoomScaleNormal="95" workbookViewId="0">
      <selection activeCell="E14" sqref="E14:F14"/>
    </sheetView>
  </sheetViews>
  <sheetFormatPr baseColWidth="10" defaultColWidth="10.28515625" defaultRowHeight="15" x14ac:dyDescent="0.25"/>
  <cols>
    <col min="1" max="1" width="11.5703125" style="1" hidden="1" customWidth="1"/>
    <col min="2" max="2" width="17.5703125" style="2" customWidth="1"/>
    <col min="3" max="3" width="21.42578125" style="3" customWidth="1"/>
    <col min="4" max="4" width="11.28515625" style="3" customWidth="1"/>
    <col min="5" max="15" width="10.28515625" style="4" customWidth="1"/>
    <col min="16" max="16" width="12.5703125" style="4" customWidth="1"/>
    <col min="17" max="19" width="10.28515625" style="4" customWidth="1"/>
    <col min="20" max="20" width="10.28515625" style="5" customWidth="1"/>
    <col min="21" max="16384" width="10.28515625" style="1"/>
  </cols>
  <sheetData>
    <row r="4" spans="1:19" x14ac:dyDescent="0.25">
      <c r="C4" s="94" t="s">
        <v>0</v>
      </c>
      <c r="D4" s="94"/>
      <c r="E4" s="94"/>
    </row>
    <row r="5" spans="1:19" x14ac:dyDescent="0.25">
      <c r="C5" s="94"/>
      <c r="D5" s="94"/>
      <c r="E5" s="94"/>
    </row>
    <row r="6" spans="1:19" ht="18.75" x14ac:dyDescent="0.25">
      <c r="G6" s="95" t="s">
        <v>1</v>
      </c>
      <c r="H6" s="95"/>
      <c r="I6" s="95"/>
      <c r="J6" s="95"/>
      <c r="K6" s="95"/>
      <c r="L6" s="95"/>
      <c r="M6" s="95"/>
    </row>
    <row r="7" spans="1:19" ht="18.75" x14ac:dyDescent="0.3">
      <c r="H7" s="96" t="s">
        <v>2</v>
      </c>
      <c r="I7" s="96"/>
      <c r="J7" s="96"/>
      <c r="K7" s="96"/>
      <c r="L7" s="96"/>
      <c r="M7" s="7"/>
    </row>
    <row r="8" spans="1:19" ht="18.75" x14ac:dyDescent="0.25">
      <c r="H8" s="95" t="s">
        <v>1354</v>
      </c>
      <c r="I8" s="95"/>
      <c r="J8" s="95"/>
      <c r="K8" s="95"/>
      <c r="L8" s="95"/>
      <c r="M8" s="95"/>
    </row>
    <row r="9" spans="1:19" ht="18.75" x14ac:dyDescent="0.3">
      <c r="F9" s="8"/>
      <c r="G9" s="8"/>
      <c r="H9" s="8"/>
      <c r="I9" s="8"/>
      <c r="J9" s="8"/>
      <c r="K9" s="8"/>
    </row>
    <row r="10" spans="1:19" ht="15.95" customHeight="1" x14ac:dyDescent="0.25">
      <c r="B10" s="97" t="s">
        <v>4</v>
      </c>
      <c r="C10" s="97" t="s">
        <v>5</v>
      </c>
      <c r="D10" s="97"/>
      <c r="E10" s="97" t="s">
        <v>6</v>
      </c>
      <c r="F10" s="97"/>
      <c r="G10" s="97" t="s">
        <v>7</v>
      </c>
      <c r="H10" s="97"/>
      <c r="I10" s="92" t="s">
        <v>8</v>
      </c>
      <c r="J10" s="92"/>
      <c r="K10" s="92" t="s">
        <v>9</v>
      </c>
      <c r="L10" s="92"/>
      <c r="M10" s="92" t="s">
        <v>10</v>
      </c>
      <c r="N10" s="92"/>
      <c r="O10" s="92" t="s">
        <v>11</v>
      </c>
      <c r="P10" s="92"/>
      <c r="Q10" s="93" t="s">
        <v>12</v>
      </c>
      <c r="R10" s="93"/>
      <c r="S10" s="93"/>
    </row>
    <row r="11" spans="1:19" x14ac:dyDescent="0.25">
      <c r="B11" s="97"/>
      <c r="C11" s="97"/>
      <c r="D11" s="97"/>
      <c r="E11" s="97"/>
      <c r="F11" s="97"/>
      <c r="G11" s="97"/>
      <c r="H11" s="97"/>
      <c r="I11" s="92"/>
      <c r="J11" s="92"/>
      <c r="K11" s="92"/>
      <c r="L11" s="92"/>
      <c r="M11" s="92"/>
      <c r="N11" s="92"/>
      <c r="O11" s="92"/>
      <c r="P11" s="92"/>
      <c r="Q11" s="93"/>
      <c r="R11" s="93"/>
      <c r="S11" s="93"/>
    </row>
    <row r="12" spans="1:19" x14ac:dyDescent="0.25">
      <c r="B12" s="97"/>
      <c r="C12" s="97"/>
      <c r="D12" s="97"/>
      <c r="E12" s="97"/>
      <c r="F12" s="97"/>
      <c r="G12" s="97"/>
      <c r="H12" s="97"/>
      <c r="I12" s="92"/>
      <c r="J12" s="92"/>
      <c r="K12" s="92"/>
      <c r="L12" s="92"/>
      <c r="M12" s="92"/>
      <c r="N12" s="92"/>
      <c r="O12" s="92"/>
      <c r="P12" s="92"/>
      <c r="Q12" s="93"/>
      <c r="R12" s="93"/>
      <c r="S12" s="93"/>
    </row>
    <row r="13" spans="1:19" ht="45" customHeight="1" x14ac:dyDescent="0.25">
      <c r="A13" s="9" t="s">
        <v>14</v>
      </c>
      <c r="B13" s="20" t="s">
        <v>25</v>
      </c>
      <c r="C13" s="106" t="s">
        <v>1355</v>
      </c>
      <c r="D13" s="106"/>
      <c r="E13" s="107">
        <f t="shared" ref="E13:E76" si="0">D13+1</f>
        <v>1</v>
      </c>
      <c r="F13" s="107"/>
      <c r="G13" s="107" t="s">
        <v>35</v>
      </c>
      <c r="H13" s="107"/>
      <c r="I13" s="108">
        <v>42755</v>
      </c>
      <c r="J13" s="108"/>
      <c r="K13" s="108">
        <v>42755</v>
      </c>
      <c r="L13" s="108"/>
      <c r="M13" s="84" t="s">
        <v>656</v>
      </c>
      <c r="N13" s="84"/>
      <c r="O13" s="105">
        <v>188</v>
      </c>
      <c r="P13" s="105"/>
      <c r="Q13" s="84"/>
      <c r="R13" s="84"/>
      <c r="S13" s="84"/>
    </row>
    <row r="14" spans="1:19" ht="45" customHeight="1" x14ac:dyDescent="0.25">
      <c r="A14" s="9" t="s">
        <v>14</v>
      </c>
      <c r="B14" s="20" t="s">
        <v>25</v>
      </c>
      <c r="C14" s="106" t="s">
        <v>1356</v>
      </c>
      <c r="D14" s="106"/>
      <c r="E14" s="107">
        <f t="shared" si="0"/>
        <v>1</v>
      </c>
      <c r="F14" s="107"/>
      <c r="G14" s="107" t="s">
        <v>1357</v>
      </c>
      <c r="H14" s="107"/>
      <c r="I14" s="108">
        <v>42747</v>
      </c>
      <c r="J14" s="108"/>
      <c r="K14" s="108">
        <v>42747</v>
      </c>
      <c r="L14" s="108"/>
      <c r="M14" s="84" t="s">
        <v>656</v>
      </c>
      <c r="N14" s="84"/>
      <c r="O14" s="105">
        <v>509</v>
      </c>
      <c r="P14" s="105"/>
      <c r="Q14" s="84"/>
      <c r="R14" s="84"/>
      <c r="S14" s="84"/>
    </row>
    <row r="15" spans="1:19" ht="45" customHeight="1" x14ac:dyDescent="0.25">
      <c r="A15" s="12" t="s">
        <v>21</v>
      </c>
      <c r="B15" s="20" t="s">
        <v>25</v>
      </c>
      <c r="C15" s="106" t="s">
        <v>1358</v>
      </c>
      <c r="D15" s="106"/>
      <c r="E15" s="107">
        <f t="shared" si="0"/>
        <v>1</v>
      </c>
      <c r="F15" s="107"/>
      <c r="G15" s="107" t="s">
        <v>1357</v>
      </c>
      <c r="H15" s="107"/>
      <c r="I15" s="108">
        <v>42740</v>
      </c>
      <c r="J15" s="108"/>
      <c r="K15" s="108">
        <v>42740</v>
      </c>
      <c r="L15" s="108"/>
      <c r="M15" s="84" t="s">
        <v>656</v>
      </c>
      <c r="N15" s="84"/>
      <c r="O15" s="105">
        <v>1613</v>
      </c>
      <c r="P15" s="105"/>
      <c r="Q15" s="84"/>
      <c r="R15" s="84"/>
      <c r="S15" s="84"/>
    </row>
    <row r="16" spans="1:19" ht="45" customHeight="1" x14ac:dyDescent="0.25">
      <c r="B16" s="20" t="s">
        <v>25</v>
      </c>
      <c r="C16" s="106" t="s">
        <v>19</v>
      </c>
      <c r="D16" s="106"/>
      <c r="E16" s="107">
        <f t="shared" si="0"/>
        <v>1</v>
      </c>
      <c r="F16" s="107"/>
      <c r="G16" s="107" t="s">
        <v>20</v>
      </c>
      <c r="H16" s="107"/>
      <c r="I16" s="108">
        <v>42747</v>
      </c>
      <c r="J16" s="108"/>
      <c r="K16" s="108">
        <v>42747</v>
      </c>
      <c r="L16" s="108"/>
      <c r="M16" s="84" t="s">
        <v>656</v>
      </c>
      <c r="N16" s="84"/>
      <c r="O16" s="105">
        <v>440</v>
      </c>
      <c r="P16" s="105"/>
      <c r="Q16" s="84"/>
      <c r="R16" s="84"/>
      <c r="S16" s="84"/>
    </row>
    <row r="17" spans="1:21" ht="45" customHeight="1" x14ac:dyDescent="0.25">
      <c r="A17" s="9" t="s">
        <v>14</v>
      </c>
      <c r="B17" s="20" t="s">
        <v>25</v>
      </c>
      <c r="C17" s="106" t="s">
        <v>1358</v>
      </c>
      <c r="D17" s="106"/>
      <c r="E17" s="107">
        <f t="shared" si="0"/>
        <v>1</v>
      </c>
      <c r="F17" s="107"/>
      <c r="G17" s="107" t="s">
        <v>1357</v>
      </c>
      <c r="H17" s="107"/>
      <c r="I17" s="108">
        <v>42740</v>
      </c>
      <c r="J17" s="108"/>
      <c r="K17" s="108">
        <v>42740</v>
      </c>
      <c r="L17" s="108"/>
      <c r="M17" s="84" t="s">
        <v>656</v>
      </c>
      <c r="N17" s="84"/>
      <c r="O17" s="105">
        <v>119</v>
      </c>
      <c r="P17" s="105"/>
      <c r="Q17" s="84"/>
      <c r="R17" s="84"/>
      <c r="S17" s="84"/>
    </row>
    <row r="18" spans="1:21" ht="45" customHeight="1" x14ac:dyDescent="0.25">
      <c r="A18" s="9" t="s">
        <v>14</v>
      </c>
      <c r="B18" s="20" t="s">
        <v>25</v>
      </c>
      <c r="C18" s="106" t="s">
        <v>1359</v>
      </c>
      <c r="D18" s="106"/>
      <c r="E18" s="107">
        <f t="shared" si="0"/>
        <v>1</v>
      </c>
      <c r="F18" s="107"/>
      <c r="G18" s="107" t="s">
        <v>1357</v>
      </c>
      <c r="H18" s="107"/>
      <c r="I18" s="108">
        <v>42761</v>
      </c>
      <c r="J18" s="108"/>
      <c r="K18" s="108">
        <v>42762</v>
      </c>
      <c r="L18" s="108"/>
      <c r="M18" s="84" t="s">
        <v>656</v>
      </c>
      <c r="N18" s="84"/>
      <c r="O18" s="105">
        <v>9743</v>
      </c>
      <c r="P18" s="105"/>
      <c r="Q18" s="84"/>
      <c r="R18" s="84"/>
      <c r="S18" s="84"/>
    </row>
    <row r="19" spans="1:21" ht="45" customHeight="1" x14ac:dyDescent="0.25">
      <c r="A19" s="13"/>
      <c r="B19" s="20" t="s">
        <v>25</v>
      </c>
      <c r="C19" s="106" t="s">
        <v>1360</v>
      </c>
      <c r="D19" s="106"/>
      <c r="E19" s="107">
        <f t="shared" si="0"/>
        <v>1</v>
      </c>
      <c r="F19" s="107"/>
      <c r="G19" s="107" t="s">
        <v>1357</v>
      </c>
      <c r="H19" s="107"/>
      <c r="I19" s="108">
        <v>42766</v>
      </c>
      <c r="J19" s="108"/>
      <c r="K19" s="108">
        <v>42767</v>
      </c>
      <c r="L19" s="108"/>
      <c r="M19" s="84" t="s">
        <v>656</v>
      </c>
      <c r="N19" s="84"/>
      <c r="O19" s="105">
        <v>0</v>
      </c>
      <c r="P19" s="105"/>
      <c r="Q19" s="84"/>
      <c r="R19" s="84"/>
      <c r="S19" s="84"/>
    </row>
    <row r="20" spans="1:21" ht="45" customHeight="1" x14ac:dyDescent="0.25">
      <c r="A20" s="13"/>
      <c r="B20" s="20" t="s">
        <v>25</v>
      </c>
      <c r="C20" s="106" t="s">
        <v>22</v>
      </c>
      <c r="D20" s="106"/>
      <c r="E20" s="107">
        <f t="shared" si="0"/>
        <v>1</v>
      </c>
      <c r="F20" s="107"/>
      <c r="G20" s="107" t="s">
        <v>1357</v>
      </c>
      <c r="H20" s="107"/>
      <c r="I20" s="108">
        <v>42747</v>
      </c>
      <c r="J20" s="108"/>
      <c r="K20" s="108">
        <v>42747</v>
      </c>
      <c r="L20" s="108"/>
      <c r="M20" s="84" t="s">
        <v>656</v>
      </c>
      <c r="N20" s="84"/>
      <c r="O20" s="105">
        <v>0</v>
      </c>
      <c r="P20" s="105"/>
      <c r="Q20" s="84"/>
      <c r="R20" s="84"/>
      <c r="S20" s="84"/>
    </row>
    <row r="21" spans="1:21" ht="45" customHeight="1" x14ac:dyDescent="0.25">
      <c r="B21" s="20" t="s">
        <v>25</v>
      </c>
      <c r="C21" s="106" t="s">
        <v>1359</v>
      </c>
      <c r="D21" s="106"/>
      <c r="E21" s="107">
        <f t="shared" si="0"/>
        <v>1</v>
      </c>
      <c r="F21" s="107"/>
      <c r="G21" s="107" t="s">
        <v>1357</v>
      </c>
      <c r="H21" s="107"/>
      <c r="I21" s="108">
        <v>42761</v>
      </c>
      <c r="J21" s="108"/>
      <c r="K21" s="108">
        <v>42761</v>
      </c>
      <c r="L21" s="108"/>
      <c r="M21" s="84" t="s">
        <v>656</v>
      </c>
      <c r="N21" s="84"/>
      <c r="O21" s="105">
        <v>450</v>
      </c>
      <c r="P21" s="105"/>
      <c r="Q21" s="84"/>
      <c r="R21" s="84"/>
      <c r="S21" s="84"/>
      <c r="U21" s="14"/>
    </row>
    <row r="22" spans="1:21" ht="45" customHeight="1" x14ac:dyDescent="0.25">
      <c r="B22" s="20" t="s">
        <v>25</v>
      </c>
      <c r="C22" s="106" t="s">
        <v>1361</v>
      </c>
      <c r="D22" s="106"/>
      <c r="E22" s="107">
        <f t="shared" si="0"/>
        <v>1</v>
      </c>
      <c r="F22" s="107"/>
      <c r="G22" s="107" t="s">
        <v>1357</v>
      </c>
      <c r="H22" s="107"/>
      <c r="I22" s="108">
        <v>42767</v>
      </c>
      <c r="J22" s="108"/>
      <c r="K22" s="108">
        <v>42767</v>
      </c>
      <c r="L22" s="108"/>
      <c r="M22" s="84" t="s">
        <v>656</v>
      </c>
      <c r="N22" s="84"/>
      <c r="O22" s="105">
        <v>1030</v>
      </c>
      <c r="P22" s="105"/>
      <c r="Q22" s="84"/>
      <c r="R22" s="84"/>
      <c r="S22" s="84"/>
    </row>
    <row r="23" spans="1:21" ht="45" customHeight="1" x14ac:dyDescent="0.25">
      <c r="B23" s="20" t="s">
        <v>25</v>
      </c>
      <c r="C23" s="106" t="s">
        <v>1362</v>
      </c>
      <c r="D23" s="106"/>
      <c r="E23" s="107">
        <f t="shared" si="0"/>
        <v>1</v>
      </c>
      <c r="F23" s="107"/>
      <c r="G23" s="107" t="s">
        <v>1357</v>
      </c>
      <c r="H23" s="107"/>
      <c r="I23" s="108">
        <v>42766</v>
      </c>
      <c r="J23" s="108"/>
      <c r="K23" s="108">
        <v>42766</v>
      </c>
      <c r="L23" s="108"/>
      <c r="M23" s="84" t="s">
        <v>656</v>
      </c>
      <c r="N23" s="84"/>
      <c r="O23" s="105">
        <v>1300</v>
      </c>
      <c r="P23" s="105"/>
      <c r="Q23" s="84"/>
      <c r="R23" s="84"/>
      <c r="S23" s="84"/>
    </row>
    <row r="24" spans="1:21" ht="45" customHeight="1" x14ac:dyDescent="0.25">
      <c r="B24" s="20" t="s">
        <v>25</v>
      </c>
      <c r="C24" s="106" t="s">
        <v>1363</v>
      </c>
      <c r="D24" s="106"/>
      <c r="E24" s="107">
        <f t="shared" si="0"/>
        <v>1</v>
      </c>
      <c r="F24" s="107"/>
      <c r="G24" s="107" t="s">
        <v>1364</v>
      </c>
      <c r="H24" s="107"/>
      <c r="I24" s="108">
        <v>42739</v>
      </c>
      <c r="J24" s="108"/>
      <c r="K24" s="108">
        <v>42739</v>
      </c>
      <c r="L24" s="108"/>
      <c r="M24" s="84" t="s">
        <v>656</v>
      </c>
      <c r="N24" s="84"/>
      <c r="O24" s="105">
        <v>188</v>
      </c>
      <c r="P24" s="105"/>
      <c r="Q24" s="84"/>
      <c r="R24" s="84"/>
      <c r="S24" s="84"/>
    </row>
    <row r="25" spans="1:21" ht="45" customHeight="1" x14ac:dyDescent="0.25">
      <c r="B25" s="20" t="s">
        <v>25</v>
      </c>
      <c r="C25" s="106" t="s">
        <v>1361</v>
      </c>
      <c r="D25" s="106"/>
      <c r="E25" s="107">
        <f t="shared" si="0"/>
        <v>1</v>
      </c>
      <c r="F25" s="107"/>
      <c r="G25" s="107" t="s">
        <v>1357</v>
      </c>
      <c r="H25" s="107"/>
      <c r="I25" s="108">
        <v>42767</v>
      </c>
      <c r="J25" s="108"/>
      <c r="K25" s="108">
        <v>42767</v>
      </c>
      <c r="L25" s="108"/>
      <c r="M25" s="84" t="s">
        <v>656</v>
      </c>
      <c r="N25" s="84"/>
      <c r="O25" s="105">
        <v>1120</v>
      </c>
      <c r="P25" s="105"/>
      <c r="Q25" s="84"/>
      <c r="R25" s="84"/>
      <c r="S25" s="84"/>
    </row>
    <row r="26" spans="1:21" ht="45" customHeight="1" x14ac:dyDescent="0.25">
      <c r="A26" s="9" t="s">
        <v>14</v>
      </c>
      <c r="B26" s="20" t="s">
        <v>25</v>
      </c>
      <c r="C26" s="106" t="s">
        <v>19</v>
      </c>
      <c r="D26" s="106"/>
      <c r="E26" s="107">
        <f t="shared" si="0"/>
        <v>1</v>
      </c>
      <c r="F26" s="107"/>
      <c r="G26" s="107" t="s">
        <v>20</v>
      </c>
      <c r="H26" s="107"/>
      <c r="I26" s="108">
        <v>42761</v>
      </c>
      <c r="J26" s="108"/>
      <c r="K26" s="108">
        <v>42761</v>
      </c>
      <c r="L26" s="108"/>
      <c r="M26" s="84" t="s">
        <v>656</v>
      </c>
      <c r="N26" s="84"/>
      <c r="O26" s="105">
        <v>798</v>
      </c>
      <c r="P26" s="105"/>
      <c r="Q26" s="84"/>
      <c r="R26" s="84"/>
      <c r="S26" s="84"/>
    </row>
    <row r="27" spans="1:21" ht="45" customHeight="1" x14ac:dyDescent="0.25">
      <c r="B27" s="20" t="s">
        <v>25</v>
      </c>
      <c r="C27" s="106" t="s">
        <v>1359</v>
      </c>
      <c r="D27" s="106"/>
      <c r="E27" s="107">
        <f t="shared" si="0"/>
        <v>1</v>
      </c>
      <c r="F27" s="107"/>
      <c r="G27" s="107" t="s">
        <v>1357</v>
      </c>
      <c r="H27" s="107"/>
      <c r="I27" s="108">
        <v>42761</v>
      </c>
      <c r="J27" s="108"/>
      <c r="K27" s="108">
        <v>42761</v>
      </c>
      <c r="L27" s="108"/>
      <c r="M27" s="84" t="s">
        <v>656</v>
      </c>
      <c r="N27" s="84"/>
      <c r="O27" s="105">
        <v>599</v>
      </c>
      <c r="P27" s="105"/>
      <c r="Q27" s="84"/>
      <c r="R27" s="84"/>
      <c r="S27" s="84"/>
    </row>
    <row r="28" spans="1:21" ht="45" customHeight="1" x14ac:dyDescent="0.25">
      <c r="B28" s="20" t="s">
        <v>25</v>
      </c>
      <c r="C28" s="106" t="s">
        <v>1361</v>
      </c>
      <c r="D28" s="106"/>
      <c r="E28" s="107">
        <f t="shared" si="0"/>
        <v>1</v>
      </c>
      <c r="F28" s="107"/>
      <c r="G28" s="107" t="s">
        <v>1357</v>
      </c>
      <c r="H28" s="107"/>
      <c r="I28" s="108">
        <v>42767</v>
      </c>
      <c r="J28" s="108"/>
      <c r="K28" s="108">
        <v>42767</v>
      </c>
      <c r="L28" s="108"/>
      <c r="M28" s="84" t="s">
        <v>656</v>
      </c>
      <c r="N28" s="84"/>
      <c r="O28" s="105">
        <v>344</v>
      </c>
      <c r="P28" s="105"/>
      <c r="Q28" s="84"/>
      <c r="R28" s="84"/>
      <c r="S28" s="84"/>
    </row>
    <row r="29" spans="1:21" ht="45" customHeight="1" x14ac:dyDescent="0.25">
      <c r="B29" s="20" t="s">
        <v>25</v>
      </c>
      <c r="C29" s="106" t="s">
        <v>1362</v>
      </c>
      <c r="D29" s="106"/>
      <c r="E29" s="107">
        <f t="shared" si="0"/>
        <v>1</v>
      </c>
      <c r="F29" s="107"/>
      <c r="G29" s="107" t="s">
        <v>1357</v>
      </c>
      <c r="H29" s="107"/>
      <c r="I29" s="108">
        <v>42766</v>
      </c>
      <c r="J29" s="108"/>
      <c r="K29" s="108">
        <v>42766</v>
      </c>
      <c r="L29" s="108"/>
      <c r="M29" s="84" t="s">
        <v>656</v>
      </c>
      <c r="N29" s="84"/>
      <c r="O29" s="105">
        <v>223.5</v>
      </c>
      <c r="P29" s="105"/>
      <c r="Q29" s="84"/>
      <c r="R29" s="84"/>
      <c r="S29" s="84"/>
    </row>
    <row r="30" spans="1:21" ht="45" customHeight="1" x14ac:dyDescent="0.25">
      <c r="B30" s="20" t="s">
        <v>25</v>
      </c>
      <c r="C30" s="106" t="s">
        <v>1361</v>
      </c>
      <c r="D30" s="106"/>
      <c r="E30" s="107">
        <f t="shared" si="0"/>
        <v>1</v>
      </c>
      <c r="F30" s="107"/>
      <c r="G30" s="107" t="s">
        <v>1357</v>
      </c>
      <c r="H30" s="107"/>
      <c r="I30" s="108">
        <v>42767</v>
      </c>
      <c r="J30" s="108"/>
      <c r="K30" s="108">
        <v>42767</v>
      </c>
      <c r="L30" s="108"/>
      <c r="M30" s="84" t="s">
        <v>656</v>
      </c>
      <c r="N30" s="84"/>
      <c r="O30" s="105">
        <v>254</v>
      </c>
      <c r="P30" s="105"/>
      <c r="Q30" s="84"/>
      <c r="R30" s="84"/>
      <c r="S30" s="84"/>
    </row>
    <row r="31" spans="1:21" ht="45" customHeight="1" x14ac:dyDescent="0.25">
      <c r="B31" s="20" t="s">
        <v>25</v>
      </c>
      <c r="C31" s="106" t="s">
        <v>1365</v>
      </c>
      <c r="D31" s="106"/>
      <c r="E31" s="107">
        <f t="shared" si="0"/>
        <v>1</v>
      </c>
      <c r="F31" s="107"/>
      <c r="G31" s="107" t="s">
        <v>17</v>
      </c>
      <c r="H31" s="107"/>
      <c r="I31" s="108">
        <v>42761</v>
      </c>
      <c r="J31" s="108"/>
      <c r="K31" s="108">
        <v>42761</v>
      </c>
      <c r="L31" s="108"/>
      <c r="M31" s="84" t="s">
        <v>656</v>
      </c>
      <c r="N31" s="84"/>
      <c r="O31" s="105">
        <v>1800.01</v>
      </c>
      <c r="P31" s="105"/>
      <c r="Q31" s="84"/>
      <c r="R31" s="84"/>
      <c r="S31" s="84"/>
    </row>
    <row r="32" spans="1:21" ht="45" customHeight="1" x14ac:dyDescent="0.25">
      <c r="B32" s="20" t="s">
        <v>25</v>
      </c>
      <c r="C32" s="106" t="s">
        <v>1366</v>
      </c>
      <c r="D32" s="106"/>
      <c r="E32" s="107">
        <f t="shared" si="0"/>
        <v>1</v>
      </c>
      <c r="F32" s="107"/>
      <c r="G32" s="107" t="s">
        <v>17</v>
      </c>
      <c r="H32" s="107"/>
      <c r="I32" s="108">
        <v>42767</v>
      </c>
      <c r="J32" s="108"/>
      <c r="K32" s="108">
        <v>42767</v>
      </c>
      <c r="L32" s="108"/>
      <c r="M32" s="84" t="s">
        <v>656</v>
      </c>
      <c r="N32" s="84"/>
      <c r="O32" s="105">
        <v>1500</v>
      </c>
      <c r="P32" s="105"/>
      <c r="Q32" s="84"/>
      <c r="R32" s="84"/>
      <c r="S32" s="84"/>
    </row>
    <row r="33" spans="1:19" ht="45" customHeight="1" x14ac:dyDescent="0.25">
      <c r="B33" s="20" t="s">
        <v>25</v>
      </c>
      <c r="C33" s="106" t="s">
        <v>19</v>
      </c>
      <c r="D33" s="106"/>
      <c r="E33" s="107">
        <f t="shared" si="0"/>
        <v>1</v>
      </c>
      <c r="F33" s="107"/>
      <c r="G33" s="107" t="s">
        <v>20</v>
      </c>
      <c r="H33" s="107"/>
      <c r="I33" s="108">
        <v>42767</v>
      </c>
      <c r="J33" s="108"/>
      <c r="K33" s="108">
        <v>42767</v>
      </c>
      <c r="L33" s="108"/>
      <c r="M33" s="84" t="s">
        <v>656</v>
      </c>
      <c r="N33" s="84"/>
      <c r="O33" s="105">
        <v>150</v>
      </c>
      <c r="P33" s="105"/>
      <c r="Q33" s="84"/>
      <c r="R33" s="84"/>
      <c r="S33" s="84"/>
    </row>
    <row r="34" spans="1:19" ht="45" customHeight="1" x14ac:dyDescent="0.25">
      <c r="B34" s="20" t="s">
        <v>25</v>
      </c>
      <c r="C34" s="106" t="s">
        <v>1366</v>
      </c>
      <c r="D34" s="106"/>
      <c r="E34" s="107">
        <f t="shared" si="0"/>
        <v>1</v>
      </c>
      <c r="F34" s="107"/>
      <c r="G34" s="107" t="s">
        <v>17</v>
      </c>
      <c r="H34" s="107"/>
      <c r="I34" s="108">
        <v>42767</v>
      </c>
      <c r="J34" s="108"/>
      <c r="K34" s="108">
        <v>42767</v>
      </c>
      <c r="L34" s="108"/>
      <c r="M34" s="84" t="s">
        <v>656</v>
      </c>
      <c r="N34" s="84"/>
      <c r="O34" s="105">
        <v>245</v>
      </c>
      <c r="P34" s="105"/>
      <c r="Q34" s="84"/>
      <c r="R34" s="84"/>
      <c r="S34" s="84"/>
    </row>
    <row r="35" spans="1:19" ht="45" customHeight="1" x14ac:dyDescent="0.25">
      <c r="B35" s="20" t="s">
        <v>25</v>
      </c>
      <c r="C35" s="106" t="s">
        <v>1367</v>
      </c>
      <c r="D35" s="106"/>
      <c r="E35" s="107">
        <f t="shared" si="0"/>
        <v>1</v>
      </c>
      <c r="F35" s="107"/>
      <c r="G35" s="107" t="s">
        <v>35</v>
      </c>
      <c r="H35" s="107"/>
      <c r="I35" s="108">
        <v>42776</v>
      </c>
      <c r="J35" s="108"/>
      <c r="K35" s="108">
        <v>42776</v>
      </c>
      <c r="L35" s="108"/>
      <c r="M35" s="84" t="s">
        <v>656</v>
      </c>
      <c r="N35" s="84"/>
      <c r="O35" s="105">
        <v>311</v>
      </c>
      <c r="P35" s="105"/>
      <c r="Q35" s="84"/>
      <c r="R35" s="84"/>
      <c r="S35" s="84"/>
    </row>
    <row r="36" spans="1:19" ht="45" customHeight="1" x14ac:dyDescent="0.25">
      <c r="B36" s="20" t="s">
        <v>25</v>
      </c>
      <c r="C36" s="106" t="s">
        <v>1368</v>
      </c>
      <c r="D36" s="106"/>
      <c r="E36" s="107">
        <f t="shared" si="0"/>
        <v>1</v>
      </c>
      <c r="F36" s="107"/>
      <c r="G36" s="107" t="s">
        <v>1357</v>
      </c>
      <c r="H36" s="107"/>
      <c r="I36" s="108">
        <v>42781</v>
      </c>
      <c r="J36" s="108"/>
      <c r="K36" s="108">
        <v>42781</v>
      </c>
      <c r="L36" s="108"/>
      <c r="M36" s="84" t="s">
        <v>656</v>
      </c>
      <c r="N36" s="84"/>
      <c r="O36" s="105">
        <v>1423</v>
      </c>
      <c r="P36" s="105"/>
      <c r="Q36" s="84"/>
      <c r="R36" s="84"/>
      <c r="S36" s="84"/>
    </row>
    <row r="37" spans="1:19" ht="45" customHeight="1" x14ac:dyDescent="0.25">
      <c r="B37" s="20" t="s">
        <v>25</v>
      </c>
      <c r="C37" s="106" t="s">
        <v>1369</v>
      </c>
      <c r="D37" s="106"/>
      <c r="E37" s="107">
        <f t="shared" si="0"/>
        <v>1</v>
      </c>
      <c r="F37" s="107"/>
      <c r="G37" s="107" t="s">
        <v>1357</v>
      </c>
      <c r="H37" s="107"/>
      <c r="I37" s="108">
        <v>42794</v>
      </c>
      <c r="J37" s="108"/>
      <c r="K37" s="108">
        <v>42794</v>
      </c>
      <c r="L37" s="108"/>
      <c r="M37" s="84" t="s">
        <v>656</v>
      </c>
      <c r="N37" s="84"/>
      <c r="O37" s="105">
        <v>1402</v>
      </c>
      <c r="P37" s="105"/>
      <c r="Q37" s="84"/>
      <c r="R37" s="84"/>
      <c r="S37" s="84"/>
    </row>
    <row r="38" spans="1:19" ht="45" customHeight="1" x14ac:dyDescent="0.25">
      <c r="A38" s="9" t="s">
        <v>14</v>
      </c>
      <c r="B38" s="20" t="s">
        <v>25</v>
      </c>
      <c r="C38" s="106" t="s">
        <v>1370</v>
      </c>
      <c r="D38" s="106"/>
      <c r="E38" s="107">
        <f t="shared" si="0"/>
        <v>1</v>
      </c>
      <c r="F38" s="107"/>
      <c r="G38" s="107" t="s">
        <v>35</v>
      </c>
      <c r="H38" s="107"/>
      <c r="I38" s="108">
        <v>42788</v>
      </c>
      <c r="J38" s="108"/>
      <c r="K38" s="108">
        <v>42788</v>
      </c>
      <c r="L38" s="108"/>
      <c r="M38" s="84" t="s">
        <v>656</v>
      </c>
      <c r="N38" s="84"/>
      <c r="O38" s="105">
        <v>351</v>
      </c>
      <c r="P38" s="105"/>
      <c r="Q38" s="84"/>
      <c r="R38" s="84"/>
      <c r="S38" s="84"/>
    </row>
    <row r="39" spans="1:19" ht="45" customHeight="1" x14ac:dyDescent="0.25">
      <c r="A39" s="13"/>
      <c r="B39" s="20" t="s">
        <v>25</v>
      </c>
      <c r="C39" s="106" t="s">
        <v>1359</v>
      </c>
      <c r="D39" s="106"/>
      <c r="E39" s="107">
        <f t="shared" si="0"/>
        <v>1</v>
      </c>
      <c r="F39" s="107"/>
      <c r="G39" s="107" t="s">
        <v>1357</v>
      </c>
      <c r="H39" s="107"/>
      <c r="I39" s="108">
        <v>42761</v>
      </c>
      <c r="J39" s="108"/>
      <c r="K39" s="108">
        <v>42761</v>
      </c>
      <c r="L39" s="108"/>
      <c r="M39" s="84" t="s">
        <v>656</v>
      </c>
      <c r="N39" s="84"/>
      <c r="O39" s="105">
        <v>1350</v>
      </c>
      <c r="P39" s="105"/>
      <c r="Q39" s="84"/>
      <c r="R39" s="84"/>
      <c r="S39" s="84"/>
    </row>
    <row r="40" spans="1:19" ht="45" customHeight="1" x14ac:dyDescent="0.25">
      <c r="B40" s="20" t="s">
        <v>25</v>
      </c>
      <c r="C40" s="106" t="s">
        <v>1359</v>
      </c>
      <c r="D40" s="106"/>
      <c r="E40" s="107">
        <f t="shared" si="0"/>
        <v>1</v>
      </c>
      <c r="F40" s="107"/>
      <c r="G40" s="107" t="s">
        <v>1357</v>
      </c>
      <c r="H40" s="107"/>
      <c r="I40" s="108">
        <v>42761</v>
      </c>
      <c r="J40" s="108"/>
      <c r="K40" s="108">
        <v>42761</v>
      </c>
      <c r="L40" s="108"/>
      <c r="M40" s="84" t="s">
        <v>656</v>
      </c>
      <c r="N40" s="84"/>
      <c r="O40" s="105">
        <v>1350</v>
      </c>
      <c r="P40" s="105"/>
      <c r="Q40" s="84"/>
      <c r="R40" s="84"/>
      <c r="S40" s="84"/>
    </row>
    <row r="41" spans="1:19" ht="45" customHeight="1" x14ac:dyDescent="0.25">
      <c r="B41" s="20" t="s">
        <v>25</v>
      </c>
      <c r="C41" s="106" t="s">
        <v>19</v>
      </c>
      <c r="D41" s="106"/>
      <c r="E41" s="107">
        <f t="shared" si="0"/>
        <v>1</v>
      </c>
      <c r="F41" s="107"/>
      <c r="G41" s="107" t="s">
        <v>20</v>
      </c>
      <c r="H41" s="107"/>
      <c r="I41" s="108">
        <v>42776</v>
      </c>
      <c r="J41" s="108"/>
      <c r="K41" s="108">
        <v>42776</v>
      </c>
      <c r="L41" s="108"/>
      <c r="M41" s="84" t="s">
        <v>656</v>
      </c>
      <c r="N41" s="84"/>
      <c r="O41" s="105">
        <v>540</v>
      </c>
      <c r="P41" s="105"/>
      <c r="Q41" s="84"/>
      <c r="R41" s="84"/>
      <c r="S41" s="84"/>
    </row>
    <row r="42" spans="1:19" ht="45" customHeight="1" x14ac:dyDescent="0.25">
      <c r="B42" s="20" t="s">
        <v>25</v>
      </c>
      <c r="C42" s="106" t="s">
        <v>1367</v>
      </c>
      <c r="D42" s="106"/>
      <c r="E42" s="107">
        <f t="shared" si="0"/>
        <v>1</v>
      </c>
      <c r="F42" s="107"/>
      <c r="G42" s="107" t="s">
        <v>35</v>
      </c>
      <c r="H42" s="107"/>
      <c r="I42" s="108">
        <v>42776</v>
      </c>
      <c r="J42" s="108"/>
      <c r="K42" s="108">
        <v>42776</v>
      </c>
      <c r="L42" s="108"/>
      <c r="M42" s="84" t="s">
        <v>656</v>
      </c>
      <c r="N42" s="84"/>
      <c r="O42" s="105">
        <v>132</v>
      </c>
      <c r="P42" s="105"/>
      <c r="Q42" s="84"/>
      <c r="R42" s="84"/>
      <c r="S42" s="84"/>
    </row>
    <row r="43" spans="1:19" ht="45" customHeight="1" x14ac:dyDescent="0.25">
      <c r="B43" s="20" t="s">
        <v>25</v>
      </c>
      <c r="C43" s="106" t="s">
        <v>1368</v>
      </c>
      <c r="D43" s="106"/>
      <c r="E43" s="107">
        <f t="shared" si="0"/>
        <v>1</v>
      </c>
      <c r="F43" s="107"/>
      <c r="G43" s="107" t="s">
        <v>1357</v>
      </c>
      <c r="H43" s="107"/>
      <c r="I43" s="108">
        <v>42781</v>
      </c>
      <c r="J43" s="108"/>
      <c r="K43" s="108">
        <v>42781</v>
      </c>
      <c r="L43" s="108"/>
      <c r="M43" s="84" t="s">
        <v>656</v>
      </c>
      <c r="N43" s="84"/>
      <c r="O43" s="105">
        <v>228</v>
      </c>
      <c r="P43" s="105"/>
      <c r="Q43" s="84"/>
      <c r="R43" s="84"/>
      <c r="S43" s="84"/>
    </row>
    <row r="44" spans="1:19" ht="45" customHeight="1" x14ac:dyDescent="0.25">
      <c r="B44" s="20" t="s">
        <v>25</v>
      </c>
      <c r="C44" s="106" t="s">
        <v>1369</v>
      </c>
      <c r="D44" s="106"/>
      <c r="E44" s="107">
        <f t="shared" si="0"/>
        <v>1</v>
      </c>
      <c r="F44" s="107"/>
      <c r="G44" s="107" t="s">
        <v>1357</v>
      </c>
      <c r="H44" s="107"/>
      <c r="I44" s="108">
        <v>42794</v>
      </c>
      <c r="J44" s="108"/>
      <c r="K44" s="108">
        <v>42794</v>
      </c>
      <c r="L44" s="108"/>
      <c r="M44" s="84" t="s">
        <v>656</v>
      </c>
      <c r="N44" s="84"/>
      <c r="O44" s="105">
        <v>231.7</v>
      </c>
      <c r="P44" s="105"/>
      <c r="Q44" s="84"/>
      <c r="R44" s="84"/>
      <c r="S44" s="84"/>
    </row>
    <row r="45" spans="1:19" ht="45" customHeight="1" x14ac:dyDescent="0.25">
      <c r="B45" s="20" t="s">
        <v>25</v>
      </c>
      <c r="C45" s="106" t="s">
        <v>1370</v>
      </c>
      <c r="D45" s="106"/>
      <c r="E45" s="107">
        <f t="shared" si="0"/>
        <v>1</v>
      </c>
      <c r="F45" s="107"/>
      <c r="G45" s="107" t="s">
        <v>35</v>
      </c>
      <c r="H45" s="107"/>
      <c r="I45" s="108">
        <v>42788</v>
      </c>
      <c r="J45" s="108"/>
      <c r="K45" s="108">
        <v>42788</v>
      </c>
      <c r="L45" s="108"/>
      <c r="M45" s="84" t="s">
        <v>656</v>
      </c>
      <c r="N45" s="84"/>
      <c r="O45" s="105">
        <v>104</v>
      </c>
      <c r="P45" s="105"/>
      <c r="Q45" s="84"/>
      <c r="R45" s="84"/>
      <c r="S45" s="84"/>
    </row>
    <row r="46" spans="1:19" ht="45" customHeight="1" x14ac:dyDescent="0.25">
      <c r="B46" s="20" t="s">
        <v>25</v>
      </c>
      <c r="C46" s="106" t="s">
        <v>1371</v>
      </c>
      <c r="D46" s="106"/>
      <c r="E46" s="107">
        <f t="shared" si="0"/>
        <v>1</v>
      </c>
      <c r="F46" s="107"/>
      <c r="G46" s="107" t="s">
        <v>1357</v>
      </c>
      <c r="H46" s="107"/>
      <c r="I46" s="108">
        <v>42810</v>
      </c>
      <c r="J46" s="108"/>
      <c r="K46" s="108">
        <v>42810</v>
      </c>
      <c r="L46" s="108"/>
      <c r="M46" s="84" t="s">
        <v>656</v>
      </c>
      <c r="N46" s="84"/>
      <c r="O46" s="105">
        <v>1463</v>
      </c>
      <c r="P46" s="105"/>
      <c r="Q46" s="84"/>
      <c r="R46" s="84"/>
      <c r="S46" s="84"/>
    </row>
    <row r="47" spans="1:19" ht="45" customHeight="1" x14ac:dyDescent="0.25">
      <c r="A47" s="13"/>
      <c r="B47" s="20" t="s">
        <v>25</v>
      </c>
      <c r="C47" s="106" t="s">
        <v>1372</v>
      </c>
      <c r="D47" s="106"/>
      <c r="E47" s="107">
        <f t="shared" si="0"/>
        <v>1</v>
      </c>
      <c r="F47" s="107"/>
      <c r="G47" s="107" t="s">
        <v>35</v>
      </c>
      <c r="H47" s="107"/>
      <c r="I47" s="108">
        <v>42817</v>
      </c>
      <c r="J47" s="108"/>
      <c r="K47" s="108">
        <v>42817</v>
      </c>
      <c r="L47" s="108"/>
      <c r="M47" s="84" t="s">
        <v>656</v>
      </c>
      <c r="N47" s="84"/>
      <c r="O47" s="105">
        <v>194</v>
      </c>
      <c r="P47" s="105"/>
      <c r="Q47" s="84"/>
      <c r="R47" s="84"/>
      <c r="S47" s="84"/>
    </row>
    <row r="48" spans="1:19" ht="45" customHeight="1" x14ac:dyDescent="0.25">
      <c r="A48" s="9" t="s">
        <v>46</v>
      </c>
      <c r="B48" s="20" t="s">
        <v>25</v>
      </c>
      <c r="C48" s="106" t="s">
        <v>1373</v>
      </c>
      <c r="D48" s="106"/>
      <c r="E48" s="107">
        <f t="shared" si="0"/>
        <v>1</v>
      </c>
      <c r="F48" s="107"/>
      <c r="G48" s="107" t="s">
        <v>35</v>
      </c>
      <c r="H48" s="107"/>
      <c r="I48" s="108">
        <v>42817</v>
      </c>
      <c r="J48" s="108"/>
      <c r="K48" s="108">
        <v>42817</v>
      </c>
      <c r="L48" s="108"/>
      <c r="M48" s="84" t="s">
        <v>656</v>
      </c>
      <c r="N48" s="84"/>
      <c r="O48" s="105">
        <v>194</v>
      </c>
      <c r="P48" s="105"/>
      <c r="Q48" s="84"/>
      <c r="R48" s="84"/>
      <c r="S48" s="84"/>
    </row>
    <row r="49" spans="1:19" ht="45" customHeight="1" x14ac:dyDescent="0.25">
      <c r="B49" s="20" t="s">
        <v>25</v>
      </c>
      <c r="C49" s="106" t="s">
        <v>1374</v>
      </c>
      <c r="D49" s="106"/>
      <c r="E49" s="107">
        <f t="shared" si="0"/>
        <v>1</v>
      </c>
      <c r="F49" s="107"/>
      <c r="G49" s="107" t="s">
        <v>35</v>
      </c>
      <c r="H49" s="107"/>
      <c r="I49" s="108">
        <v>42804</v>
      </c>
      <c r="J49" s="108"/>
      <c r="K49" s="108">
        <v>42804</v>
      </c>
      <c r="L49" s="108"/>
      <c r="M49" s="84" t="s">
        <v>656</v>
      </c>
      <c r="N49" s="84"/>
      <c r="O49" s="105">
        <v>194</v>
      </c>
      <c r="P49" s="105"/>
      <c r="Q49" s="84"/>
      <c r="R49" s="84"/>
      <c r="S49" s="84"/>
    </row>
    <row r="50" spans="1:19" ht="45" customHeight="1" x14ac:dyDescent="0.25">
      <c r="B50" s="20" t="s">
        <v>25</v>
      </c>
      <c r="C50" s="106" t="s">
        <v>19</v>
      </c>
      <c r="D50" s="106"/>
      <c r="E50" s="107">
        <f t="shared" si="0"/>
        <v>1</v>
      </c>
      <c r="F50" s="107"/>
      <c r="G50" s="107" t="s">
        <v>20</v>
      </c>
      <c r="H50" s="107"/>
      <c r="I50" s="108">
        <v>42810</v>
      </c>
      <c r="J50" s="108"/>
      <c r="K50" s="108">
        <v>42810</v>
      </c>
      <c r="L50" s="108"/>
      <c r="M50" s="84" t="s">
        <v>656</v>
      </c>
      <c r="N50" s="84"/>
      <c r="O50" s="105">
        <v>110</v>
      </c>
      <c r="P50" s="105"/>
      <c r="Q50" s="84"/>
      <c r="R50" s="84"/>
      <c r="S50" s="84"/>
    </row>
    <row r="51" spans="1:19" ht="45" customHeight="1" x14ac:dyDescent="0.25">
      <c r="A51" s="9" t="s">
        <v>14</v>
      </c>
      <c r="B51" s="20" t="s">
        <v>25</v>
      </c>
      <c r="C51" s="106" t="s">
        <v>1371</v>
      </c>
      <c r="D51" s="106"/>
      <c r="E51" s="107">
        <f t="shared" si="0"/>
        <v>1</v>
      </c>
      <c r="F51" s="107"/>
      <c r="G51" s="107" t="s">
        <v>1357</v>
      </c>
      <c r="H51" s="107"/>
      <c r="I51" s="108">
        <v>42810</v>
      </c>
      <c r="J51" s="108"/>
      <c r="K51" s="108">
        <v>42810</v>
      </c>
      <c r="L51" s="108"/>
      <c r="M51" s="84" t="s">
        <v>656</v>
      </c>
      <c r="N51" s="84"/>
      <c r="O51" s="105">
        <v>209</v>
      </c>
      <c r="P51" s="105"/>
      <c r="Q51" s="84"/>
      <c r="R51" s="84"/>
      <c r="S51" s="84"/>
    </row>
    <row r="52" spans="1:19" ht="45" customHeight="1" x14ac:dyDescent="0.25">
      <c r="A52" s="9" t="s">
        <v>14</v>
      </c>
      <c r="B52" s="20" t="s">
        <v>25</v>
      </c>
      <c r="C52" s="106" t="s">
        <v>1375</v>
      </c>
      <c r="D52" s="106"/>
      <c r="E52" s="107">
        <f t="shared" si="0"/>
        <v>1</v>
      </c>
      <c r="F52" s="107"/>
      <c r="G52" s="107" t="s">
        <v>35</v>
      </c>
      <c r="H52" s="107"/>
      <c r="I52" s="108">
        <v>42829</v>
      </c>
      <c r="J52" s="108"/>
      <c r="K52" s="108">
        <v>42829</v>
      </c>
      <c r="L52" s="108"/>
      <c r="M52" s="84" t="s">
        <v>656</v>
      </c>
      <c r="N52" s="84"/>
      <c r="O52" s="105">
        <v>194</v>
      </c>
      <c r="P52" s="105"/>
      <c r="Q52" s="84"/>
      <c r="R52" s="84"/>
      <c r="S52" s="84"/>
    </row>
    <row r="53" spans="1:19" ht="45" customHeight="1" x14ac:dyDescent="0.25">
      <c r="A53" s="9" t="s">
        <v>14</v>
      </c>
      <c r="B53" s="20" t="s">
        <v>25</v>
      </c>
      <c r="C53" s="106" t="s">
        <v>19</v>
      </c>
      <c r="D53" s="106"/>
      <c r="E53" s="107">
        <f t="shared" si="0"/>
        <v>1</v>
      </c>
      <c r="F53" s="107"/>
      <c r="G53" s="107" t="s">
        <v>20</v>
      </c>
      <c r="H53" s="107"/>
      <c r="I53" s="108">
        <v>42829</v>
      </c>
      <c r="J53" s="108"/>
      <c r="K53" s="108">
        <v>42829</v>
      </c>
      <c r="L53" s="108"/>
      <c r="M53" s="84" t="s">
        <v>656</v>
      </c>
      <c r="N53" s="84"/>
      <c r="O53" s="105">
        <v>15</v>
      </c>
      <c r="P53" s="105"/>
      <c r="Q53" s="84"/>
      <c r="R53" s="84"/>
      <c r="S53" s="84"/>
    </row>
    <row r="54" spans="1:19" ht="45" customHeight="1" x14ac:dyDescent="0.25">
      <c r="B54" s="20" t="s">
        <v>25</v>
      </c>
      <c r="C54" s="106" t="s">
        <v>1376</v>
      </c>
      <c r="D54" s="106"/>
      <c r="E54" s="107">
        <f t="shared" si="0"/>
        <v>1</v>
      </c>
      <c r="F54" s="107"/>
      <c r="G54" s="107" t="s">
        <v>17</v>
      </c>
      <c r="H54" s="107"/>
      <c r="I54" s="108">
        <v>42804</v>
      </c>
      <c r="J54" s="108"/>
      <c r="K54" s="108">
        <v>42804</v>
      </c>
      <c r="L54" s="108"/>
      <c r="M54" s="84" t="s">
        <v>656</v>
      </c>
      <c r="N54" s="84"/>
      <c r="O54" s="105">
        <v>788</v>
      </c>
      <c r="P54" s="105"/>
      <c r="Q54" s="84"/>
      <c r="R54" s="84"/>
      <c r="S54" s="84"/>
    </row>
    <row r="55" spans="1:19" ht="45" customHeight="1" x14ac:dyDescent="0.25">
      <c r="B55" s="20" t="s">
        <v>25</v>
      </c>
      <c r="C55" s="106" t="s">
        <v>1376</v>
      </c>
      <c r="D55" s="106"/>
      <c r="E55" s="107">
        <f t="shared" si="0"/>
        <v>1</v>
      </c>
      <c r="F55" s="107"/>
      <c r="G55" s="107" t="s">
        <v>17</v>
      </c>
      <c r="H55" s="107"/>
      <c r="I55" s="108">
        <v>42804</v>
      </c>
      <c r="J55" s="108"/>
      <c r="K55" s="108">
        <v>42804</v>
      </c>
      <c r="L55" s="108"/>
      <c r="M55" s="84" t="s">
        <v>656</v>
      </c>
      <c r="N55" s="84"/>
      <c r="O55" s="105">
        <v>290</v>
      </c>
      <c r="P55" s="105"/>
      <c r="Q55" s="84"/>
      <c r="R55" s="84"/>
      <c r="S55" s="84"/>
    </row>
    <row r="56" spans="1:19" ht="45" customHeight="1" x14ac:dyDescent="0.25">
      <c r="B56" s="20" t="s">
        <v>25</v>
      </c>
      <c r="C56" s="106" t="s">
        <v>1377</v>
      </c>
      <c r="D56" s="106"/>
      <c r="E56" s="107">
        <f t="shared" si="0"/>
        <v>1</v>
      </c>
      <c r="F56" s="107"/>
      <c r="G56" s="107" t="s">
        <v>17</v>
      </c>
      <c r="H56" s="107"/>
      <c r="I56" s="108">
        <v>42880</v>
      </c>
      <c r="J56" s="108"/>
      <c r="K56" s="108">
        <v>42880</v>
      </c>
      <c r="L56" s="108"/>
      <c r="M56" s="84" t="s">
        <v>656</v>
      </c>
      <c r="N56" s="84"/>
      <c r="O56" s="105">
        <v>650</v>
      </c>
      <c r="P56" s="105"/>
      <c r="Q56" s="84"/>
      <c r="R56" s="84"/>
      <c r="S56" s="84"/>
    </row>
    <row r="57" spans="1:19" ht="45" customHeight="1" x14ac:dyDescent="0.25">
      <c r="B57" s="20" t="s">
        <v>25</v>
      </c>
      <c r="C57" s="106" t="s">
        <v>1377</v>
      </c>
      <c r="D57" s="106"/>
      <c r="E57" s="107">
        <f t="shared" si="0"/>
        <v>1</v>
      </c>
      <c r="F57" s="107"/>
      <c r="G57" s="107" t="s">
        <v>17</v>
      </c>
      <c r="H57" s="107"/>
      <c r="I57" s="108">
        <v>42880</v>
      </c>
      <c r="J57" s="108"/>
      <c r="K57" s="108">
        <v>42880</v>
      </c>
      <c r="L57" s="108"/>
      <c r="M57" s="84" t="s">
        <v>656</v>
      </c>
      <c r="N57" s="84"/>
      <c r="O57" s="105">
        <v>1703</v>
      </c>
      <c r="P57" s="105"/>
      <c r="Q57" s="84"/>
      <c r="R57" s="84"/>
      <c r="S57" s="84"/>
    </row>
    <row r="58" spans="1:19" ht="45" customHeight="1" x14ac:dyDescent="0.25">
      <c r="B58" s="20" t="s">
        <v>25</v>
      </c>
      <c r="C58" s="106" t="s">
        <v>1377</v>
      </c>
      <c r="D58" s="106"/>
      <c r="E58" s="107">
        <f t="shared" si="0"/>
        <v>1</v>
      </c>
      <c r="F58" s="107"/>
      <c r="G58" s="107" t="s">
        <v>17</v>
      </c>
      <c r="H58" s="107"/>
      <c r="I58" s="108">
        <v>42880</v>
      </c>
      <c r="J58" s="108"/>
      <c r="K58" s="108">
        <v>42880</v>
      </c>
      <c r="L58" s="108"/>
      <c r="M58" s="84" t="s">
        <v>656</v>
      </c>
      <c r="N58" s="84"/>
      <c r="O58" s="105">
        <v>105</v>
      </c>
      <c r="P58" s="105"/>
      <c r="Q58" s="84"/>
      <c r="R58" s="84"/>
      <c r="S58" s="84"/>
    </row>
    <row r="59" spans="1:19" ht="45" customHeight="1" x14ac:dyDescent="0.25">
      <c r="B59" s="20" t="s">
        <v>25</v>
      </c>
      <c r="C59" s="106" t="s">
        <v>1377</v>
      </c>
      <c r="D59" s="106"/>
      <c r="E59" s="107">
        <f t="shared" si="0"/>
        <v>1</v>
      </c>
      <c r="F59" s="107"/>
      <c r="G59" s="107" t="s">
        <v>17</v>
      </c>
      <c r="H59" s="107"/>
      <c r="I59" s="108">
        <v>42880</v>
      </c>
      <c r="J59" s="108"/>
      <c r="K59" s="108">
        <v>42880</v>
      </c>
      <c r="L59" s="108"/>
      <c r="M59" s="84" t="s">
        <v>656</v>
      </c>
      <c r="N59" s="84"/>
      <c r="O59" s="105">
        <v>225</v>
      </c>
      <c r="P59" s="105"/>
      <c r="Q59" s="84"/>
      <c r="R59" s="84"/>
      <c r="S59" s="84"/>
    </row>
    <row r="60" spans="1:19" ht="45" customHeight="1" x14ac:dyDescent="0.25">
      <c r="B60" s="20" t="s">
        <v>25</v>
      </c>
      <c r="C60" s="106" t="s">
        <v>115</v>
      </c>
      <c r="D60" s="106"/>
      <c r="E60" s="107">
        <f t="shared" si="0"/>
        <v>1</v>
      </c>
      <c r="F60" s="107"/>
      <c r="G60" s="107" t="s">
        <v>35</v>
      </c>
      <c r="H60" s="107"/>
      <c r="I60" s="108">
        <v>42802</v>
      </c>
      <c r="J60" s="108"/>
      <c r="K60" s="108">
        <v>42802</v>
      </c>
      <c r="L60" s="108"/>
      <c r="M60" s="84" t="s">
        <v>656</v>
      </c>
      <c r="N60" s="84"/>
      <c r="O60" s="105">
        <v>508</v>
      </c>
      <c r="P60" s="105"/>
      <c r="Q60" s="84"/>
      <c r="R60" s="84"/>
      <c r="S60" s="84"/>
    </row>
    <row r="61" spans="1:19" ht="45" customHeight="1" x14ac:dyDescent="0.25">
      <c r="B61" s="20" t="s">
        <v>25</v>
      </c>
      <c r="C61" s="106" t="s">
        <v>115</v>
      </c>
      <c r="D61" s="106"/>
      <c r="E61" s="107">
        <f t="shared" si="0"/>
        <v>1</v>
      </c>
      <c r="F61" s="107"/>
      <c r="G61" s="107" t="s">
        <v>35</v>
      </c>
      <c r="H61" s="107"/>
      <c r="I61" s="108">
        <v>42851</v>
      </c>
      <c r="J61" s="108"/>
      <c r="K61" s="108">
        <v>42851</v>
      </c>
      <c r="L61" s="108"/>
      <c r="M61" s="84" t="s">
        <v>656</v>
      </c>
      <c r="N61" s="84"/>
      <c r="O61" s="105">
        <v>1570</v>
      </c>
      <c r="P61" s="105"/>
      <c r="Q61" s="84"/>
      <c r="R61" s="84"/>
      <c r="S61" s="84"/>
    </row>
    <row r="62" spans="1:19" ht="45" customHeight="1" x14ac:dyDescent="0.25">
      <c r="B62" s="20" t="s">
        <v>25</v>
      </c>
      <c r="C62" s="106" t="s">
        <v>1378</v>
      </c>
      <c r="D62" s="106"/>
      <c r="E62" s="107">
        <f t="shared" si="0"/>
        <v>1</v>
      </c>
      <c r="F62" s="107"/>
      <c r="G62" s="107" t="s">
        <v>35</v>
      </c>
      <c r="H62" s="107"/>
      <c r="I62" s="108">
        <v>42863</v>
      </c>
      <c r="J62" s="108"/>
      <c r="K62" s="108">
        <v>42863</v>
      </c>
      <c r="L62" s="108"/>
      <c r="M62" s="84" t="s">
        <v>656</v>
      </c>
      <c r="N62" s="84"/>
      <c r="O62" s="105">
        <v>194</v>
      </c>
      <c r="P62" s="105"/>
      <c r="Q62" s="84"/>
      <c r="R62" s="84"/>
      <c r="S62" s="84"/>
    </row>
    <row r="63" spans="1:19" ht="45" customHeight="1" x14ac:dyDescent="0.25">
      <c r="B63" s="20" t="s">
        <v>25</v>
      </c>
      <c r="C63" s="106" t="s">
        <v>115</v>
      </c>
      <c r="D63" s="106"/>
      <c r="E63" s="107">
        <f t="shared" si="0"/>
        <v>1</v>
      </c>
      <c r="F63" s="107"/>
      <c r="G63" s="107" t="s">
        <v>35</v>
      </c>
      <c r="H63" s="107"/>
      <c r="I63" s="108">
        <v>42825</v>
      </c>
      <c r="J63" s="108"/>
      <c r="K63" s="108">
        <v>42825</v>
      </c>
      <c r="L63" s="108"/>
      <c r="M63" s="84" t="s">
        <v>656</v>
      </c>
      <c r="N63" s="84"/>
      <c r="O63" s="105">
        <v>390</v>
      </c>
      <c r="P63" s="105"/>
      <c r="Q63" s="84"/>
      <c r="R63" s="84"/>
      <c r="S63" s="84"/>
    </row>
    <row r="64" spans="1:19" ht="45" customHeight="1" x14ac:dyDescent="0.25">
      <c r="B64" s="20" t="s">
        <v>25</v>
      </c>
      <c r="C64" s="106" t="s">
        <v>115</v>
      </c>
      <c r="D64" s="106"/>
      <c r="E64" s="107">
        <f t="shared" si="0"/>
        <v>1</v>
      </c>
      <c r="F64" s="107"/>
      <c r="G64" s="107" t="s">
        <v>35</v>
      </c>
      <c r="H64" s="107"/>
      <c r="I64" s="108">
        <v>42802</v>
      </c>
      <c r="J64" s="108"/>
      <c r="K64" s="108">
        <v>42802</v>
      </c>
      <c r="L64" s="108"/>
      <c r="M64" s="84" t="s">
        <v>656</v>
      </c>
      <c r="N64" s="84"/>
      <c r="O64" s="105">
        <v>59</v>
      </c>
      <c r="P64" s="105"/>
      <c r="Q64" s="84"/>
      <c r="R64" s="84"/>
      <c r="S64" s="84"/>
    </row>
    <row r="65" spans="2:19" ht="45" customHeight="1" x14ac:dyDescent="0.25">
      <c r="B65" s="20" t="s">
        <v>25</v>
      </c>
      <c r="C65" s="106" t="s">
        <v>115</v>
      </c>
      <c r="D65" s="106"/>
      <c r="E65" s="107">
        <f t="shared" si="0"/>
        <v>1</v>
      </c>
      <c r="F65" s="107"/>
      <c r="G65" s="107" t="s">
        <v>35</v>
      </c>
      <c r="H65" s="107"/>
      <c r="I65" s="108">
        <v>42851</v>
      </c>
      <c r="J65" s="108"/>
      <c r="K65" s="108">
        <v>42851</v>
      </c>
      <c r="L65" s="108"/>
      <c r="M65" s="84" t="s">
        <v>656</v>
      </c>
      <c r="N65" s="84"/>
      <c r="O65" s="105">
        <v>285</v>
      </c>
      <c r="P65" s="105"/>
      <c r="Q65" s="84"/>
      <c r="R65" s="84"/>
      <c r="S65" s="84"/>
    </row>
    <row r="66" spans="2:19" ht="45" customHeight="1" x14ac:dyDescent="0.25">
      <c r="B66" s="20" t="s">
        <v>25</v>
      </c>
      <c r="C66" s="106" t="s">
        <v>1379</v>
      </c>
      <c r="D66" s="106"/>
      <c r="E66" s="107">
        <f t="shared" si="0"/>
        <v>1</v>
      </c>
      <c r="F66" s="107"/>
      <c r="G66" s="107" t="s">
        <v>35</v>
      </c>
      <c r="H66" s="107"/>
      <c r="I66" s="108">
        <v>42850</v>
      </c>
      <c r="J66" s="108"/>
      <c r="K66" s="108">
        <v>42850</v>
      </c>
      <c r="L66" s="108"/>
      <c r="M66" s="84" t="s">
        <v>656</v>
      </c>
      <c r="N66" s="84"/>
      <c r="O66" s="105">
        <v>194</v>
      </c>
      <c r="P66" s="105"/>
      <c r="Q66" s="84"/>
      <c r="R66" s="84"/>
      <c r="S66" s="84"/>
    </row>
    <row r="67" spans="2:19" ht="45" customHeight="1" x14ac:dyDescent="0.25">
      <c r="B67" s="20" t="s">
        <v>25</v>
      </c>
      <c r="C67" s="106" t="s">
        <v>1380</v>
      </c>
      <c r="D67" s="106"/>
      <c r="E67" s="107">
        <f t="shared" si="0"/>
        <v>1</v>
      </c>
      <c r="F67" s="107"/>
      <c r="G67" s="107" t="s">
        <v>35</v>
      </c>
      <c r="H67" s="107"/>
      <c r="I67" s="108">
        <v>42870</v>
      </c>
      <c r="J67" s="108"/>
      <c r="K67" s="108">
        <v>42870</v>
      </c>
      <c r="L67" s="108"/>
      <c r="M67" s="84" t="s">
        <v>656</v>
      </c>
      <c r="N67" s="84"/>
      <c r="O67" s="105">
        <v>194</v>
      </c>
      <c r="P67" s="105"/>
      <c r="Q67" s="84"/>
      <c r="R67" s="84"/>
      <c r="S67" s="84"/>
    </row>
    <row r="68" spans="2:19" ht="45" customHeight="1" x14ac:dyDescent="0.25">
      <c r="B68" s="20" t="s">
        <v>25</v>
      </c>
      <c r="C68" s="106" t="s">
        <v>1379</v>
      </c>
      <c r="D68" s="106"/>
      <c r="E68" s="107">
        <f t="shared" si="0"/>
        <v>1</v>
      </c>
      <c r="F68" s="107"/>
      <c r="G68" s="107" t="s">
        <v>35</v>
      </c>
      <c r="H68" s="107"/>
      <c r="I68" s="108">
        <v>42850</v>
      </c>
      <c r="J68" s="108"/>
      <c r="K68" s="108">
        <v>42850</v>
      </c>
      <c r="L68" s="108"/>
      <c r="M68" s="84" t="s">
        <v>656</v>
      </c>
      <c r="N68" s="84"/>
      <c r="O68" s="105">
        <v>206</v>
      </c>
      <c r="P68" s="105"/>
      <c r="Q68" s="84"/>
      <c r="R68" s="84"/>
      <c r="S68" s="84"/>
    </row>
    <row r="69" spans="2:19" ht="45" customHeight="1" x14ac:dyDescent="0.25">
      <c r="B69" s="20" t="s">
        <v>25</v>
      </c>
      <c r="C69" s="106" t="s">
        <v>1381</v>
      </c>
      <c r="D69" s="106"/>
      <c r="E69" s="107">
        <f t="shared" si="0"/>
        <v>1</v>
      </c>
      <c r="F69" s="107"/>
      <c r="G69" s="107" t="s">
        <v>17</v>
      </c>
      <c r="H69" s="107"/>
      <c r="I69" s="108">
        <v>42836</v>
      </c>
      <c r="J69" s="108"/>
      <c r="K69" s="108">
        <v>42836</v>
      </c>
      <c r="L69" s="108"/>
      <c r="M69" s="84" t="s">
        <v>656</v>
      </c>
      <c r="N69" s="84"/>
      <c r="O69" s="105">
        <v>1513</v>
      </c>
      <c r="P69" s="105"/>
      <c r="Q69" s="84"/>
      <c r="R69" s="84"/>
      <c r="S69" s="84"/>
    </row>
    <row r="70" spans="2:19" ht="45" customHeight="1" x14ac:dyDescent="0.25">
      <c r="B70" s="20" t="s">
        <v>25</v>
      </c>
      <c r="C70" s="106" t="s">
        <v>19</v>
      </c>
      <c r="D70" s="106"/>
      <c r="E70" s="107">
        <f t="shared" si="0"/>
        <v>1</v>
      </c>
      <c r="F70" s="107"/>
      <c r="G70" s="107" t="s">
        <v>20</v>
      </c>
      <c r="H70" s="107"/>
      <c r="I70" s="108">
        <v>42836</v>
      </c>
      <c r="J70" s="108"/>
      <c r="K70" s="108">
        <v>42836</v>
      </c>
      <c r="L70" s="108"/>
      <c r="M70" s="84" t="s">
        <v>656</v>
      </c>
      <c r="N70" s="84"/>
      <c r="O70" s="105">
        <v>165</v>
      </c>
      <c r="P70" s="105"/>
      <c r="Q70" s="84"/>
      <c r="R70" s="84"/>
      <c r="S70" s="84"/>
    </row>
    <row r="71" spans="2:19" ht="45" customHeight="1" x14ac:dyDescent="0.25">
      <c r="B71" s="20" t="s">
        <v>25</v>
      </c>
      <c r="C71" s="106" t="s">
        <v>1381</v>
      </c>
      <c r="D71" s="106"/>
      <c r="E71" s="107">
        <f t="shared" si="0"/>
        <v>1</v>
      </c>
      <c r="F71" s="107"/>
      <c r="G71" s="107" t="s">
        <v>17</v>
      </c>
      <c r="H71" s="107"/>
      <c r="I71" s="108">
        <v>42836</v>
      </c>
      <c r="J71" s="108"/>
      <c r="K71" s="108">
        <v>42836</v>
      </c>
      <c r="L71" s="108"/>
      <c r="M71" s="84" t="s">
        <v>656</v>
      </c>
      <c r="N71" s="84"/>
      <c r="O71" s="105">
        <v>121</v>
      </c>
      <c r="P71" s="105"/>
      <c r="Q71" s="84"/>
      <c r="R71" s="84"/>
      <c r="S71" s="84"/>
    </row>
    <row r="72" spans="2:19" ht="45" customHeight="1" x14ac:dyDescent="0.25">
      <c r="B72" s="20" t="s">
        <v>25</v>
      </c>
      <c r="C72" s="106" t="s">
        <v>1382</v>
      </c>
      <c r="D72" s="106"/>
      <c r="E72" s="107">
        <f t="shared" si="0"/>
        <v>1</v>
      </c>
      <c r="F72" s="107"/>
      <c r="G72" s="107" t="s">
        <v>17</v>
      </c>
      <c r="H72" s="107"/>
      <c r="I72" s="108">
        <v>42863</v>
      </c>
      <c r="J72" s="108"/>
      <c r="K72" s="108">
        <v>42863</v>
      </c>
      <c r="L72" s="108"/>
      <c r="M72" s="84" t="s">
        <v>656</v>
      </c>
      <c r="N72" s="84"/>
      <c r="O72" s="105">
        <v>500</v>
      </c>
      <c r="P72" s="105"/>
      <c r="Q72" s="84"/>
      <c r="R72" s="84"/>
      <c r="S72" s="84"/>
    </row>
    <row r="73" spans="2:19" ht="45" customHeight="1" x14ac:dyDescent="0.25">
      <c r="B73" s="20" t="s">
        <v>25</v>
      </c>
      <c r="C73" s="106" t="s">
        <v>1382</v>
      </c>
      <c r="D73" s="106"/>
      <c r="E73" s="107">
        <f t="shared" si="0"/>
        <v>1</v>
      </c>
      <c r="F73" s="107"/>
      <c r="G73" s="107" t="s">
        <v>17</v>
      </c>
      <c r="H73" s="107"/>
      <c r="I73" s="108">
        <v>42863</v>
      </c>
      <c r="J73" s="108"/>
      <c r="K73" s="108">
        <v>42863</v>
      </c>
      <c r="L73" s="108"/>
      <c r="M73" s="84" t="s">
        <v>656</v>
      </c>
      <c r="N73" s="84"/>
      <c r="O73" s="105">
        <v>1523</v>
      </c>
      <c r="P73" s="105"/>
      <c r="Q73" s="84"/>
      <c r="R73" s="84"/>
      <c r="S73" s="84"/>
    </row>
    <row r="74" spans="2:19" ht="45" customHeight="1" x14ac:dyDescent="0.25">
      <c r="B74" s="20" t="s">
        <v>25</v>
      </c>
      <c r="C74" s="106" t="s">
        <v>19</v>
      </c>
      <c r="D74" s="106"/>
      <c r="E74" s="107">
        <f t="shared" si="0"/>
        <v>1</v>
      </c>
      <c r="F74" s="107"/>
      <c r="G74" s="107" t="s">
        <v>20</v>
      </c>
      <c r="H74" s="107"/>
      <c r="I74" s="108">
        <v>42863</v>
      </c>
      <c r="J74" s="108"/>
      <c r="K74" s="108">
        <v>42863</v>
      </c>
      <c r="L74" s="108"/>
      <c r="M74" s="84" t="s">
        <v>656</v>
      </c>
      <c r="N74" s="84"/>
      <c r="O74" s="105">
        <v>175</v>
      </c>
      <c r="P74" s="105"/>
      <c r="Q74" s="84"/>
      <c r="R74" s="84"/>
      <c r="S74" s="84"/>
    </row>
    <row r="75" spans="2:19" ht="45" customHeight="1" x14ac:dyDescent="0.25">
      <c r="B75" s="20" t="s">
        <v>25</v>
      </c>
      <c r="C75" s="106" t="s">
        <v>1382</v>
      </c>
      <c r="D75" s="106"/>
      <c r="E75" s="107">
        <f t="shared" si="0"/>
        <v>1</v>
      </c>
      <c r="F75" s="107"/>
      <c r="G75" s="107" t="s">
        <v>17</v>
      </c>
      <c r="H75" s="107"/>
      <c r="I75" s="108">
        <v>42863</v>
      </c>
      <c r="J75" s="108"/>
      <c r="K75" s="108">
        <v>42863</v>
      </c>
      <c r="L75" s="108"/>
      <c r="M75" s="84" t="s">
        <v>656</v>
      </c>
      <c r="N75" s="84"/>
      <c r="O75" s="105">
        <v>391</v>
      </c>
      <c r="P75" s="105"/>
      <c r="Q75" s="84"/>
      <c r="R75" s="84"/>
      <c r="S75" s="84"/>
    </row>
    <row r="76" spans="2:19" ht="45" customHeight="1" x14ac:dyDescent="0.25">
      <c r="B76" s="20" t="s">
        <v>25</v>
      </c>
      <c r="C76" s="106" t="s">
        <v>1382</v>
      </c>
      <c r="D76" s="106"/>
      <c r="E76" s="107">
        <f t="shared" si="0"/>
        <v>1</v>
      </c>
      <c r="F76" s="107"/>
      <c r="G76" s="107" t="s">
        <v>17</v>
      </c>
      <c r="H76" s="107"/>
      <c r="I76" s="108">
        <v>42863</v>
      </c>
      <c r="J76" s="108"/>
      <c r="K76" s="108">
        <v>42863</v>
      </c>
      <c r="L76" s="108"/>
      <c r="M76" s="84" t="s">
        <v>656</v>
      </c>
      <c r="N76" s="84"/>
      <c r="O76" s="105">
        <v>182</v>
      </c>
      <c r="P76" s="105"/>
      <c r="Q76" s="84"/>
      <c r="R76" s="84"/>
      <c r="S76" s="84"/>
    </row>
    <row r="77" spans="2:19" ht="45" customHeight="1" x14ac:dyDescent="0.25">
      <c r="B77" s="20" t="s">
        <v>25</v>
      </c>
      <c r="C77" s="106" t="s">
        <v>1382</v>
      </c>
      <c r="D77" s="106"/>
      <c r="E77" s="107">
        <f t="shared" ref="E77:E140" si="1">D77+1</f>
        <v>1</v>
      </c>
      <c r="F77" s="107"/>
      <c r="G77" s="107" t="s">
        <v>17</v>
      </c>
      <c r="H77" s="107"/>
      <c r="I77" s="108">
        <v>42871</v>
      </c>
      <c r="J77" s="108"/>
      <c r="K77" s="108">
        <v>42871</v>
      </c>
      <c r="L77" s="108"/>
      <c r="M77" s="84" t="s">
        <v>656</v>
      </c>
      <c r="N77" s="84"/>
      <c r="O77" s="105">
        <v>1528</v>
      </c>
      <c r="P77" s="105"/>
      <c r="Q77" s="84"/>
      <c r="R77" s="84"/>
      <c r="S77" s="84"/>
    </row>
    <row r="78" spans="2:19" ht="45" customHeight="1" x14ac:dyDescent="0.25">
      <c r="B78" s="20" t="s">
        <v>25</v>
      </c>
      <c r="C78" s="106" t="s">
        <v>19</v>
      </c>
      <c r="D78" s="106"/>
      <c r="E78" s="107">
        <f t="shared" si="1"/>
        <v>1</v>
      </c>
      <c r="F78" s="107"/>
      <c r="G78" s="107" t="s">
        <v>20</v>
      </c>
      <c r="H78" s="107"/>
      <c r="I78" s="108">
        <v>42871</v>
      </c>
      <c r="J78" s="108"/>
      <c r="K78" s="108">
        <v>42871</v>
      </c>
      <c r="L78" s="108"/>
      <c r="M78" s="84" t="s">
        <v>656</v>
      </c>
      <c r="N78" s="84"/>
      <c r="O78" s="105">
        <v>175</v>
      </c>
      <c r="P78" s="105"/>
      <c r="Q78" s="84"/>
      <c r="R78" s="84"/>
      <c r="S78" s="84"/>
    </row>
    <row r="79" spans="2:19" ht="45" customHeight="1" x14ac:dyDescent="0.25">
      <c r="B79" s="20" t="s">
        <v>25</v>
      </c>
      <c r="C79" s="106" t="s">
        <v>1382</v>
      </c>
      <c r="D79" s="106"/>
      <c r="E79" s="107">
        <f t="shared" si="1"/>
        <v>1</v>
      </c>
      <c r="F79" s="107"/>
      <c r="G79" s="107" t="s">
        <v>17</v>
      </c>
      <c r="H79" s="107"/>
      <c r="I79" s="108">
        <v>42871</v>
      </c>
      <c r="J79" s="108"/>
      <c r="K79" s="108">
        <v>42871</v>
      </c>
      <c r="L79" s="108"/>
      <c r="M79" s="84" t="s">
        <v>656</v>
      </c>
      <c r="N79" s="84"/>
      <c r="O79" s="105">
        <v>202</v>
      </c>
      <c r="P79" s="105"/>
      <c r="Q79" s="84"/>
      <c r="R79" s="84"/>
      <c r="S79" s="84"/>
    </row>
    <row r="80" spans="2:19" ht="45" customHeight="1" x14ac:dyDescent="0.25">
      <c r="B80" s="20" t="s">
        <v>25</v>
      </c>
      <c r="C80" s="106" t="s">
        <v>1382</v>
      </c>
      <c r="D80" s="106"/>
      <c r="E80" s="107">
        <f t="shared" si="1"/>
        <v>1</v>
      </c>
      <c r="F80" s="107"/>
      <c r="G80" s="107" t="s">
        <v>17</v>
      </c>
      <c r="H80" s="107"/>
      <c r="I80" s="108">
        <v>42934</v>
      </c>
      <c r="J80" s="108"/>
      <c r="K80" s="108">
        <v>42934</v>
      </c>
      <c r="L80" s="108"/>
      <c r="M80" s="84" t="s">
        <v>656</v>
      </c>
      <c r="N80" s="84"/>
      <c r="O80" s="105">
        <v>1045</v>
      </c>
      <c r="P80" s="105"/>
      <c r="Q80" s="84"/>
      <c r="R80" s="84"/>
      <c r="S80" s="84"/>
    </row>
    <row r="81" spans="2:19" ht="45" customHeight="1" x14ac:dyDescent="0.25">
      <c r="B81" s="20" t="s">
        <v>25</v>
      </c>
      <c r="C81" s="106" t="s">
        <v>19</v>
      </c>
      <c r="D81" s="106"/>
      <c r="E81" s="107">
        <f t="shared" si="1"/>
        <v>1</v>
      </c>
      <c r="F81" s="107"/>
      <c r="G81" s="107" t="s">
        <v>20</v>
      </c>
      <c r="H81" s="107"/>
      <c r="I81" s="108">
        <v>42934</v>
      </c>
      <c r="J81" s="108"/>
      <c r="K81" s="108">
        <v>42934</v>
      </c>
      <c r="L81" s="108"/>
      <c r="M81" s="84" t="s">
        <v>656</v>
      </c>
      <c r="N81" s="84"/>
      <c r="O81" s="105">
        <v>60</v>
      </c>
      <c r="P81" s="105"/>
      <c r="Q81" s="84"/>
      <c r="R81" s="84"/>
      <c r="S81" s="84"/>
    </row>
    <row r="82" spans="2:19" ht="45" customHeight="1" x14ac:dyDescent="0.25">
      <c r="B82" s="20" t="s">
        <v>25</v>
      </c>
      <c r="C82" s="106" t="s">
        <v>1382</v>
      </c>
      <c r="D82" s="106"/>
      <c r="E82" s="107">
        <f t="shared" si="1"/>
        <v>1</v>
      </c>
      <c r="F82" s="107"/>
      <c r="G82" s="107" t="s">
        <v>17</v>
      </c>
      <c r="H82" s="107"/>
      <c r="I82" s="108">
        <v>42934</v>
      </c>
      <c r="J82" s="108"/>
      <c r="K82" s="108">
        <v>42934</v>
      </c>
      <c r="L82" s="108"/>
      <c r="M82" s="84" t="s">
        <v>656</v>
      </c>
      <c r="N82" s="84"/>
      <c r="O82" s="105">
        <v>252</v>
      </c>
      <c r="P82" s="105"/>
      <c r="Q82" s="84"/>
      <c r="R82" s="84"/>
      <c r="S82" s="84"/>
    </row>
    <row r="83" spans="2:19" ht="45" customHeight="1" x14ac:dyDescent="0.25">
      <c r="B83" s="20" t="s">
        <v>25</v>
      </c>
      <c r="C83" s="106" t="s">
        <v>1383</v>
      </c>
      <c r="D83" s="106"/>
      <c r="E83" s="107">
        <f t="shared" si="1"/>
        <v>1</v>
      </c>
      <c r="F83" s="107"/>
      <c r="G83" s="107" t="s">
        <v>17</v>
      </c>
      <c r="H83" s="107"/>
      <c r="I83" s="108">
        <v>42927</v>
      </c>
      <c r="J83" s="108"/>
      <c r="K83" s="108">
        <v>42927</v>
      </c>
      <c r="L83" s="108"/>
      <c r="M83" s="84" t="s">
        <v>656</v>
      </c>
      <c r="N83" s="84"/>
      <c r="O83" s="105">
        <v>1562</v>
      </c>
      <c r="P83" s="105"/>
      <c r="Q83" s="84"/>
      <c r="R83" s="84"/>
      <c r="S83" s="84"/>
    </row>
    <row r="84" spans="2:19" ht="45" customHeight="1" x14ac:dyDescent="0.25">
      <c r="B84" s="20" t="s">
        <v>25</v>
      </c>
      <c r="C84" s="106" t="s">
        <v>1384</v>
      </c>
      <c r="D84" s="106"/>
      <c r="E84" s="107">
        <f t="shared" si="1"/>
        <v>1</v>
      </c>
      <c r="F84" s="107"/>
      <c r="G84" s="107" t="s">
        <v>17</v>
      </c>
      <c r="H84" s="107"/>
      <c r="I84" s="108">
        <v>42927</v>
      </c>
      <c r="J84" s="108"/>
      <c r="K84" s="108">
        <v>42927</v>
      </c>
      <c r="L84" s="108"/>
      <c r="M84" s="84" t="s">
        <v>656</v>
      </c>
      <c r="N84" s="84"/>
      <c r="O84" s="105">
        <v>300</v>
      </c>
      <c r="P84" s="105"/>
      <c r="Q84" s="84"/>
      <c r="R84" s="84"/>
      <c r="S84" s="84"/>
    </row>
    <row r="85" spans="2:19" ht="45" customHeight="1" x14ac:dyDescent="0.25">
      <c r="B85" s="20" t="s">
        <v>25</v>
      </c>
      <c r="C85" s="106" t="s">
        <v>19</v>
      </c>
      <c r="D85" s="106"/>
      <c r="E85" s="107">
        <f t="shared" si="1"/>
        <v>1</v>
      </c>
      <c r="F85" s="107"/>
      <c r="G85" s="107" t="s">
        <v>20</v>
      </c>
      <c r="H85" s="107"/>
      <c r="I85" s="108">
        <v>42927</v>
      </c>
      <c r="J85" s="108"/>
      <c r="K85" s="108">
        <v>42927</v>
      </c>
      <c r="L85" s="108"/>
      <c r="M85" s="84" t="s">
        <v>656</v>
      </c>
      <c r="N85" s="84"/>
      <c r="O85" s="105">
        <v>370</v>
      </c>
      <c r="P85" s="105"/>
      <c r="Q85" s="84"/>
      <c r="R85" s="84"/>
      <c r="S85" s="84"/>
    </row>
    <row r="86" spans="2:19" ht="45" customHeight="1" x14ac:dyDescent="0.25">
      <c r="B86" s="20" t="s">
        <v>25</v>
      </c>
      <c r="C86" s="106" t="s">
        <v>1383</v>
      </c>
      <c r="D86" s="106"/>
      <c r="E86" s="107">
        <f t="shared" si="1"/>
        <v>1</v>
      </c>
      <c r="F86" s="107"/>
      <c r="G86" s="107" t="s">
        <v>17</v>
      </c>
      <c r="H86" s="107"/>
      <c r="I86" s="108">
        <v>42927</v>
      </c>
      <c r="J86" s="108"/>
      <c r="K86" s="108">
        <v>42927</v>
      </c>
      <c r="L86" s="108"/>
      <c r="M86" s="84" t="s">
        <v>656</v>
      </c>
      <c r="N86" s="84"/>
      <c r="O86" s="105">
        <v>301</v>
      </c>
      <c r="P86" s="105"/>
      <c r="Q86" s="84"/>
      <c r="R86" s="84"/>
      <c r="S86" s="84"/>
    </row>
    <row r="87" spans="2:19" ht="45" customHeight="1" x14ac:dyDescent="0.25">
      <c r="B87" s="20" t="s">
        <v>25</v>
      </c>
      <c r="C87" s="106" t="s">
        <v>1384</v>
      </c>
      <c r="D87" s="106"/>
      <c r="E87" s="107">
        <f t="shared" si="1"/>
        <v>1</v>
      </c>
      <c r="F87" s="107"/>
      <c r="G87" s="107" t="s">
        <v>17</v>
      </c>
      <c r="H87" s="107"/>
      <c r="I87" s="108">
        <v>42927</v>
      </c>
      <c r="J87" s="108"/>
      <c r="K87" s="108">
        <v>42927</v>
      </c>
      <c r="L87" s="108"/>
      <c r="M87" s="84" t="s">
        <v>656</v>
      </c>
      <c r="N87" s="84"/>
      <c r="O87" s="105">
        <v>836.17</v>
      </c>
      <c r="P87" s="105"/>
      <c r="Q87" s="84"/>
      <c r="R87" s="84"/>
      <c r="S87" s="84"/>
    </row>
    <row r="88" spans="2:19" ht="45" customHeight="1" x14ac:dyDescent="0.25">
      <c r="B88" s="20" t="s">
        <v>25</v>
      </c>
      <c r="C88" s="106" t="s">
        <v>1384</v>
      </c>
      <c r="D88" s="106"/>
      <c r="E88" s="107">
        <f t="shared" si="1"/>
        <v>1</v>
      </c>
      <c r="F88" s="107"/>
      <c r="G88" s="107" t="s">
        <v>17</v>
      </c>
      <c r="H88" s="107"/>
      <c r="I88" s="108">
        <v>42934</v>
      </c>
      <c r="J88" s="108"/>
      <c r="K88" s="108">
        <v>42934</v>
      </c>
      <c r="L88" s="108"/>
      <c r="M88" s="84" t="s">
        <v>656</v>
      </c>
      <c r="N88" s="84"/>
      <c r="O88" s="105">
        <v>4422</v>
      </c>
      <c r="P88" s="105"/>
      <c r="Q88" s="84"/>
      <c r="R88" s="84"/>
      <c r="S88" s="84"/>
    </row>
    <row r="89" spans="2:19" ht="45" customHeight="1" x14ac:dyDescent="0.25">
      <c r="B89" s="20" t="s">
        <v>25</v>
      </c>
      <c r="C89" s="106" t="s">
        <v>1385</v>
      </c>
      <c r="D89" s="106"/>
      <c r="E89" s="107">
        <f t="shared" si="1"/>
        <v>1</v>
      </c>
      <c r="F89" s="107"/>
      <c r="G89" s="107" t="s">
        <v>35</v>
      </c>
      <c r="H89" s="107"/>
      <c r="I89" s="108">
        <v>42908</v>
      </c>
      <c r="J89" s="108"/>
      <c r="K89" s="108">
        <v>42908</v>
      </c>
      <c r="L89" s="108"/>
      <c r="M89" s="84" t="s">
        <v>656</v>
      </c>
      <c r="N89" s="84"/>
      <c r="O89" s="105">
        <v>194</v>
      </c>
      <c r="P89" s="105"/>
      <c r="Q89" s="84"/>
      <c r="R89" s="84"/>
      <c r="S89" s="84"/>
    </row>
    <row r="90" spans="2:19" ht="45" customHeight="1" x14ac:dyDescent="0.25">
      <c r="B90" s="20" t="s">
        <v>25</v>
      </c>
      <c r="C90" s="106" t="s">
        <v>1386</v>
      </c>
      <c r="D90" s="106"/>
      <c r="E90" s="107">
        <f t="shared" si="1"/>
        <v>1</v>
      </c>
      <c r="F90" s="107"/>
      <c r="G90" s="107" t="s">
        <v>35</v>
      </c>
      <c r="H90" s="107"/>
      <c r="I90" s="108">
        <v>42899</v>
      </c>
      <c r="J90" s="108"/>
      <c r="K90" s="108">
        <v>42899</v>
      </c>
      <c r="L90" s="108"/>
      <c r="M90" s="84" t="s">
        <v>656</v>
      </c>
      <c r="N90" s="84"/>
      <c r="O90" s="105">
        <v>194</v>
      </c>
      <c r="P90" s="105"/>
      <c r="Q90" s="84"/>
      <c r="R90" s="84"/>
      <c r="S90" s="84"/>
    </row>
    <row r="91" spans="2:19" ht="45" customHeight="1" x14ac:dyDescent="0.25">
      <c r="B91" s="20" t="s">
        <v>25</v>
      </c>
      <c r="C91" s="106" t="s">
        <v>1387</v>
      </c>
      <c r="D91" s="106"/>
      <c r="E91" s="107">
        <f t="shared" si="1"/>
        <v>1</v>
      </c>
      <c r="F91" s="107"/>
      <c r="G91" s="107" t="s">
        <v>35</v>
      </c>
      <c r="H91" s="107"/>
      <c r="I91" s="108">
        <v>42894</v>
      </c>
      <c r="J91" s="108"/>
      <c r="K91" s="108">
        <v>42894</v>
      </c>
      <c r="L91" s="108"/>
      <c r="M91" s="84" t="s">
        <v>656</v>
      </c>
      <c r="N91" s="84"/>
      <c r="O91" s="105">
        <v>194</v>
      </c>
      <c r="P91" s="105"/>
      <c r="Q91" s="84"/>
      <c r="R91" s="84"/>
      <c r="S91" s="84"/>
    </row>
    <row r="92" spans="2:19" ht="45" customHeight="1" x14ac:dyDescent="0.25">
      <c r="B92" s="20" t="s">
        <v>25</v>
      </c>
      <c r="C92" s="106" t="s">
        <v>1388</v>
      </c>
      <c r="D92" s="106"/>
      <c r="E92" s="107">
        <f t="shared" si="1"/>
        <v>1</v>
      </c>
      <c r="F92" s="107"/>
      <c r="G92" s="107" t="s">
        <v>35</v>
      </c>
      <c r="H92" s="107"/>
      <c r="I92" s="108">
        <v>42930</v>
      </c>
      <c r="J92" s="108"/>
      <c r="K92" s="108">
        <v>42930</v>
      </c>
      <c r="L92" s="108"/>
      <c r="M92" s="84" t="s">
        <v>656</v>
      </c>
      <c r="N92" s="84"/>
      <c r="O92" s="105">
        <v>194</v>
      </c>
      <c r="P92" s="105"/>
      <c r="Q92" s="84"/>
      <c r="R92" s="84"/>
      <c r="S92" s="84"/>
    </row>
    <row r="93" spans="2:19" ht="45" customHeight="1" x14ac:dyDescent="0.25">
      <c r="B93" s="20" t="s">
        <v>25</v>
      </c>
      <c r="C93" s="106" t="s">
        <v>1389</v>
      </c>
      <c r="D93" s="106"/>
      <c r="E93" s="107">
        <f t="shared" si="1"/>
        <v>1</v>
      </c>
      <c r="F93" s="107"/>
      <c r="G93" s="107" t="s">
        <v>1390</v>
      </c>
      <c r="H93" s="107"/>
      <c r="I93" s="108">
        <v>42916</v>
      </c>
      <c r="J93" s="108"/>
      <c r="K93" s="108">
        <v>42916</v>
      </c>
      <c r="L93" s="108"/>
      <c r="M93" s="84" t="s">
        <v>656</v>
      </c>
      <c r="N93" s="84"/>
      <c r="O93" s="105">
        <v>358</v>
      </c>
      <c r="P93" s="105"/>
      <c r="Q93" s="84"/>
      <c r="R93" s="84"/>
      <c r="S93" s="84"/>
    </row>
    <row r="94" spans="2:19" ht="45" customHeight="1" x14ac:dyDescent="0.25">
      <c r="B94" s="20" t="s">
        <v>25</v>
      </c>
      <c r="C94" s="106" t="s">
        <v>19</v>
      </c>
      <c r="D94" s="106"/>
      <c r="E94" s="107">
        <f t="shared" si="1"/>
        <v>1</v>
      </c>
      <c r="F94" s="107"/>
      <c r="G94" s="107" t="s">
        <v>20</v>
      </c>
      <c r="H94" s="107"/>
      <c r="I94" s="108">
        <v>42899</v>
      </c>
      <c r="J94" s="108"/>
      <c r="K94" s="108">
        <v>42899</v>
      </c>
      <c r="L94" s="108"/>
      <c r="M94" s="84" t="s">
        <v>656</v>
      </c>
      <c r="N94" s="84"/>
      <c r="O94" s="105">
        <v>30</v>
      </c>
      <c r="P94" s="105"/>
      <c r="Q94" s="84"/>
      <c r="R94" s="84"/>
      <c r="S94" s="84"/>
    </row>
    <row r="95" spans="2:19" ht="45" customHeight="1" x14ac:dyDescent="0.25">
      <c r="B95" s="20" t="s">
        <v>25</v>
      </c>
      <c r="C95" s="106" t="s">
        <v>1387</v>
      </c>
      <c r="D95" s="106"/>
      <c r="E95" s="107">
        <f t="shared" si="1"/>
        <v>1</v>
      </c>
      <c r="F95" s="107"/>
      <c r="G95" s="107" t="s">
        <v>35</v>
      </c>
      <c r="H95" s="107"/>
      <c r="I95" s="108">
        <v>42894</v>
      </c>
      <c r="J95" s="108"/>
      <c r="K95" s="108">
        <v>42894</v>
      </c>
      <c r="L95" s="108"/>
      <c r="M95" s="84" t="s">
        <v>656</v>
      </c>
      <c r="N95" s="84"/>
      <c r="O95" s="105">
        <v>157</v>
      </c>
      <c r="P95" s="105"/>
      <c r="Q95" s="84"/>
      <c r="R95" s="84"/>
      <c r="S95" s="84"/>
    </row>
    <row r="96" spans="2:19" ht="45" customHeight="1" x14ac:dyDescent="0.25">
      <c r="B96" s="20" t="s">
        <v>25</v>
      </c>
      <c r="C96" s="106" t="s">
        <v>1385</v>
      </c>
      <c r="D96" s="106"/>
      <c r="E96" s="107">
        <f t="shared" si="1"/>
        <v>1</v>
      </c>
      <c r="F96" s="107"/>
      <c r="G96" s="107" t="s">
        <v>35</v>
      </c>
      <c r="H96" s="107"/>
      <c r="I96" s="108">
        <v>42908</v>
      </c>
      <c r="J96" s="108"/>
      <c r="K96" s="108">
        <v>42908</v>
      </c>
      <c r="L96" s="108"/>
      <c r="M96" s="84" t="s">
        <v>656</v>
      </c>
      <c r="N96" s="84"/>
      <c r="O96" s="105">
        <v>130</v>
      </c>
      <c r="P96" s="105"/>
      <c r="Q96" s="84"/>
      <c r="R96" s="84"/>
      <c r="S96" s="84"/>
    </row>
    <row r="97" spans="2:19" ht="45" customHeight="1" x14ac:dyDescent="0.25">
      <c r="B97" s="20" t="s">
        <v>25</v>
      </c>
      <c r="C97" s="106" t="s">
        <v>1391</v>
      </c>
      <c r="D97" s="106"/>
      <c r="E97" s="107">
        <f t="shared" si="1"/>
        <v>1</v>
      </c>
      <c r="F97" s="107"/>
      <c r="G97" s="107" t="s">
        <v>17</v>
      </c>
      <c r="H97" s="107"/>
      <c r="I97" s="108">
        <v>42970</v>
      </c>
      <c r="J97" s="108"/>
      <c r="K97" s="108">
        <v>42970</v>
      </c>
      <c r="L97" s="108"/>
      <c r="M97" s="84" t="s">
        <v>656</v>
      </c>
      <c r="N97" s="84"/>
      <c r="O97" s="105">
        <v>1464</v>
      </c>
      <c r="P97" s="105"/>
      <c r="Q97" s="84"/>
      <c r="R97" s="84"/>
      <c r="S97" s="84"/>
    </row>
    <row r="98" spans="2:19" ht="45" customHeight="1" x14ac:dyDescent="0.25">
      <c r="B98" s="20" t="s">
        <v>25</v>
      </c>
      <c r="C98" s="106" t="s">
        <v>19</v>
      </c>
      <c r="D98" s="106"/>
      <c r="E98" s="107">
        <f t="shared" si="1"/>
        <v>1</v>
      </c>
      <c r="F98" s="107"/>
      <c r="G98" s="107" t="s">
        <v>20</v>
      </c>
      <c r="H98" s="107"/>
      <c r="I98" s="108">
        <v>42970</v>
      </c>
      <c r="J98" s="108"/>
      <c r="K98" s="108">
        <v>42970</v>
      </c>
      <c r="L98" s="108"/>
      <c r="M98" s="84" t="s">
        <v>656</v>
      </c>
      <c r="N98" s="84"/>
      <c r="O98" s="105">
        <v>175</v>
      </c>
      <c r="P98" s="105"/>
      <c r="Q98" s="84"/>
      <c r="R98" s="84"/>
      <c r="S98" s="84"/>
    </row>
    <row r="99" spans="2:19" ht="45" customHeight="1" x14ac:dyDescent="0.25">
      <c r="B99" s="20" t="s">
        <v>25</v>
      </c>
      <c r="C99" s="106" t="s">
        <v>1391</v>
      </c>
      <c r="D99" s="106"/>
      <c r="E99" s="107">
        <f t="shared" si="1"/>
        <v>1</v>
      </c>
      <c r="F99" s="107"/>
      <c r="G99" s="107" t="s">
        <v>17</v>
      </c>
      <c r="H99" s="107"/>
      <c r="I99" s="108">
        <v>42963</v>
      </c>
      <c r="J99" s="108"/>
      <c r="K99" s="108">
        <v>42978</v>
      </c>
      <c r="L99" s="108"/>
      <c r="M99" s="84" t="s">
        <v>656</v>
      </c>
      <c r="N99" s="84"/>
      <c r="O99" s="105">
        <v>202.5</v>
      </c>
      <c r="P99" s="105"/>
      <c r="Q99" s="84"/>
      <c r="R99" s="84"/>
      <c r="S99" s="84"/>
    </row>
    <row r="100" spans="2:19" ht="45" customHeight="1" x14ac:dyDescent="0.25">
      <c r="B100" s="20" t="s">
        <v>25</v>
      </c>
      <c r="C100" s="106" t="s">
        <v>1392</v>
      </c>
      <c r="D100" s="106"/>
      <c r="E100" s="107">
        <f t="shared" si="1"/>
        <v>1</v>
      </c>
      <c r="F100" s="107"/>
      <c r="G100" s="107" t="s">
        <v>1357</v>
      </c>
      <c r="H100" s="107"/>
      <c r="I100" s="108">
        <v>42934</v>
      </c>
      <c r="J100" s="108"/>
      <c r="K100" s="108">
        <v>42934</v>
      </c>
      <c r="L100" s="108"/>
      <c r="M100" s="84" t="s">
        <v>656</v>
      </c>
      <c r="N100" s="84"/>
      <c r="O100" s="105">
        <v>2936</v>
      </c>
      <c r="P100" s="105"/>
      <c r="Q100" s="84"/>
      <c r="R100" s="84"/>
      <c r="S100" s="84"/>
    </row>
    <row r="101" spans="2:19" ht="45" customHeight="1" x14ac:dyDescent="0.25">
      <c r="B101" s="20" t="s">
        <v>25</v>
      </c>
      <c r="C101" s="106" t="s">
        <v>1393</v>
      </c>
      <c r="D101" s="106"/>
      <c r="E101" s="107">
        <f t="shared" si="1"/>
        <v>1</v>
      </c>
      <c r="F101" s="107"/>
      <c r="G101" s="107" t="s">
        <v>17</v>
      </c>
      <c r="H101" s="107"/>
      <c r="I101" s="108">
        <v>42863</v>
      </c>
      <c r="J101" s="108"/>
      <c r="K101" s="108">
        <v>42863</v>
      </c>
      <c r="L101" s="108"/>
      <c r="M101" s="84" t="s">
        <v>656</v>
      </c>
      <c r="N101" s="84"/>
      <c r="O101" s="105">
        <v>9957</v>
      </c>
      <c r="P101" s="105"/>
      <c r="Q101" s="84"/>
      <c r="R101" s="84"/>
      <c r="S101" s="84"/>
    </row>
    <row r="102" spans="2:19" ht="45" customHeight="1" x14ac:dyDescent="0.25">
      <c r="B102" s="20" t="s">
        <v>25</v>
      </c>
      <c r="C102" s="106" t="s">
        <v>1394</v>
      </c>
      <c r="D102" s="106"/>
      <c r="E102" s="107">
        <f t="shared" si="1"/>
        <v>1</v>
      </c>
      <c r="F102" s="107"/>
      <c r="G102" s="107" t="s">
        <v>17</v>
      </c>
      <c r="H102" s="107"/>
      <c r="I102" s="108">
        <v>42879</v>
      </c>
      <c r="J102" s="108"/>
      <c r="K102" s="108">
        <v>42879</v>
      </c>
      <c r="L102" s="108"/>
      <c r="M102" s="84" t="s">
        <v>656</v>
      </c>
      <c r="N102" s="84"/>
      <c r="O102" s="105">
        <v>0</v>
      </c>
      <c r="P102" s="105"/>
      <c r="Q102" s="84"/>
      <c r="R102" s="84"/>
      <c r="S102" s="84"/>
    </row>
    <row r="103" spans="2:19" ht="45" customHeight="1" x14ac:dyDescent="0.25">
      <c r="B103" s="20" t="s">
        <v>25</v>
      </c>
      <c r="C103" s="106" t="s">
        <v>1393</v>
      </c>
      <c r="D103" s="106"/>
      <c r="E103" s="107">
        <f t="shared" si="1"/>
        <v>1</v>
      </c>
      <c r="F103" s="107"/>
      <c r="G103" s="107" t="s">
        <v>17</v>
      </c>
      <c r="H103" s="107"/>
      <c r="I103" s="108">
        <v>42863</v>
      </c>
      <c r="J103" s="108"/>
      <c r="K103" s="108">
        <v>42863</v>
      </c>
      <c r="L103" s="108"/>
      <c r="M103" s="84" t="s">
        <v>656</v>
      </c>
      <c r="N103" s="84"/>
      <c r="O103" s="105">
        <v>1890</v>
      </c>
      <c r="P103" s="105"/>
      <c r="Q103" s="84"/>
      <c r="R103" s="84"/>
      <c r="S103" s="84"/>
    </row>
    <row r="104" spans="2:19" ht="45" customHeight="1" x14ac:dyDescent="0.25">
      <c r="B104" s="20" t="s">
        <v>25</v>
      </c>
      <c r="C104" s="106" t="s">
        <v>1394</v>
      </c>
      <c r="D104" s="106"/>
      <c r="E104" s="107">
        <f t="shared" si="1"/>
        <v>1</v>
      </c>
      <c r="F104" s="107"/>
      <c r="G104" s="107" t="s">
        <v>17</v>
      </c>
      <c r="H104" s="107"/>
      <c r="I104" s="108">
        <v>42879</v>
      </c>
      <c r="J104" s="108"/>
      <c r="K104" s="108">
        <v>42879</v>
      </c>
      <c r="L104" s="108"/>
      <c r="M104" s="84" t="s">
        <v>656</v>
      </c>
      <c r="N104" s="84"/>
      <c r="O104" s="105">
        <v>0</v>
      </c>
      <c r="P104" s="105"/>
      <c r="Q104" s="84"/>
      <c r="R104" s="84"/>
      <c r="S104" s="84"/>
    </row>
    <row r="105" spans="2:19" ht="45" customHeight="1" x14ac:dyDescent="0.25">
      <c r="B105" s="20" t="s">
        <v>25</v>
      </c>
      <c r="C105" s="106" t="s">
        <v>1395</v>
      </c>
      <c r="D105" s="106"/>
      <c r="E105" s="107">
        <f t="shared" si="1"/>
        <v>1</v>
      </c>
      <c r="F105" s="107"/>
      <c r="G105" s="107" t="s">
        <v>1357</v>
      </c>
      <c r="H105" s="107"/>
      <c r="I105" s="108">
        <v>42983</v>
      </c>
      <c r="J105" s="108"/>
      <c r="K105" s="108">
        <v>42983</v>
      </c>
      <c r="L105" s="108"/>
      <c r="M105" s="84" t="s">
        <v>656</v>
      </c>
      <c r="N105" s="84"/>
      <c r="O105" s="105">
        <v>1372</v>
      </c>
      <c r="P105" s="105"/>
      <c r="Q105" s="84"/>
      <c r="R105" s="84"/>
      <c r="S105" s="84"/>
    </row>
    <row r="106" spans="2:19" ht="45" customHeight="1" x14ac:dyDescent="0.25">
      <c r="B106" s="20" t="s">
        <v>25</v>
      </c>
      <c r="C106" s="106" t="s">
        <v>19</v>
      </c>
      <c r="D106" s="106"/>
      <c r="E106" s="107">
        <f t="shared" si="1"/>
        <v>1</v>
      </c>
      <c r="F106" s="107"/>
      <c r="G106" s="107" t="s">
        <v>20</v>
      </c>
      <c r="H106" s="107"/>
      <c r="I106" s="108">
        <v>42983</v>
      </c>
      <c r="J106" s="108"/>
      <c r="K106" s="108">
        <v>42983</v>
      </c>
      <c r="L106" s="108"/>
      <c r="M106" s="84" t="s">
        <v>656</v>
      </c>
      <c r="N106" s="84"/>
      <c r="O106" s="105">
        <v>110</v>
      </c>
      <c r="P106" s="105"/>
      <c r="Q106" s="84"/>
      <c r="R106" s="84"/>
      <c r="S106" s="84"/>
    </row>
    <row r="107" spans="2:19" ht="45" customHeight="1" x14ac:dyDescent="0.25">
      <c r="B107" s="20" t="s">
        <v>25</v>
      </c>
      <c r="C107" s="106" t="s">
        <v>1395</v>
      </c>
      <c r="D107" s="106"/>
      <c r="E107" s="107">
        <f t="shared" si="1"/>
        <v>1</v>
      </c>
      <c r="F107" s="107"/>
      <c r="G107" s="107" t="s">
        <v>1357</v>
      </c>
      <c r="H107" s="107"/>
      <c r="I107" s="108">
        <v>42983</v>
      </c>
      <c r="J107" s="108"/>
      <c r="K107" s="108">
        <v>42983</v>
      </c>
      <c r="L107" s="108"/>
      <c r="M107" s="84" t="s">
        <v>656</v>
      </c>
      <c r="N107" s="84"/>
      <c r="O107" s="105">
        <v>159</v>
      </c>
      <c r="P107" s="105"/>
      <c r="Q107" s="84"/>
      <c r="R107" s="84"/>
      <c r="S107" s="84"/>
    </row>
    <row r="108" spans="2:19" ht="45" customHeight="1" x14ac:dyDescent="0.25">
      <c r="B108" s="20" t="s">
        <v>25</v>
      </c>
      <c r="C108" s="106" t="s">
        <v>1396</v>
      </c>
      <c r="D108" s="106"/>
      <c r="E108" s="107">
        <f t="shared" si="1"/>
        <v>1</v>
      </c>
      <c r="F108" s="107"/>
      <c r="G108" s="107" t="s">
        <v>17</v>
      </c>
      <c r="H108" s="107"/>
      <c r="I108" s="108">
        <v>43010</v>
      </c>
      <c r="J108" s="108"/>
      <c r="K108" s="108">
        <v>43010</v>
      </c>
      <c r="L108" s="108"/>
      <c r="M108" s="84" t="s">
        <v>656</v>
      </c>
      <c r="N108" s="84"/>
      <c r="O108" s="105">
        <v>1407</v>
      </c>
      <c r="P108" s="105"/>
      <c r="Q108" s="84"/>
      <c r="R108" s="84"/>
      <c r="S108" s="84"/>
    </row>
    <row r="109" spans="2:19" ht="45" customHeight="1" x14ac:dyDescent="0.25">
      <c r="B109" s="20" t="s">
        <v>25</v>
      </c>
      <c r="C109" s="106" t="s">
        <v>19</v>
      </c>
      <c r="D109" s="106"/>
      <c r="E109" s="107">
        <f t="shared" si="1"/>
        <v>1</v>
      </c>
      <c r="F109" s="107"/>
      <c r="G109" s="107" t="s">
        <v>20</v>
      </c>
      <c r="H109" s="107"/>
      <c r="I109" s="108">
        <v>43010</v>
      </c>
      <c r="J109" s="108"/>
      <c r="K109" s="108">
        <v>43010</v>
      </c>
      <c r="L109" s="108"/>
      <c r="M109" s="84" t="s">
        <v>656</v>
      </c>
      <c r="N109" s="84"/>
      <c r="O109" s="105">
        <v>110</v>
      </c>
      <c r="P109" s="105"/>
      <c r="Q109" s="84"/>
      <c r="R109" s="84"/>
      <c r="S109" s="84"/>
    </row>
    <row r="110" spans="2:19" ht="45" customHeight="1" x14ac:dyDescent="0.25">
      <c r="B110" s="20" t="s">
        <v>25</v>
      </c>
      <c r="C110" s="106" t="s">
        <v>1396</v>
      </c>
      <c r="D110" s="106"/>
      <c r="E110" s="107">
        <f t="shared" si="1"/>
        <v>1</v>
      </c>
      <c r="F110" s="107"/>
      <c r="G110" s="107" t="s">
        <v>17</v>
      </c>
      <c r="H110" s="107"/>
      <c r="I110" s="108">
        <v>43010</v>
      </c>
      <c r="J110" s="108"/>
      <c r="K110" s="108">
        <v>43010</v>
      </c>
      <c r="L110" s="108"/>
      <c r="M110" s="84" t="s">
        <v>656</v>
      </c>
      <c r="N110" s="84"/>
      <c r="O110" s="105">
        <v>225.5</v>
      </c>
      <c r="P110" s="105"/>
      <c r="Q110" s="84"/>
      <c r="R110" s="84"/>
      <c r="S110" s="84"/>
    </row>
    <row r="111" spans="2:19" ht="45" customHeight="1" x14ac:dyDescent="0.25">
      <c r="B111" s="20" t="s">
        <v>25</v>
      </c>
      <c r="C111" s="106" t="s">
        <v>1397</v>
      </c>
      <c r="D111" s="106"/>
      <c r="E111" s="107">
        <f t="shared" si="1"/>
        <v>1</v>
      </c>
      <c r="F111" s="107"/>
      <c r="G111" s="107" t="s">
        <v>35</v>
      </c>
      <c r="H111" s="107"/>
      <c r="I111" s="108">
        <v>42976</v>
      </c>
      <c r="J111" s="108"/>
      <c r="K111" s="108">
        <v>42976</v>
      </c>
      <c r="L111" s="108"/>
      <c r="M111" s="84" t="s">
        <v>656</v>
      </c>
      <c r="N111" s="84"/>
      <c r="O111" s="105">
        <v>194</v>
      </c>
      <c r="P111" s="105"/>
      <c r="Q111" s="84"/>
      <c r="R111" s="84"/>
      <c r="S111" s="84"/>
    </row>
    <row r="112" spans="2:19" ht="45" customHeight="1" x14ac:dyDescent="0.25">
      <c r="B112" s="20" t="s">
        <v>25</v>
      </c>
      <c r="C112" s="106" t="s">
        <v>1398</v>
      </c>
      <c r="D112" s="106"/>
      <c r="E112" s="107">
        <f t="shared" si="1"/>
        <v>1</v>
      </c>
      <c r="F112" s="107"/>
      <c r="G112" s="107" t="s">
        <v>35</v>
      </c>
      <c r="H112" s="107"/>
      <c r="I112" s="108">
        <v>42964</v>
      </c>
      <c r="J112" s="108"/>
      <c r="K112" s="108">
        <v>42964</v>
      </c>
      <c r="L112" s="108"/>
      <c r="M112" s="84" t="s">
        <v>656</v>
      </c>
      <c r="N112" s="84"/>
      <c r="O112" s="105">
        <v>194</v>
      </c>
      <c r="P112" s="105"/>
      <c r="Q112" s="84"/>
      <c r="R112" s="84"/>
      <c r="S112" s="84"/>
    </row>
    <row r="113" spans="2:19" ht="45" customHeight="1" x14ac:dyDescent="0.25">
      <c r="B113" s="20" t="s">
        <v>25</v>
      </c>
      <c r="C113" s="106" t="s">
        <v>1399</v>
      </c>
      <c r="D113" s="106"/>
      <c r="E113" s="107">
        <f t="shared" si="1"/>
        <v>1</v>
      </c>
      <c r="F113" s="107"/>
      <c r="G113" s="107" t="s">
        <v>35</v>
      </c>
      <c r="H113" s="107"/>
      <c r="I113" s="108">
        <v>42992</v>
      </c>
      <c r="J113" s="108"/>
      <c r="K113" s="108">
        <v>42992</v>
      </c>
      <c r="L113" s="108"/>
      <c r="M113" s="84" t="s">
        <v>656</v>
      </c>
      <c r="N113" s="84"/>
      <c r="O113" s="105">
        <v>658</v>
      </c>
      <c r="P113" s="105"/>
      <c r="Q113" s="84"/>
      <c r="R113" s="84"/>
      <c r="S113" s="84"/>
    </row>
    <row r="114" spans="2:19" ht="45" customHeight="1" x14ac:dyDescent="0.25">
      <c r="B114" s="20" t="s">
        <v>25</v>
      </c>
      <c r="C114" s="106" t="s">
        <v>1400</v>
      </c>
      <c r="D114" s="106"/>
      <c r="E114" s="107">
        <f t="shared" si="1"/>
        <v>1</v>
      </c>
      <c r="F114" s="107"/>
      <c r="G114" s="107" t="s">
        <v>35</v>
      </c>
      <c r="H114" s="107"/>
      <c r="I114" s="108">
        <v>42972</v>
      </c>
      <c r="J114" s="108"/>
      <c r="K114" s="108">
        <v>42972</v>
      </c>
      <c r="L114" s="108"/>
      <c r="M114" s="84" t="s">
        <v>656</v>
      </c>
      <c r="N114" s="84"/>
      <c r="O114" s="105">
        <v>194</v>
      </c>
      <c r="P114" s="105"/>
      <c r="Q114" s="84"/>
      <c r="R114" s="84"/>
      <c r="S114" s="84"/>
    </row>
    <row r="115" spans="2:19" ht="45" customHeight="1" x14ac:dyDescent="0.25">
      <c r="B115" s="20" t="s">
        <v>25</v>
      </c>
      <c r="C115" s="106" t="s">
        <v>1401</v>
      </c>
      <c r="D115" s="106"/>
      <c r="E115" s="107">
        <f t="shared" si="1"/>
        <v>1</v>
      </c>
      <c r="F115" s="107"/>
      <c r="G115" s="107" t="s">
        <v>35</v>
      </c>
      <c r="H115" s="107"/>
      <c r="I115" s="108">
        <v>42919</v>
      </c>
      <c r="J115" s="108"/>
      <c r="K115" s="108">
        <v>42919</v>
      </c>
      <c r="L115" s="108"/>
      <c r="M115" s="84" t="s">
        <v>656</v>
      </c>
      <c r="N115" s="84"/>
      <c r="O115" s="105">
        <v>194</v>
      </c>
      <c r="P115" s="105"/>
      <c r="Q115" s="84"/>
      <c r="R115" s="84"/>
      <c r="S115" s="84"/>
    </row>
    <row r="116" spans="2:19" ht="45" customHeight="1" x14ac:dyDescent="0.25">
      <c r="B116" s="20" t="s">
        <v>25</v>
      </c>
      <c r="C116" s="106" t="s">
        <v>1402</v>
      </c>
      <c r="D116" s="106"/>
      <c r="E116" s="107">
        <f t="shared" si="1"/>
        <v>1</v>
      </c>
      <c r="F116" s="107"/>
      <c r="G116" s="107" t="s">
        <v>35</v>
      </c>
      <c r="H116" s="107"/>
      <c r="I116" s="108">
        <v>42934</v>
      </c>
      <c r="J116" s="108"/>
      <c r="K116" s="108">
        <v>42934</v>
      </c>
      <c r="L116" s="108"/>
      <c r="M116" s="84" t="s">
        <v>656</v>
      </c>
      <c r="N116" s="84"/>
      <c r="O116" s="105">
        <v>194</v>
      </c>
      <c r="P116" s="105"/>
      <c r="Q116" s="84"/>
      <c r="R116" s="84"/>
      <c r="S116" s="84"/>
    </row>
    <row r="117" spans="2:19" ht="45" customHeight="1" x14ac:dyDescent="0.25">
      <c r="B117" s="20" t="s">
        <v>25</v>
      </c>
      <c r="C117" s="106" t="s">
        <v>1403</v>
      </c>
      <c r="D117" s="106"/>
      <c r="E117" s="107">
        <f t="shared" si="1"/>
        <v>1</v>
      </c>
      <c r="F117" s="107"/>
      <c r="G117" s="107" t="s">
        <v>35</v>
      </c>
      <c r="H117" s="107"/>
      <c r="I117" s="108">
        <v>42969</v>
      </c>
      <c r="J117" s="108"/>
      <c r="K117" s="108">
        <v>42969</v>
      </c>
      <c r="L117" s="108"/>
      <c r="M117" s="84" t="s">
        <v>656</v>
      </c>
      <c r="N117" s="84"/>
      <c r="O117" s="105">
        <v>194</v>
      </c>
      <c r="P117" s="105"/>
      <c r="Q117" s="84"/>
      <c r="R117" s="84"/>
      <c r="S117" s="84"/>
    </row>
    <row r="118" spans="2:19" ht="45" customHeight="1" x14ac:dyDescent="0.25">
      <c r="B118" s="20" t="s">
        <v>25</v>
      </c>
      <c r="C118" s="106" t="s">
        <v>1397</v>
      </c>
      <c r="D118" s="106"/>
      <c r="E118" s="107">
        <f t="shared" si="1"/>
        <v>1</v>
      </c>
      <c r="F118" s="107"/>
      <c r="G118" s="107" t="s">
        <v>35</v>
      </c>
      <c r="H118" s="107"/>
      <c r="I118" s="108">
        <v>42976</v>
      </c>
      <c r="J118" s="108"/>
      <c r="K118" s="108">
        <v>42976</v>
      </c>
      <c r="L118" s="108"/>
      <c r="M118" s="84" t="s">
        <v>656</v>
      </c>
      <c r="N118" s="84"/>
      <c r="O118" s="105">
        <v>136</v>
      </c>
      <c r="P118" s="105"/>
      <c r="Q118" s="84"/>
      <c r="R118" s="84"/>
      <c r="S118" s="84"/>
    </row>
    <row r="119" spans="2:19" ht="45" customHeight="1" x14ac:dyDescent="0.25">
      <c r="B119" s="20" t="s">
        <v>25</v>
      </c>
      <c r="C119" s="106" t="s">
        <v>1402</v>
      </c>
      <c r="D119" s="106"/>
      <c r="E119" s="107">
        <f t="shared" si="1"/>
        <v>1</v>
      </c>
      <c r="F119" s="107"/>
      <c r="G119" s="107" t="s">
        <v>35</v>
      </c>
      <c r="H119" s="107"/>
      <c r="I119" s="108">
        <v>42934</v>
      </c>
      <c r="J119" s="108"/>
      <c r="K119" s="108">
        <v>42934</v>
      </c>
      <c r="L119" s="108"/>
      <c r="M119" s="84" t="s">
        <v>656</v>
      </c>
      <c r="N119" s="84"/>
      <c r="O119" s="105">
        <v>135</v>
      </c>
      <c r="P119" s="105"/>
      <c r="Q119" s="84"/>
      <c r="R119" s="84"/>
      <c r="S119" s="84"/>
    </row>
    <row r="120" spans="2:19" ht="45" customHeight="1" x14ac:dyDescent="0.25">
      <c r="B120" s="20" t="s">
        <v>25</v>
      </c>
      <c r="C120" s="106" t="s">
        <v>1403</v>
      </c>
      <c r="D120" s="106"/>
      <c r="E120" s="107">
        <f t="shared" si="1"/>
        <v>1</v>
      </c>
      <c r="F120" s="107"/>
      <c r="G120" s="107" t="s">
        <v>35</v>
      </c>
      <c r="H120" s="107"/>
      <c r="I120" s="108">
        <v>42969</v>
      </c>
      <c r="J120" s="108"/>
      <c r="K120" s="108">
        <v>42969</v>
      </c>
      <c r="L120" s="108"/>
      <c r="M120" s="84" t="s">
        <v>656</v>
      </c>
      <c r="N120" s="84"/>
      <c r="O120" s="105">
        <v>133.01</v>
      </c>
      <c r="P120" s="105"/>
      <c r="Q120" s="84"/>
      <c r="R120" s="84"/>
      <c r="S120" s="84"/>
    </row>
    <row r="121" spans="2:19" ht="45" customHeight="1" x14ac:dyDescent="0.25">
      <c r="B121" s="20" t="s">
        <v>25</v>
      </c>
      <c r="C121" s="106" t="s">
        <v>1404</v>
      </c>
      <c r="D121" s="106"/>
      <c r="E121" s="107">
        <f t="shared" si="1"/>
        <v>1</v>
      </c>
      <c r="F121" s="107"/>
      <c r="G121" s="107" t="s">
        <v>35</v>
      </c>
      <c r="H121" s="107"/>
      <c r="I121" s="108">
        <v>43066</v>
      </c>
      <c r="J121" s="108"/>
      <c r="K121" s="108">
        <v>43066</v>
      </c>
      <c r="L121" s="108"/>
      <c r="M121" s="84" t="s">
        <v>656</v>
      </c>
      <c r="N121" s="84"/>
      <c r="O121" s="105">
        <v>194</v>
      </c>
      <c r="P121" s="105"/>
      <c r="Q121" s="84"/>
      <c r="R121" s="84"/>
      <c r="S121" s="84"/>
    </row>
    <row r="122" spans="2:19" ht="45" customHeight="1" x14ac:dyDescent="0.25">
      <c r="B122" s="20" t="s">
        <v>25</v>
      </c>
      <c r="C122" s="106" t="s">
        <v>1405</v>
      </c>
      <c r="D122" s="106"/>
      <c r="E122" s="107">
        <f t="shared" si="1"/>
        <v>1</v>
      </c>
      <c r="F122" s="107"/>
      <c r="G122" s="107" t="s">
        <v>35</v>
      </c>
      <c r="H122" s="107"/>
      <c r="I122" s="108">
        <v>43039</v>
      </c>
      <c r="J122" s="108"/>
      <c r="K122" s="108">
        <v>43039</v>
      </c>
      <c r="L122" s="108"/>
      <c r="M122" s="84" t="s">
        <v>656</v>
      </c>
      <c r="N122" s="84"/>
      <c r="O122" s="105">
        <v>194</v>
      </c>
      <c r="P122" s="105"/>
      <c r="Q122" s="84"/>
      <c r="R122" s="84"/>
      <c r="S122" s="84"/>
    </row>
    <row r="123" spans="2:19" ht="45" customHeight="1" x14ac:dyDescent="0.25">
      <c r="B123" s="20" t="s">
        <v>25</v>
      </c>
      <c r="C123" s="106" t="s">
        <v>1406</v>
      </c>
      <c r="D123" s="106"/>
      <c r="E123" s="107">
        <f t="shared" si="1"/>
        <v>1</v>
      </c>
      <c r="F123" s="107"/>
      <c r="G123" s="107" t="s">
        <v>35</v>
      </c>
      <c r="H123" s="107"/>
      <c r="I123" s="108">
        <v>43031</v>
      </c>
      <c r="J123" s="108"/>
      <c r="K123" s="108">
        <v>43031</v>
      </c>
      <c r="L123" s="108"/>
      <c r="M123" s="84" t="s">
        <v>656</v>
      </c>
      <c r="N123" s="84"/>
      <c r="O123" s="105">
        <v>194</v>
      </c>
      <c r="P123" s="105"/>
      <c r="Q123" s="84"/>
      <c r="R123" s="84"/>
      <c r="S123" s="84"/>
    </row>
    <row r="124" spans="2:19" ht="45" customHeight="1" x14ac:dyDescent="0.25">
      <c r="B124" s="20" t="s">
        <v>25</v>
      </c>
      <c r="C124" s="106" t="s">
        <v>1407</v>
      </c>
      <c r="D124" s="106"/>
      <c r="E124" s="107">
        <f t="shared" si="1"/>
        <v>1</v>
      </c>
      <c r="F124" s="107"/>
      <c r="G124" s="107" t="s">
        <v>35</v>
      </c>
      <c r="H124" s="107"/>
      <c r="I124" s="108">
        <v>43039</v>
      </c>
      <c r="J124" s="108"/>
      <c r="K124" s="108">
        <v>43039</v>
      </c>
      <c r="L124" s="108"/>
      <c r="M124" s="84" t="s">
        <v>656</v>
      </c>
      <c r="N124" s="84"/>
      <c r="O124" s="105">
        <v>194</v>
      </c>
      <c r="P124" s="105"/>
      <c r="Q124" s="84"/>
      <c r="R124" s="84"/>
      <c r="S124" s="84"/>
    </row>
    <row r="125" spans="2:19" ht="45" customHeight="1" x14ac:dyDescent="0.25">
      <c r="B125" s="20" t="s">
        <v>25</v>
      </c>
      <c r="C125" s="106" t="s">
        <v>1408</v>
      </c>
      <c r="D125" s="106"/>
      <c r="E125" s="107">
        <f t="shared" si="1"/>
        <v>1</v>
      </c>
      <c r="F125" s="107"/>
      <c r="G125" s="107" t="s">
        <v>35</v>
      </c>
      <c r="H125" s="107"/>
      <c r="I125" s="108">
        <v>42999</v>
      </c>
      <c r="J125" s="108"/>
      <c r="K125" s="108">
        <v>42999</v>
      </c>
      <c r="L125" s="108"/>
      <c r="M125" s="84" t="s">
        <v>656</v>
      </c>
      <c r="N125" s="84"/>
      <c r="O125" s="105">
        <v>194</v>
      </c>
      <c r="P125" s="105"/>
      <c r="Q125" s="84"/>
      <c r="R125" s="84"/>
      <c r="S125" s="84"/>
    </row>
    <row r="126" spans="2:19" ht="45" customHeight="1" x14ac:dyDescent="0.25">
      <c r="B126" s="20" t="s">
        <v>25</v>
      </c>
      <c r="C126" s="106" t="s">
        <v>1409</v>
      </c>
      <c r="D126" s="106"/>
      <c r="E126" s="107">
        <f t="shared" si="1"/>
        <v>1</v>
      </c>
      <c r="F126" s="107"/>
      <c r="G126" s="107" t="s">
        <v>35</v>
      </c>
      <c r="H126" s="107"/>
      <c r="I126" s="108">
        <v>43033</v>
      </c>
      <c r="J126" s="108"/>
      <c r="K126" s="108">
        <v>43033</v>
      </c>
      <c r="L126" s="108"/>
      <c r="M126" s="84" t="s">
        <v>656</v>
      </c>
      <c r="N126" s="84"/>
      <c r="O126" s="105">
        <v>194</v>
      </c>
      <c r="P126" s="105"/>
      <c r="Q126" s="84"/>
      <c r="R126" s="84"/>
      <c r="S126" s="84"/>
    </row>
    <row r="127" spans="2:19" ht="45" customHeight="1" x14ac:dyDescent="0.25">
      <c r="B127" s="20" t="s">
        <v>25</v>
      </c>
      <c r="C127" s="106" t="s">
        <v>1407</v>
      </c>
      <c r="D127" s="106"/>
      <c r="E127" s="107">
        <f t="shared" si="1"/>
        <v>1</v>
      </c>
      <c r="F127" s="107"/>
      <c r="G127" s="107" t="s">
        <v>35</v>
      </c>
      <c r="H127" s="107"/>
      <c r="I127" s="108">
        <v>43039</v>
      </c>
      <c r="J127" s="108"/>
      <c r="K127" s="108">
        <v>43039</v>
      </c>
      <c r="L127" s="108"/>
      <c r="M127" s="84" t="s">
        <v>656</v>
      </c>
      <c r="N127" s="84"/>
      <c r="O127" s="105">
        <v>118</v>
      </c>
      <c r="P127" s="105"/>
      <c r="Q127" s="84"/>
      <c r="R127" s="84"/>
      <c r="S127" s="84"/>
    </row>
    <row r="128" spans="2:19" ht="45" customHeight="1" x14ac:dyDescent="0.25">
      <c r="B128" s="20" t="s">
        <v>25</v>
      </c>
      <c r="C128" s="106" t="s">
        <v>1408</v>
      </c>
      <c r="D128" s="106"/>
      <c r="E128" s="107">
        <f t="shared" si="1"/>
        <v>1</v>
      </c>
      <c r="F128" s="107"/>
      <c r="G128" s="107" t="s">
        <v>35</v>
      </c>
      <c r="H128" s="107"/>
      <c r="I128" s="108">
        <v>42999</v>
      </c>
      <c r="J128" s="108"/>
      <c r="K128" s="108">
        <v>42999</v>
      </c>
      <c r="L128" s="108"/>
      <c r="M128" s="84" t="s">
        <v>656</v>
      </c>
      <c r="N128" s="84"/>
      <c r="O128" s="105">
        <v>111</v>
      </c>
      <c r="P128" s="105"/>
      <c r="Q128" s="84"/>
      <c r="R128" s="84"/>
      <c r="S128" s="84"/>
    </row>
    <row r="129" spans="2:19" ht="45" customHeight="1" x14ac:dyDescent="0.25">
      <c r="B129" s="20" t="s">
        <v>25</v>
      </c>
      <c r="C129" s="106" t="s">
        <v>1410</v>
      </c>
      <c r="D129" s="106"/>
      <c r="E129" s="107">
        <f t="shared" si="1"/>
        <v>1</v>
      </c>
      <c r="F129" s="107"/>
      <c r="G129" s="107" t="s">
        <v>17</v>
      </c>
      <c r="H129" s="107"/>
      <c r="I129" s="108">
        <v>43040</v>
      </c>
      <c r="J129" s="108"/>
      <c r="K129" s="108">
        <v>43040</v>
      </c>
      <c r="L129" s="108"/>
      <c r="M129" s="84" t="s">
        <v>656</v>
      </c>
      <c r="N129" s="84"/>
      <c r="O129" s="105">
        <v>1487</v>
      </c>
      <c r="P129" s="105"/>
      <c r="Q129" s="84"/>
      <c r="R129" s="84"/>
      <c r="S129" s="84"/>
    </row>
    <row r="130" spans="2:19" ht="45" customHeight="1" x14ac:dyDescent="0.25">
      <c r="B130" s="20" t="s">
        <v>25</v>
      </c>
      <c r="C130" s="106" t="s">
        <v>19</v>
      </c>
      <c r="D130" s="106"/>
      <c r="E130" s="107">
        <f t="shared" si="1"/>
        <v>1</v>
      </c>
      <c r="F130" s="107"/>
      <c r="G130" s="107" t="s">
        <v>20</v>
      </c>
      <c r="H130" s="107"/>
      <c r="I130" s="108">
        <v>43040</v>
      </c>
      <c r="J130" s="108"/>
      <c r="K130" s="108">
        <v>43040</v>
      </c>
      <c r="L130" s="108"/>
      <c r="M130" s="84" t="s">
        <v>656</v>
      </c>
      <c r="N130" s="84"/>
      <c r="O130" s="105">
        <v>165</v>
      </c>
      <c r="P130" s="105"/>
      <c r="Q130" s="84"/>
      <c r="R130" s="84"/>
      <c r="S130" s="84"/>
    </row>
    <row r="131" spans="2:19" ht="45" customHeight="1" x14ac:dyDescent="0.25">
      <c r="B131" s="20" t="s">
        <v>25</v>
      </c>
      <c r="C131" s="106" t="s">
        <v>1410</v>
      </c>
      <c r="D131" s="106"/>
      <c r="E131" s="107">
        <f t="shared" si="1"/>
        <v>1</v>
      </c>
      <c r="F131" s="107"/>
      <c r="G131" s="107" t="s">
        <v>17</v>
      </c>
      <c r="H131" s="107"/>
      <c r="I131" s="108">
        <v>43040</v>
      </c>
      <c r="J131" s="108"/>
      <c r="K131" s="108">
        <v>43040</v>
      </c>
      <c r="L131" s="108"/>
      <c r="M131" s="84" t="s">
        <v>656</v>
      </c>
      <c r="N131" s="84"/>
      <c r="O131" s="105">
        <v>99</v>
      </c>
      <c r="P131" s="105"/>
      <c r="Q131" s="84"/>
      <c r="R131" s="84"/>
      <c r="S131" s="84"/>
    </row>
    <row r="132" spans="2:19" ht="45" customHeight="1" x14ac:dyDescent="0.25">
      <c r="B132" s="20" t="s">
        <v>25</v>
      </c>
      <c r="C132" s="106" t="s">
        <v>1411</v>
      </c>
      <c r="D132" s="106"/>
      <c r="E132" s="107">
        <f t="shared" si="1"/>
        <v>1</v>
      </c>
      <c r="F132" s="107"/>
      <c r="G132" s="107" t="s">
        <v>17</v>
      </c>
      <c r="H132" s="107"/>
      <c r="I132" s="108">
        <v>43047</v>
      </c>
      <c r="J132" s="108"/>
      <c r="K132" s="108">
        <v>43047</v>
      </c>
      <c r="L132" s="108"/>
      <c r="M132" s="84" t="s">
        <v>656</v>
      </c>
      <c r="N132" s="84"/>
      <c r="O132" s="105">
        <v>1463</v>
      </c>
      <c r="P132" s="105"/>
      <c r="Q132" s="84"/>
      <c r="R132" s="84"/>
      <c r="S132" s="84"/>
    </row>
    <row r="133" spans="2:19" ht="45" customHeight="1" x14ac:dyDescent="0.25">
      <c r="B133" s="20" t="s">
        <v>25</v>
      </c>
      <c r="C133" s="106" t="s">
        <v>19</v>
      </c>
      <c r="D133" s="106"/>
      <c r="E133" s="107">
        <f t="shared" si="1"/>
        <v>1</v>
      </c>
      <c r="F133" s="107"/>
      <c r="G133" s="107" t="s">
        <v>20</v>
      </c>
      <c r="H133" s="107"/>
      <c r="I133" s="108">
        <v>43047</v>
      </c>
      <c r="J133" s="108"/>
      <c r="K133" s="108">
        <v>43047</v>
      </c>
      <c r="L133" s="108"/>
      <c r="M133" s="84" t="s">
        <v>656</v>
      </c>
      <c r="N133" s="84"/>
      <c r="O133" s="105">
        <v>135</v>
      </c>
      <c r="P133" s="105"/>
      <c r="Q133" s="84"/>
      <c r="R133" s="84"/>
      <c r="S133" s="84"/>
    </row>
    <row r="134" spans="2:19" ht="45" customHeight="1" x14ac:dyDescent="0.25">
      <c r="B134" s="20" t="s">
        <v>25</v>
      </c>
      <c r="C134" s="106" t="s">
        <v>1411</v>
      </c>
      <c r="D134" s="106"/>
      <c r="E134" s="107">
        <f t="shared" si="1"/>
        <v>1</v>
      </c>
      <c r="F134" s="107"/>
      <c r="G134" s="107" t="s">
        <v>17</v>
      </c>
      <c r="H134" s="107"/>
      <c r="I134" s="108">
        <v>43047</v>
      </c>
      <c r="J134" s="108"/>
      <c r="K134" s="108">
        <v>43047</v>
      </c>
      <c r="L134" s="108"/>
      <c r="M134" s="84" t="s">
        <v>656</v>
      </c>
      <c r="N134" s="84"/>
      <c r="O134" s="105">
        <v>158</v>
      </c>
      <c r="P134" s="105"/>
      <c r="Q134" s="84"/>
      <c r="R134" s="84"/>
      <c r="S134" s="84"/>
    </row>
    <row r="135" spans="2:19" ht="45" customHeight="1" x14ac:dyDescent="0.25">
      <c r="B135" s="20" t="s">
        <v>25</v>
      </c>
      <c r="C135" s="106" t="s">
        <v>1412</v>
      </c>
      <c r="D135" s="106"/>
      <c r="E135" s="107">
        <f t="shared" si="1"/>
        <v>1</v>
      </c>
      <c r="F135" s="107"/>
      <c r="G135" s="107" t="s">
        <v>17</v>
      </c>
      <c r="H135" s="107"/>
      <c r="I135" s="108">
        <v>43056</v>
      </c>
      <c r="J135" s="108"/>
      <c r="K135" s="108">
        <v>43056</v>
      </c>
      <c r="L135" s="108"/>
      <c r="M135" s="84" t="s">
        <v>656</v>
      </c>
      <c r="N135" s="84"/>
      <c r="O135" s="105">
        <v>303</v>
      </c>
      <c r="P135" s="105"/>
      <c r="Q135" s="84"/>
      <c r="R135" s="84"/>
      <c r="S135" s="84"/>
    </row>
    <row r="136" spans="2:19" ht="45" customHeight="1" x14ac:dyDescent="0.25">
      <c r="B136" s="20" t="s">
        <v>25</v>
      </c>
      <c r="C136" s="106" t="s">
        <v>19</v>
      </c>
      <c r="D136" s="106"/>
      <c r="E136" s="107">
        <f t="shared" si="1"/>
        <v>1</v>
      </c>
      <c r="F136" s="107"/>
      <c r="G136" s="107" t="s">
        <v>20</v>
      </c>
      <c r="H136" s="107"/>
      <c r="I136" s="108">
        <v>43056</v>
      </c>
      <c r="J136" s="108"/>
      <c r="K136" s="108">
        <v>43056</v>
      </c>
      <c r="L136" s="108"/>
      <c r="M136" s="84" t="s">
        <v>656</v>
      </c>
      <c r="N136" s="84"/>
      <c r="O136" s="105">
        <v>125</v>
      </c>
      <c r="P136" s="105"/>
      <c r="Q136" s="84"/>
      <c r="R136" s="84"/>
      <c r="S136" s="84"/>
    </row>
    <row r="137" spans="2:19" ht="45" customHeight="1" x14ac:dyDescent="0.25">
      <c r="B137" s="20" t="s">
        <v>25</v>
      </c>
      <c r="C137" s="106" t="s">
        <v>1412</v>
      </c>
      <c r="D137" s="106"/>
      <c r="E137" s="107">
        <f t="shared" si="1"/>
        <v>1</v>
      </c>
      <c r="F137" s="107"/>
      <c r="G137" s="107" t="s">
        <v>17</v>
      </c>
      <c r="H137" s="107"/>
      <c r="I137" s="108">
        <v>43056</v>
      </c>
      <c r="J137" s="108"/>
      <c r="K137" s="108">
        <v>43056</v>
      </c>
      <c r="L137" s="108"/>
      <c r="M137" s="84" t="s">
        <v>656</v>
      </c>
      <c r="N137" s="84"/>
      <c r="O137" s="105">
        <v>1393</v>
      </c>
      <c r="P137" s="105"/>
      <c r="Q137" s="84"/>
      <c r="R137" s="84"/>
      <c r="S137" s="84"/>
    </row>
    <row r="138" spans="2:19" ht="45" customHeight="1" x14ac:dyDescent="0.25">
      <c r="B138" s="20" t="s">
        <v>25</v>
      </c>
      <c r="C138" s="106" t="s">
        <v>1413</v>
      </c>
      <c r="D138" s="106"/>
      <c r="E138" s="107">
        <f t="shared" si="1"/>
        <v>1</v>
      </c>
      <c r="F138" s="107"/>
      <c r="G138" s="107" t="s">
        <v>17</v>
      </c>
      <c r="H138" s="107"/>
      <c r="I138" s="108">
        <v>43067</v>
      </c>
      <c r="J138" s="108"/>
      <c r="K138" s="108">
        <v>43067</v>
      </c>
      <c r="L138" s="108"/>
      <c r="M138" s="84" t="s">
        <v>656</v>
      </c>
      <c r="N138" s="84"/>
      <c r="O138" s="105">
        <v>1493</v>
      </c>
      <c r="P138" s="105"/>
      <c r="Q138" s="84"/>
      <c r="R138" s="84"/>
      <c r="S138" s="84"/>
    </row>
    <row r="139" spans="2:19" ht="45" customHeight="1" x14ac:dyDescent="0.25">
      <c r="B139" s="20" t="s">
        <v>25</v>
      </c>
      <c r="C139" s="106" t="s">
        <v>19</v>
      </c>
      <c r="D139" s="106"/>
      <c r="E139" s="107">
        <f t="shared" si="1"/>
        <v>1</v>
      </c>
      <c r="F139" s="107"/>
      <c r="G139" s="107" t="s">
        <v>20</v>
      </c>
      <c r="H139" s="107"/>
      <c r="I139" s="108">
        <v>43067</v>
      </c>
      <c r="J139" s="108"/>
      <c r="K139" s="108">
        <v>43067</v>
      </c>
      <c r="L139" s="108"/>
      <c r="M139" s="84" t="s">
        <v>656</v>
      </c>
      <c r="N139" s="84"/>
      <c r="O139" s="105">
        <v>165</v>
      </c>
      <c r="P139" s="105"/>
      <c r="Q139" s="84"/>
      <c r="R139" s="84"/>
      <c r="S139" s="84"/>
    </row>
    <row r="140" spans="2:19" ht="45" customHeight="1" x14ac:dyDescent="0.25">
      <c r="B140" s="20" t="s">
        <v>25</v>
      </c>
      <c r="C140" s="106" t="s">
        <v>1413</v>
      </c>
      <c r="D140" s="106"/>
      <c r="E140" s="107">
        <f t="shared" si="1"/>
        <v>1</v>
      </c>
      <c r="F140" s="107"/>
      <c r="G140" s="107" t="s">
        <v>17</v>
      </c>
      <c r="H140" s="107"/>
      <c r="I140" s="108">
        <v>43067</v>
      </c>
      <c r="J140" s="108"/>
      <c r="K140" s="108">
        <v>43067</v>
      </c>
      <c r="L140" s="108"/>
      <c r="M140" s="84" t="s">
        <v>656</v>
      </c>
      <c r="N140" s="84"/>
      <c r="O140" s="105">
        <v>203.44</v>
      </c>
      <c r="P140" s="105"/>
      <c r="Q140" s="84"/>
      <c r="R140" s="84"/>
      <c r="S140" s="84"/>
    </row>
    <row r="141" spans="2:19" ht="45" customHeight="1" x14ac:dyDescent="0.25">
      <c r="B141" s="20" t="s">
        <v>25</v>
      </c>
      <c r="C141" s="106" t="s">
        <v>115</v>
      </c>
      <c r="D141" s="106"/>
      <c r="E141" s="107">
        <f t="shared" ref="E141:E204" si="2">D141+1</f>
        <v>1</v>
      </c>
      <c r="F141" s="107"/>
      <c r="G141" s="107" t="s">
        <v>17</v>
      </c>
      <c r="H141" s="107"/>
      <c r="I141" s="108">
        <v>43087</v>
      </c>
      <c r="J141" s="108"/>
      <c r="K141" s="108">
        <v>43087</v>
      </c>
      <c r="L141" s="108"/>
      <c r="M141" s="84" t="s">
        <v>656</v>
      </c>
      <c r="N141" s="84"/>
      <c r="O141" s="105">
        <v>1513</v>
      </c>
      <c r="P141" s="105"/>
      <c r="Q141" s="84"/>
      <c r="R141" s="84"/>
      <c r="S141" s="84"/>
    </row>
    <row r="142" spans="2:19" ht="45" customHeight="1" x14ac:dyDescent="0.25">
      <c r="B142" s="20" t="s">
        <v>25</v>
      </c>
      <c r="C142" s="106" t="s">
        <v>19</v>
      </c>
      <c r="D142" s="106"/>
      <c r="E142" s="107">
        <f t="shared" si="2"/>
        <v>1</v>
      </c>
      <c r="F142" s="107"/>
      <c r="G142" s="107" t="s">
        <v>20</v>
      </c>
      <c r="H142" s="107"/>
      <c r="I142" s="108">
        <v>43056</v>
      </c>
      <c r="J142" s="108"/>
      <c r="K142" s="108">
        <v>43056</v>
      </c>
      <c r="L142" s="108"/>
      <c r="M142" s="84" t="s">
        <v>656</v>
      </c>
      <c r="N142" s="84"/>
      <c r="O142" s="105">
        <v>165</v>
      </c>
      <c r="P142" s="105"/>
      <c r="Q142" s="84"/>
      <c r="R142" s="84"/>
      <c r="S142" s="84"/>
    </row>
    <row r="143" spans="2:19" ht="45" customHeight="1" x14ac:dyDescent="0.25">
      <c r="B143" s="20" t="s">
        <v>25</v>
      </c>
      <c r="C143" s="106" t="s">
        <v>115</v>
      </c>
      <c r="D143" s="106"/>
      <c r="E143" s="107">
        <f t="shared" si="2"/>
        <v>1</v>
      </c>
      <c r="F143" s="107"/>
      <c r="G143" s="107" t="s">
        <v>17</v>
      </c>
      <c r="H143" s="107"/>
      <c r="I143" s="108">
        <v>43090</v>
      </c>
      <c r="J143" s="108"/>
      <c r="K143" s="108">
        <v>43090</v>
      </c>
      <c r="L143" s="108"/>
      <c r="M143" s="84" t="s">
        <v>656</v>
      </c>
      <c r="N143" s="84"/>
      <c r="O143" s="105">
        <v>1473</v>
      </c>
      <c r="P143" s="105"/>
      <c r="Q143" s="84"/>
      <c r="R143" s="84"/>
      <c r="S143" s="84"/>
    </row>
    <row r="144" spans="2:19" ht="45" customHeight="1" x14ac:dyDescent="0.25">
      <c r="B144" s="20" t="s">
        <v>25</v>
      </c>
      <c r="C144" s="106" t="s">
        <v>19</v>
      </c>
      <c r="D144" s="106"/>
      <c r="E144" s="107">
        <f t="shared" si="2"/>
        <v>1</v>
      </c>
      <c r="F144" s="107"/>
      <c r="G144" s="107" t="s">
        <v>20</v>
      </c>
      <c r="H144" s="107"/>
      <c r="I144" s="108">
        <v>43090</v>
      </c>
      <c r="J144" s="108"/>
      <c r="K144" s="108">
        <v>43090</v>
      </c>
      <c r="L144" s="108"/>
      <c r="M144" s="84" t="s">
        <v>656</v>
      </c>
      <c r="N144" s="84"/>
      <c r="O144" s="105">
        <v>150</v>
      </c>
      <c r="P144" s="105"/>
      <c r="Q144" s="84"/>
      <c r="R144" s="84"/>
      <c r="S144" s="84"/>
    </row>
    <row r="145" spans="2:20" ht="45" customHeight="1" x14ac:dyDescent="0.25">
      <c r="B145" s="20" t="s">
        <v>25</v>
      </c>
      <c r="C145" s="106" t="s">
        <v>115</v>
      </c>
      <c r="D145" s="106"/>
      <c r="E145" s="107">
        <f t="shared" si="2"/>
        <v>1</v>
      </c>
      <c r="F145" s="107"/>
      <c r="G145" s="107" t="s">
        <v>17</v>
      </c>
      <c r="H145" s="107"/>
      <c r="I145" s="108">
        <v>43090</v>
      </c>
      <c r="J145" s="108"/>
      <c r="K145" s="108">
        <v>43090</v>
      </c>
      <c r="L145" s="108"/>
      <c r="M145" s="84" t="s">
        <v>656</v>
      </c>
      <c r="N145" s="84"/>
      <c r="O145" s="105">
        <v>159</v>
      </c>
      <c r="P145" s="105"/>
      <c r="Q145" s="84"/>
      <c r="R145" s="84"/>
      <c r="S145" s="84"/>
      <c r="T145" s="5">
        <f>SUM(O13:O145)</f>
        <v>91320.83</v>
      </c>
    </row>
    <row r="146" spans="2:20" ht="45" customHeight="1" x14ac:dyDescent="0.25">
      <c r="B146" s="20" t="s">
        <v>1414</v>
      </c>
      <c r="C146" s="106" t="s">
        <v>1415</v>
      </c>
      <c r="D146" s="106"/>
      <c r="E146" s="107">
        <f t="shared" si="2"/>
        <v>1</v>
      </c>
      <c r="F146" s="107"/>
      <c r="G146" s="107" t="s">
        <v>1357</v>
      </c>
      <c r="H146" s="107"/>
      <c r="I146" s="108">
        <v>42766</v>
      </c>
      <c r="J146" s="108"/>
      <c r="K146" s="108">
        <v>42766</v>
      </c>
      <c r="L146" s="108"/>
      <c r="M146" s="84" t="s">
        <v>656</v>
      </c>
      <c r="N146" s="84"/>
      <c r="O146" s="105">
        <v>1911</v>
      </c>
      <c r="P146" s="105"/>
      <c r="Q146" s="84"/>
      <c r="R146" s="84"/>
      <c r="S146" s="84"/>
    </row>
    <row r="147" spans="2:20" ht="45" customHeight="1" x14ac:dyDescent="0.25">
      <c r="B147" s="20" t="s">
        <v>1414</v>
      </c>
      <c r="C147" s="106" t="s">
        <v>1416</v>
      </c>
      <c r="D147" s="106"/>
      <c r="E147" s="107">
        <f t="shared" si="2"/>
        <v>1</v>
      </c>
      <c r="F147" s="107"/>
      <c r="G147" s="107" t="s">
        <v>35</v>
      </c>
      <c r="H147" s="107"/>
      <c r="I147" s="108">
        <v>42761</v>
      </c>
      <c r="J147" s="108"/>
      <c r="K147" s="108">
        <v>42761</v>
      </c>
      <c r="L147" s="108"/>
      <c r="M147" s="84" t="s">
        <v>656</v>
      </c>
      <c r="N147" s="84"/>
      <c r="O147" s="105">
        <v>644.12</v>
      </c>
      <c r="P147" s="105"/>
      <c r="Q147" s="84"/>
      <c r="R147" s="84"/>
      <c r="S147" s="84"/>
    </row>
    <row r="148" spans="2:20" ht="45" customHeight="1" x14ac:dyDescent="0.25">
      <c r="B148" s="20" t="s">
        <v>1414</v>
      </c>
      <c r="C148" s="106" t="s">
        <v>1415</v>
      </c>
      <c r="D148" s="106"/>
      <c r="E148" s="107">
        <f t="shared" si="2"/>
        <v>1</v>
      </c>
      <c r="F148" s="107"/>
      <c r="G148" s="107" t="s">
        <v>1357</v>
      </c>
      <c r="H148" s="107"/>
      <c r="I148" s="108">
        <v>42766</v>
      </c>
      <c r="J148" s="108"/>
      <c r="K148" s="108">
        <v>42766</v>
      </c>
      <c r="L148" s="108"/>
      <c r="M148" s="84" t="s">
        <v>656</v>
      </c>
      <c r="N148" s="84"/>
      <c r="O148" s="105">
        <v>180</v>
      </c>
      <c r="P148" s="105"/>
      <c r="Q148" s="84"/>
      <c r="R148" s="84"/>
      <c r="S148" s="84"/>
    </row>
    <row r="149" spans="2:20" ht="45" customHeight="1" x14ac:dyDescent="0.25">
      <c r="B149" s="20" t="s">
        <v>1414</v>
      </c>
      <c r="C149" s="106" t="s">
        <v>1417</v>
      </c>
      <c r="D149" s="106"/>
      <c r="E149" s="107">
        <f t="shared" si="2"/>
        <v>1</v>
      </c>
      <c r="F149" s="107"/>
      <c r="G149" s="107" t="s">
        <v>1357</v>
      </c>
      <c r="H149" s="107"/>
      <c r="I149" s="108">
        <v>42755</v>
      </c>
      <c r="J149" s="108"/>
      <c r="K149" s="108">
        <v>42755</v>
      </c>
      <c r="L149" s="108"/>
      <c r="M149" s="84" t="s">
        <v>656</v>
      </c>
      <c r="N149" s="84"/>
      <c r="O149" s="105">
        <v>1668</v>
      </c>
      <c r="P149" s="105"/>
      <c r="Q149" s="84"/>
      <c r="R149" s="84"/>
      <c r="S149" s="84"/>
    </row>
    <row r="150" spans="2:20" ht="45" customHeight="1" x14ac:dyDescent="0.25">
      <c r="B150" s="20" t="s">
        <v>1414</v>
      </c>
      <c r="C150" s="106" t="s">
        <v>1418</v>
      </c>
      <c r="D150" s="106"/>
      <c r="E150" s="107">
        <f t="shared" si="2"/>
        <v>1</v>
      </c>
      <c r="F150" s="107"/>
      <c r="G150" s="107" t="s">
        <v>35</v>
      </c>
      <c r="H150" s="107"/>
      <c r="I150" s="108">
        <v>42748</v>
      </c>
      <c r="J150" s="108"/>
      <c r="K150" s="108">
        <v>42748</v>
      </c>
      <c r="L150" s="108"/>
      <c r="M150" s="84" t="s">
        <v>656</v>
      </c>
      <c r="N150" s="84"/>
      <c r="O150" s="105">
        <v>710.02</v>
      </c>
      <c r="P150" s="105"/>
      <c r="Q150" s="84"/>
      <c r="R150" s="84"/>
      <c r="S150" s="84"/>
    </row>
    <row r="151" spans="2:20" ht="45" customHeight="1" x14ac:dyDescent="0.25">
      <c r="B151" s="20" t="s">
        <v>1414</v>
      </c>
      <c r="C151" s="106" t="s">
        <v>1419</v>
      </c>
      <c r="D151" s="106"/>
      <c r="E151" s="107">
        <f t="shared" si="2"/>
        <v>1</v>
      </c>
      <c r="F151" s="107"/>
      <c r="G151" s="107" t="s">
        <v>35</v>
      </c>
      <c r="H151" s="107"/>
      <c r="I151" s="108">
        <v>42740</v>
      </c>
      <c r="J151" s="108"/>
      <c r="K151" s="108">
        <v>42740</v>
      </c>
      <c r="L151" s="108"/>
      <c r="M151" s="84" t="s">
        <v>656</v>
      </c>
      <c r="N151" s="84"/>
      <c r="O151" s="105">
        <v>708.02</v>
      </c>
      <c r="P151" s="105"/>
      <c r="Q151" s="84"/>
      <c r="R151" s="84"/>
      <c r="S151" s="84"/>
    </row>
    <row r="152" spans="2:20" ht="45" customHeight="1" x14ac:dyDescent="0.25">
      <c r="B152" s="20" t="s">
        <v>1414</v>
      </c>
      <c r="C152" s="106" t="s">
        <v>1420</v>
      </c>
      <c r="D152" s="106"/>
      <c r="E152" s="107">
        <f t="shared" si="2"/>
        <v>1</v>
      </c>
      <c r="F152" s="107"/>
      <c r="G152" s="107" t="s">
        <v>35</v>
      </c>
      <c r="H152" s="107"/>
      <c r="I152" s="108">
        <v>42760</v>
      </c>
      <c r="J152" s="108"/>
      <c r="K152" s="108">
        <v>42760</v>
      </c>
      <c r="L152" s="108"/>
      <c r="M152" s="84" t="s">
        <v>656</v>
      </c>
      <c r="N152" s="84"/>
      <c r="O152" s="105">
        <v>714</v>
      </c>
      <c r="P152" s="105"/>
      <c r="Q152" s="84"/>
      <c r="R152" s="84"/>
      <c r="S152" s="84"/>
    </row>
    <row r="153" spans="2:20" ht="45" customHeight="1" x14ac:dyDescent="0.25">
      <c r="B153" s="20" t="s">
        <v>1414</v>
      </c>
      <c r="C153" s="106" t="s">
        <v>1421</v>
      </c>
      <c r="D153" s="106"/>
      <c r="E153" s="107">
        <f t="shared" si="2"/>
        <v>1</v>
      </c>
      <c r="F153" s="107"/>
      <c r="G153" s="107" t="s">
        <v>35</v>
      </c>
      <c r="H153" s="107"/>
      <c r="I153" s="108">
        <v>42761</v>
      </c>
      <c r="J153" s="108"/>
      <c r="K153" s="108">
        <v>42761</v>
      </c>
      <c r="L153" s="108"/>
      <c r="M153" s="84" t="s">
        <v>656</v>
      </c>
      <c r="N153" s="84"/>
      <c r="O153" s="105">
        <v>70</v>
      </c>
      <c r="P153" s="105"/>
      <c r="Q153" s="84"/>
      <c r="R153" s="84"/>
      <c r="S153" s="84"/>
    </row>
    <row r="154" spans="2:20" ht="45" customHeight="1" x14ac:dyDescent="0.25">
      <c r="B154" s="20" t="s">
        <v>1414</v>
      </c>
      <c r="C154" s="106" t="s">
        <v>19</v>
      </c>
      <c r="D154" s="106"/>
      <c r="E154" s="107">
        <f t="shared" si="2"/>
        <v>1</v>
      </c>
      <c r="F154" s="107"/>
      <c r="G154" s="107" t="s">
        <v>20</v>
      </c>
      <c r="H154" s="107"/>
      <c r="I154" s="108">
        <v>42748</v>
      </c>
      <c r="J154" s="108"/>
      <c r="K154" s="108">
        <v>42748</v>
      </c>
      <c r="L154" s="108"/>
      <c r="M154" s="84" t="s">
        <v>656</v>
      </c>
      <c r="N154" s="84"/>
      <c r="O154" s="105">
        <v>12</v>
      </c>
      <c r="P154" s="105"/>
      <c r="Q154" s="84"/>
      <c r="R154" s="84"/>
      <c r="S154" s="84"/>
    </row>
    <row r="155" spans="2:20" ht="45" customHeight="1" x14ac:dyDescent="0.25">
      <c r="B155" s="20" t="s">
        <v>1414</v>
      </c>
      <c r="C155" s="106" t="s">
        <v>1417</v>
      </c>
      <c r="D155" s="106"/>
      <c r="E155" s="107">
        <f t="shared" si="2"/>
        <v>1</v>
      </c>
      <c r="F155" s="107"/>
      <c r="G155" s="107" t="s">
        <v>1357</v>
      </c>
      <c r="H155" s="107"/>
      <c r="I155" s="108">
        <v>42755</v>
      </c>
      <c r="J155" s="108"/>
      <c r="K155" s="108">
        <v>42755</v>
      </c>
      <c r="L155" s="108"/>
      <c r="M155" s="84" t="s">
        <v>656</v>
      </c>
      <c r="N155" s="84"/>
      <c r="O155" s="105">
        <v>260.01</v>
      </c>
      <c r="P155" s="105"/>
      <c r="Q155" s="84"/>
      <c r="R155" s="84"/>
      <c r="S155" s="84"/>
    </row>
    <row r="156" spans="2:20" ht="45" customHeight="1" x14ac:dyDescent="0.25">
      <c r="B156" s="20" t="s">
        <v>1414</v>
      </c>
      <c r="C156" s="106" t="s">
        <v>1418</v>
      </c>
      <c r="D156" s="106"/>
      <c r="E156" s="107">
        <f t="shared" si="2"/>
        <v>1</v>
      </c>
      <c r="F156" s="107"/>
      <c r="G156" s="107" t="s">
        <v>35</v>
      </c>
      <c r="H156" s="107"/>
      <c r="I156" s="108">
        <v>42748</v>
      </c>
      <c r="J156" s="108"/>
      <c r="K156" s="108">
        <v>42748</v>
      </c>
      <c r="L156" s="108"/>
      <c r="M156" s="84" t="s">
        <v>656</v>
      </c>
      <c r="N156" s="84"/>
      <c r="O156" s="105">
        <v>474</v>
      </c>
      <c r="P156" s="105"/>
      <c r="Q156" s="84"/>
      <c r="R156" s="84"/>
      <c r="S156" s="84"/>
    </row>
    <row r="157" spans="2:20" ht="45" customHeight="1" x14ac:dyDescent="0.25">
      <c r="B157" s="20" t="s">
        <v>1414</v>
      </c>
      <c r="C157" s="106" t="s">
        <v>1419</v>
      </c>
      <c r="D157" s="106"/>
      <c r="E157" s="107">
        <f t="shared" si="2"/>
        <v>1</v>
      </c>
      <c r="F157" s="107"/>
      <c r="G157" s="107" t="s">
        <v>35</v>
      </c>
      <c r="H157" s="107"/>
      <c r="I157" s="108">
        <v>42740</v>
      </c>
      <c r="J157" s="108"/>
      <c r="K157" s="108">
        <v>42740</v>
      </c>
      <c r="L157" s="108"/>
      <c r="M157" s="84" t="s">
        <v>656</v>
      </c>
      <c r="N157" s="84"/>
      <c r="O157" s="105">
        <v>283</v>
      </c>
      <c r="P157" s="105"/>
      <c r="Q157" s="84"/>
      <c r="R157" s="84"/>
      <c r="S157" s="84"/>
    </row>
    <row r="158" spans="2:20" ht="45" customHeight="1" x14ac:dyDescent="0.25">
      <c r="B158" s="20" t="s">
        <v>1414</v>
      </c>
      <c r="C158" s="106" t="s">
        <v>1421</v>
      </c>
      <c r="D158" s="106"/>
      <c r="E158" s="107">
        <f t="shared" si="2"/>
        <v>1</v>
      </c>
      <c r="F158" s="107"/>
      <c r="G158" s="107" t="s">
        <v>35</v>
      </c>
      <c r="H158" s="107"/>
      <c r="I158" s="108">
        <v>42761</v>
      </c>
      <c r="J158" s="108"/>
      <c r="K158" s="108">
        <v>42761</v>
      </c>
      <c r="L158" s="108"/>
      <c r="M158" s="84" t="s">
        <v>656</v>
      </c>
      <c r="N158" s="84"/>
      <c r="O158" s="105">
        <v>245</v>
      </c>
      <c r="P158" s="105"/>
      <c r="Q158" s="84"/>
      <c r="R158" s="84"/>
      <c r="S158" s="84"/>
    </row>
    <row r="159" spans="2:20" ht="45" customHeight="1" x14ac:dyDescent="0.25">
      <c r="B159" s="20" t="s">
        <v>1414</v>
      </c>
      <c r="C159" s="106" t="s">
        <v>1359</v>
      </c>
      <c r="D159" s="106"/>
      <c r="E159" s="107">
        <f t="shared" si="2"/>
        <v>1</v>
      </c>
      <c r="F159" s="107"/>
      <c r="G159" s="107" t="s">
        <v>1357</v>
      </c>
      <c r="H159" s="107"/>
      <c r="I159" s="108">
        <v>42761</v>
      </c>
      <c r="J159" s="108"/>
      <c r="K159" s="108">
        <v>42762</v>
      </c>
      <c r="L159" s="108"/>
      <c r="M159" s="84" t="s">
        <v>656</v>
      </c>
      <c r="N159" s="84"/>
      <c r="O159" s="105">
        <v>7501</v>
      </c>
      <c r="P159" s="105"/>
      <c r="Q159" s="84"/>
      <c r="R159" s="84"/>
      <c r="S159" s="84"/>
    </row>
    <row r="160" spans="2:20" ht="45" customHeight="1" x14ac:dyDescent="0.25">
      <c r="B160" s="20" t="s">
        <v>1414</v>
      </c>
      <c r="C160" s="106" t="s">
        <v>1422</v>
      </c>
      <c r="D160" s="106"/>
      <c r="E160" s="107">
        <f t="shared" si="2"/>
        <v>1</v>
      </c>
      <c r="F160" s="107"/>
      <c r="G160" s="107" t="s">
        <v>35</v>
      </c>
      <c r="H160" s="107"/>
      <c r="I160" s="108">
        <v>42748</v>
      </c>
      <c r="J160" s="108"/>
      <c r="K160" s="108">
        <v>42748</v>
      </c>
      <c r="L160" s="108"/>
      <c r="M160" s="84" t="s">
        <v>656</v>
      </c>
      <c r="N160" s="84"/>
      <c r="O160" s="105">
        <v>344.12</v>
      </c>
      <c r="P160" s="105"/>
      <c r="Q160" s="84"/>
      <c r="R160" s="84"/>
      <c r="S160" s="84"/>
    </row>
    <row r="161" spans="2:19" ht="45" customHeight="1" x14ac:dyDescent="0.25">
      <c r="B161" s="20" t="s">
        <v>1414</v>
      </c>
      <c r="C161" s="106" t="s">
        <v>1423</v>
      </c>
      <c r="D161" s="106"/>
      <c r="E161" s="107">
        <f t="shared" si="2"/>
        <v>1</v>
      </c>
      <c r="F161" s="107"/>
      <c r="G161" s="107" t="s">
        <v>35</v>
      </c>
      <c r="H161" s="107"/>
      <c r="I161" s="108">
        <v>42768</v>
      </c>
      <c r="J161" s="108"/>
      <c r="K161" s="108">
        <v>42768</v>
      </c>
      <c r="L161" s="108"/>
      <c r="M161" s="84" t="s">
        <v>656</v>
      </c>
      <c r="N161" s="84"/>
      <c r="O161" s="105">
        <v>715</v>
      </c>
      <c r="P161" s="105"/>
      <c r="Q161" s="84"/>
      <c r="R161" s="84"/>
      <c r="S161" s="84"/>
    </row>
    <row r="162" spans="2:19" ht="45" customHeight="1" x14ac:dyDescent="0.25">
      <c r="B162" s="20" t="s">
        <v>1414</v>
      </c>
      <c r="C162" s="106" t="s">
        <v>1422</v>
      </c>
      <c r="D162" s="106"/>
      <c r="E162" s="107">
        <f t="shared" si="2"/>
        <v>1</v>
      </c>
      <c r="F162" s="107"/>
      <c r="G162" s="107" t="s">
        <v>35</v>
      </c>
      <c r="H162" s="107"/>
      <c r="I162" s="108">
        <v>42748</v>
      </c>
      <c r="J162" s="108"/>
      <c r="K162" s="108">
        <v>42748</v>
      </c>
      <c r="L162" s="108"/>
      <c r="M162" s="84" t="s">
        <v>656</v>
      </c>
      <c r="N162" s="84"/>
      <c r="O162" s="105">
        <v>384</v>
      </c>
      <c r="P162" s="105"/>
      <c r="Q162" s="84"/>
      <c r="R162" s="84"/>
      <c r="S162" s="84"/>
    </row>
    <row r="163" spans="2:19" ht="45" customHeight="1" x14ac:dyDescent="0.25">
      <c r="B163" s="20" t="s">
        <v>1414</v>
      </c>
      <c r="C163" s="106" t="s">
        <v>1423</v>
      </c>
      <c r="D163" s="106"/>
      <c r="E163" s="107">
        <f t="shared" si="2"/>
        <v>1</v>
      </c>
      <c r="F163" s="107"/>
      <c r="G163" s="107" t="s">
        <v>35</v>
      </c>
      <c r="H163" s="107"/>
      <c r="I163" s="108">
        <v>42768</v>
      </c>
      <c r="J163" s="108"/>
      <c r="K163" s="108">
        <v>42768</v>
      </c>
      <c r="L163" s="108"/>
      <c r="M163" s="84" t="s">
        <v>656</v>
      </c>
      <c r="N163" s="84"/>
      <c r="O163" s="105">
        <v>194</v>
      </c>
      <c r="P163" s="105"/>
      <c r="Q163" s="84"/>
      <c r="R163" s="84"/>
      <c r="S163" s="84"/>
    </row>
    <row r="164" spans="2:19" ht="45" customHeight="1" x14ac:dyDescent="0.25">
      <c r="B164" s="20" t="s">
        <v>1414</v>
      </c>
      <c r="C164" s="106" t="s">
        <v>1424</v>
      </c>
      <c r="D164" s="106"/>
      <c r="E164" s="107">
        <f t="shared" si="2"/>
        <v>1</v>
      </c>
      <c r="F164" s="107"/>
      <c r="G164" s="107" t="s">
        <v>35</v>
      </c>
      <c r="H164" s="107"/>
      <c r="I164" s="108">
        <v>42769</v>
      </c>
      <c r="J164" s="108"/>
      <c r="K164" s="108">
        <v>42769</v>
      </c>
      <c r="L164" s="108"/>
      <c r="M164" s="84" t="s">
        <v>656</v>
      </c>
      <c r="N164" s="84"/>
      <c r="O164" s="105">
        <v>97</v>
      </c>
      <c r="P164" s="105"/>
      <c r="Q164" s="84"/>
      <c r="R164" s="84"/>
      <c r="S164" s="84"/>
    </row>
    <row r="165" spans="2:19" ht="45" customHeight="1" x14ac:dyDescent="0.25">
      <c r="B165" s="20" t="s">
        <v>1414</v>
      </c>
      <c r="C165" s="106" t="s">
        <v>19</v>
      </c>
      <c r="D165" s="106"/>
      <c r="E165" s="107">
        <f t="shared" si="2"/>
        <v>1</v>
      </c>
      <c r="F165" s="107"/>
      <c r="G165" s="107" t="s">
        <v>20</v>
      </c>
      <c r="H165" s="107"/>
      <c r="I165" s="108">
        <v>42774</v>
      </c>
      <c r="J165" s="108"/>
      <c r="K165" s="108">
        <v>42774</v>
      </c>
      <c r="L165" s="108"/>
      <c r="M165" s="84" t="s">
        <v>656</v>
      </c>
      <c r="N165" s="84"/>
      <c r="O165" s="105">
        <v>445</v>
      </c>
      <c r="P165" s="105"/>
      <c r="Q165" s="84"/>
      <c r="R165" s="84"/>
      <c r="S165" s="84"/>
    </row>
    <row r="166" spans="2:19" ht="45" customHeight="1" x14ac:dyDescent="0.25">
      <c r="B166" s="20" t="s">
        <v>1414</v>
      </c>
      <c r="C166" s="106" t="s">
        <v>1359</v>
      </c>
      <c r="D166" s="106"/>
      <c r="E166" s="107">
        <f t="shared" si="2"/>
        <v>1</v>
      </c>
      <c r="F166" s="107"/>
      <c r="G166" s="107" t="s">
        <v>35</v>
      </c>
      <c r="H166" s="107"/>
      <c r="I166" s="108">
        <v>42761</v>
      </c>
      <c r="J166" s="108"/>
      <c r="K166" s="108">
        <v>42761</v>
      </c>
      <c r="L166" s="108"/>
      <c r="M166" s="84" t="s">
        <v>656</v>
      </c>
      <c r="N166" s="84"/>
      <c r="O166" s="105">
        <v>710</v>
      </c>
      <c r="P166" s="105"/>
      <c r="Q166" s="84"/>
      <c r="R166" s="84"/>
      <c r="S166" s="84"/>
    </row>
    <row r="167" spans="2:19" ht="45" customHeight="1" x14ac:dyDescent="0.25">
      <c r="B167" s="20" t="s">
        <v>1414</v>
      </c>
      <c r="C167" s="106" t="s">
        <v>19</v>
      </c>
      <c r="D167" s="106"/>
      <c r="E167" s="107">
        <f t="shared" si="2"/>
        <v>1</v>
      </c>
      <c r="F167" s="107"/>
      <c r="G167" s="107" t="s">
        <v>20</v>
      </c>
      <c r="H167" s="107"/>
      <c r="I167" s="108">
        <v>42762</v>
      </c>
      <c r="J167" s="108"/>
      <c r="K167" s="108">
        <v>42762</v>
      </c>
      <c r="L167" s="108"/>
      <c r="M167" s="84" t="s">
        <v>656</v>
      </c>
      <c r="N167" s="84"/>
      <c r="O167" s="105">
        <v>1741</v>
      </c>
      <c r="P167" s="105"/>
      <c r="Q167" s="84"/>
      <c r="R167" s="84"/>
      <c r="S167" s="84"/>
    </row>
    <row r="168" spans="2:19" ht="45" customHeight="1" x14ac:dyDescent="0.25">
      <c r="B168" s="20" t="s">
        <v>1414</v>
      </c>
      <c r="C168" s="106" t="s">
        <v>1359</v>
      </c>
      <c r="D168" s="106"/>
      <c r="E168" s="107">
        <f t="shared" si="2"/>
        <v>1</v>
      </c>
      <c r="F168" s="107"/>
      <c r="G168" s="107" t="s">
        <v>35</v>
      </c>
      <c r="H168" s="107"/>
      <c r="I168" s="108">
        <v>42761</v>
      </c>
      <c r="J168" s="108"/>
      <c r="K168" s="108">
        <v>42761</v>
      </c>
      <c r="L168" s="108"/>
      <c r="M168" s="84" t="s">
        <v>656</v>
      </c>
      <c r="N168" s="84"/>
      <c r="O168" s="105">
        <v>392</v>
      </c>
      <c r="P168" s="105"/>
      <c r="Q168" s="84"/>
      <c r="R168" s="84"/>
      <c r="S168" s="84"/>
    </row>
    <row r="169" spans="2:19" ht="45" customHeight="1" x14ac:dyDescent="0.25">
      <c r="B169" s="20" t="s">
        <v>1414</v>
      </c>
      <c r="C169" s="106" t="s">
        <v>19</v>
      </c>
      <c r="D169" s="106"/>
      <c r="E169" s="107">
        <f t="shared" si="2"/>
        <v>1</v>
      </c>
      <c r="F169" s="107"/>
      <c r="G169" s="107" t="s">
        <v>20</v>
      </c>
      <c r="H169" s="107"/>
      <c r="I169" s="108">
        <v>42781</v>
      </c>
      <c r="J169" s="108"/>
      <c r="K169" s="108">
        <v>42782</v>
      </c>
      <c r="L169" s="108"/>
      <c r="M169" s="84" t="s">
        <v>656</v>
      </c>
      <c r="N169" s="84"/>
      <c r="O169" s="105">
        <v>200</v>
      </c>
      <c r="P169" s="105"/>
      <c r="Q169" s="84"/>
      <c r="R169" s="84"/>
      <c r="S169" s="84"/>
    </row>
    <row r="170" spans="2:19" ht="45" customHeight="1" x14ac:dyDescent="0.25">
      <c r="B170" s="20" t="s">
        <v>1414</v>
      </c>
      <c r="C170" s="106" t="s">
        <v>1425</v>
      </c>
      <c r="D170" s="106"/>
      <c r="E170" s="107">
        <f t="shared" si="2"/>
        <v>1</v>
      </c>
      <c r="F170" s="107"/>
      <c r="G170" s="107" t="s">
        <v>35</v>
      </c>
      <c r="H170" s="107"/>
      <c r="I170" s="108">
        <v>42788</v>
      </c>
      <c r="J170" s="108"/>
      <c r="K170" s="108">
        <v>42788</v>
      </c>
      <c r="L170" s="108"/>
      <c r="M170" s="84" t="s">
        <v>656</v>
      </c>
      <c r="N170" s="84"/>
      <c r="O170" s="105">
        <v>715</v>
      </c>
      <c r="P170" s="105"/>
      <c r="Q170" s="84"/>
      <c r="R170" s="84"/>
      <c r="S170" s="84"/>
    </row>
    <row r="171" spans="2:19" ht="45" customHeight="1" x14ac:dyDescent="0.25">
      <c r="B171" s="20" t="s">
        <v>1414</v>
      </c>
      <c r="C171" s="106" t="s">
        <v>19</v>
      </c>
      <c r="D171" s="106"/>
      <c r="E171" s="107">
        <f t="shared" si="2"/>
        <v>1</v>
      </c>
      <c r="F171" s="107"/>
      <c r="G171" s="107" t="s">
        <v>20</v>
      </c>
      <c r="H171" s="107"/>
      <c r="I171" s="108">
        <v>42786</v>
      </c>
      <c r="J171" s="108"/>
      <c r="K171" s="108">
        <v>42786</v>
      </c>
      <c r="L171" s="108"/>
      <c r="M171" s="84" t="s">
        <v>656</v>
      </c>
      <c r="N171" s="84"/>
      <c r="O171" s="105">
        <v>4525</v>
      </c>
      <c r="P171" s="105"/>
      <c r="Q171" s="84"/>
      <c r="R171" s="84"/>
      <c r="S171" s="84"/>
    </row>
    <row r="172" spans="2:19" ht="45" customHeight="1" x14ac:dyDescent="0.25">
      <c r="B172" s="20" t="s">
        <v>1414</v>
      </c>
      <c r="C172" s="106" t="s">
        <v>1425</v>
      </c>
      <c r="D172" s="106"/>
      <c r="E172" s="107">
        <f t="shared" si="2"/>
        <v>1</v>
      </c>
      <c r="F172" s="107"/>
      <c r="G172" s="107" t="s">
        <v>35</v>
      </c>
      <c r="H172" s="107"/>
      <c r="I172" s="108">
        <v>42788</v>
      </c>
      <c r="J172" s="108"/>
      <c r="K172" s="108">
        <v>42788</v>
      </c>
      <c r="L172" s="108"/>
      <c r="M172" s="84" t="s">
        <v>656</v>
      </c>
      <c r="N172" s="84"/>
      <c r="O172" s="105">
        <v>183</v>
      </c>
      <c r="P172" s="105"/>
      <c r="Q172" s="84"/>
      <c r="R172" s="84"/>
      <c r="S172" s="84"/>
    </row>
    <row r="173" spans="2:19" ht="45" customHeight="1" x14ac:dyDescent="0.25">
      <c r="B173" s="20" t="s">
        <v>1414</v>
      </c>
      <c r="C173" s="106" t="s">
        <v>1426</v>
      </c>
      <c r="D173" s="106"/>
      <c r="E173" s="107">
        <f t="shared" si="2"/>
        <v>1</v>
      </c>
      <c r="F173" s="107"/>
      <c r="G173" s="107" t="s">
        <v>35</v>
      </c>
      <c r="H173" s="107"/>
      <c r="I173" s="108">
        <v>42795</v>
      </c>
      <c r="J173" s="108"/>
      <c r="K173" s="108">
        <v>42795</v>
      </c>
      <c r="L173" s="108"/>
      <c r="M173" s="84" t="s">
        <v>656</v>
      </c>
      <c r="N173" s="84"/>
      <c r="O173" s="105">
        <v>714</v>
      </c>
      <c r="P173" s="105"/>
      <c r="Q173" s="84"/>
      <c r="R173" s="84"/>
      <c r="S173" s="84"/>
    </row>
    <row r="174" spans="2:19" ht="45" customHeight="1" x14ac:dyDescent="0.25">
      <c r="B174" s="20" t="s">
        <v>1414</v>
      </c>
      <c r="C174" s="106" t="s">
        <v>1427</v>
      </c>
      <c r="D174" s="106"/>
      <c r="E174" s="107">
        <f t="shared" si="2"/>
        <v>1</v>
      </c>
      <c r="F174" s="107"/>
      <c r="G174" s="107" t="s">
        <v>35</v>
      </c>
      <c r="H174" s="107"/>
      <c r="I174" s="108">
        <v>42779</v>
      </c>
      <c r="J174" s="108"/>
      <c r="K174" s="108">
        <v>42779</v>
      </c>
      <c r="L174" s="108"/>
      <c r="M174" s="84" t="s">
        <v>656</v>
      </c>
      <c r="N174" s="84"/>
      <c r="O174" s="105">
        <v>714.02</v>
      </c>
      <c r="P174" s="105"/>
      <c r="Q174" s="84"/>
      <c r="R174" s="84"/>
      <c r="S174" s="84"/>
    </row>
    <row r="175" spans="2:19" ht="45" customHeight="1" x14ac:dyDescent="0.25">
      <c r="B175" s="20" t="s">
        <v>1414</v>
      </c>
      <c r="C175" s="106" t="s">
        <v>1428</v>
      </c>
      <c r="D175" s="106"/>
      <c r="E175" s="107">
        <f t="shared" si="2"/>
        <v>1</v>
      </c>
      <c r="F175" s="107"/>
      <c r="G175" s="107" t="s">
        <v>35</v>
      </c>
      <c r="H175" s="107"/>
      <c r="I175" s="108">
        <v>42789</v>
      </c>
      <c r="J175" s="108"/>
      <c r="K175" s="108">
        <v>42789</v>
      </c>
      <c r="L175" s="108"/>
      <c r="M175" s="84" t="s">
        <v>656</v>
      </c>
      <c r="N175" s="84"/>
      <c r="O175" s="105">
        <v>594.04</v>
      </c>
      <c r="P175" s="105"/>
      <c r="Q175" s="84"/>
      <c r="R175" s="84"/>
      <c r="S175" s="84"/>
    </row>
    <row r="176" spans="2:19" ht="45" customHeight="1" x14ac:dyDescent="0.25">
      <c r="B176" s="20" t="s">
        <v>1414</v>
      </c>
      <c r="C176" s="106" t="s">
        <v>19</v>
      </c>
      <c r="D176" s="106"/>
      <c r="E176" s="107">
        <f t="shared" si="2"/>
        <v>1</v>
      </c>
      <c r="F176" s="107"/>
      <c r="G176" s="107" t="s">
        <v>20</v>
      </c>
      <c r="H176" s="107"/>
      <c r="I176" s="108">
        <v>42789</v>
      </c>
      <c r="J176" s="108"/>
      <c r="K176" s="108">
        <v>42789</v>
      </c>
      <c r="L176" s="108"/>
      <c r="M176" s="84" t="s">
        <v>656</v>
      </c>
      <c r="N176" s="84"/>
      <c r="O176" s="105">
        <v>4</v>
      </c>
      <c r="P176" s="105"/>
      <c r="Q176" s="84"/>
      <c r="R176" s="84"/>
      <c r="S176" s="84"/>
    </row>
    <row r="177" spans="2:19" ht="45" customHeight="1" x14ac:dyDescent="0.25">
      <c r="B177" s="20" t="s">
        <v>1414</v>
      </c>
      <c r="C177" s="106" t="s">
        <v>1426</v>
      </c>
      <c r="D177" s="106"/>
      <c r="E177" s="107">
        <f t="shared" si="2"/>
        <v>1</v>
      </c>
      <c r="F177" s="107"/>
      <c r="G177" s="107" t="s">
        <v>35</v>
      </c>
      <c r="H177" s="107"/>
      <c r="I177" s="108">
        <v>42795</v>
      </c>
      <c r="J177" s="108"/>
      <c r="K177" s="108">
        <v>42795</v>
      </c>
      <c r="L177" s="108"/>
      <c r="M177" s="84" t="s">
        <v>656</v>
      </c>
      <c r="N177" s="84"/>
      <c r="O177" s="105">
        <v>434</v>
      </c>
      <c r="P177" s="105"/>
      <c r="Q177" s="84"/>
      <c r="R177" s="84"/>
      <c r="S177" s="84"/>
    </row>
    <row r="178" spans="2:19" ht="45" customHeight="1" x14ac:dyDescent="0.25">
      <c r="B178" s="20" t="s">
        <v>1414</v>
      </c>
      <c r="C178" s="106" t="s">
        <v>1427</v>
      </c>
      <c r="D178" s="106"/>
      <c r="E178" s="107">
        <f t="shared" si="2"/>
        <v>1</v>
      </c>
      <c r="F178" s="107"/>
      <c r="G178" s="107" t="s">
        <v>35</v>
      </c>
      <c r="H178" s="107"/>
      <c r="I178" s="108">
        <v>42779</v>
      </c>
      <c r="J178" s="108"/>
      <c r="K178" s="108">
        <v>42779</v>
      </c>
      <c r="L178" s="108"/>
      <c r="M178" s="84" t="s">
        <v>656</v>
      </c>
      <c r="N178" s="84"/>
      <c r="O178" s="105">
        <v>140</v>
      </c>
      <c r="P178" s="105"/>
      <c r="Q178" s="84"/>
      <c r="R178" s="84"/>
      <c r="S178" s="84"/>
    </row>
    <row r="179" spans="2:19" ht="45" customHeight="1" x14ac:dyDescent="0.25">
      <c r="B179" s="20" t="s">
        <v>1414</v>
      </c>
      <c r="C179" s="106" t="s">
        <v>1428</v>
      </c>
      <c r="D179" s="106"/>
      <c r="E179" s="107">
        <f t="shared" si="2"/>
        <v>1</v>
      </c>
      <c r="F179" s="107"/>
      <c r="G179" s="107" t="s">
        <v>35</v>
      </c>
      <c r="H179" s="107"/>
      <c r="I179" s="108">
        <v>42789</v>
      </c>
      <c r="J179" s="108"/>
      <c r="K179" s="108">
        <v>42789</v>
      </c>
      <c r="L179" s="108"/>
      <c r="M179" s="84" t="s">
        <v>656</v>
      </c>
      <c r="N179" s="84"/>
      <c r="O179" s="105">
        <v>276</v>
      </c>
      <c r="P179" s="105"/>
      <c r="Q179" s="84"/>
      <c r="R179" s="84"/>
      <c r="S179" s="84"/>
    </row>
    <row r="180" spans="2:19" ht="45" customHeight="1" x14ac:dyDescent="0.25">
      <c r="B180" s="20" t="s">
        <v>1414</v>
      </c>
      <c r="C180" s="106" t="s">
        <v>1428</v>
      </c>
      <c r="D180" s="106"/>
      <c r="E180" s="107">
        <f t="shared" si="2"/>
        <v>1</v>
      </c>
      <c r="F180" s="107"/>
      <c r="G180" s="107" t="s">
        <v>35</v>
      </c>
      <c r="H180" s="107"/>
      <c r="I180" s="108">
        <v>42789</v>
      </c>
      <c r="J180" s="108"/>
      <c r="K180" s="108">
        <v>42789</v>
      </c>
      <c r="L180" s="108"/>
      <c r="M180" s="84" t="s">
        <v>656</v>
      </c>
      <c r="N180" s="84"/>
      <c r="O180" s="105">
        <v>227</v>
      </c>
      <c r="P180" s="105"/>
      <c r="Q180" s="84"/>
      <c r="R180" s="84"/>
      <c r="S180" s="84"/>
    </row>
    <row r="181" spans="2:19" ht="45" customHeight="1" x14ac:dyDescent="0.25">
      <c r="B181" s="20" t="s">
        <v>1414</v>
      </c>
      <c r="C181" s="106" t="s">
        <v>1429</v>
      </c>
      <c r="D181" s="106"/>
      <c r="E181" s="107">
        <f t="shared" si="2"/>
        <v>1</v>
      </c>
      <c r="F181" s="107"/>
      <c r="G181" s="107" t="s">
        <v>20</v>
      </c>
      <c r="H181" s="107"/>
      <c r="I181" s="108">
        <v>42830</v>
      </c>
      <c r="J181" s="108"/>
      <c r="K181" s="108">
        <v>42831</v>
      </c>
      <c r="L181" s="108"/>
      <c r="M181" s="84" t="s">
        <v>656</v>
      </c>
      <c r="N181" s="84"/>
      <c r="O181" s="105">
        <v>70</v>
      </c>
      <c r="P181" s="105"/>
      <c r="Q181" s="84"/>
      <c r="R181" s="84"/>
      <c r="S181" s="84"/>
    </row>
    <row r="182" spans="2:19" ht="45" customHeight="1" x14ac:dyDescent="0.25">
      <c r="B182" s="20" t="s">
        <v>1414</v>
      </c>
      <c r="C182" s="106" t="s">
        <v>1430</v>
      </c>
      <c r="D182" s="106"/>
      <c r="E182" s="107">
        <f t="shared" si="2"/>
        <v>1</v>
      </c>
      <c r="F182" s="107"/>
      <c r="G182" s="107" t="s">
        <v>20</v>
      </c>
      <c r="H182" s="107"/>
      <c r="I182" s="108">
        <v>42828</v>
      </c>
      <c r="J182" s="108"/>
      <c r="K182" s="108">
        <v>42828</v>
      </c>
      <c r="L182" s="108"/>
      <c r="M182" s="84" t="s">
        <v>656</v>
      </c>
      <c r="N182" s="84"/>
      <c r="O182" s="105">
        <v>145</v>
      </c>
      <c r="P182" s="105"/>
      <c r="Q182" s="84"/>
      <c r="R182" s="84"/>
      <c r="S182" s="84"/>
    </row>
    <row r="183" spans="2:19" ht="45" customHeight="1" x14ac:dyDescent="0.25">
      <c r="B183" s="20" t="s">
        <v>1414</v>
      </c>
      <c r="C183" s="106" t="s">
        <v>1431</v>
      </c>
      <c r="D183" s="106"/>
      <c r="E183" s="107">
        <f t="shared" si="2"/>
        <v>1</v>
      </c>
      <c r="F183" s="107"/>
      <c r="G183" s="107" t="s">
        <v>35</v>
      </c>
      <c r="H183" s="107"/>
      <c r="I183" s="108">
        <v>42831</v>
      </c>
      <c r="J183" s="108"/>
      <c r="K183" s="108">
        <v>42831</v>
      </c>
      <c r="L183" s="108"/>
      <c r="M183" s="84" t="s">
        <v>656</v>
      </c>
      <c r="N183" s="84"/>
      <c r="O183" s="105">
        <v>694</v>
      </c>
      <c r="P183" s="105"/>
      <c r="Q183" s="84"/>
      <c r="R183" s="84"/>
      <c r="S183" s="84"/>
    </row>
    <row r="184" spans="2:19" ht="45" customHeight="1" x14ac:dyDescent="0.25">
      <c r="B184" s="20" t="s">
        <v>1414</v>
      </c>
      <c r="C184" s="106" t="s">
        <v>19</v>
      </c>
      <c r="D184" s="106"/>
      <c r="E184" s="107">
        <f t="shared" si="2"/>
        <v>1</v>
      </c>
      <c r="F184" s="107"/>
      <c r="G184" s="107" t="s">
        <v>20</v>
      </c>
      <c r="H184" s="107"/>
      <c r="I184" s="108">
        <v>42875</v>
      </c>
      <c r="J184" s="108"/>
      <c r="K184" s="108">
        <v>42876</v>
      </c>
      <c r="L184" s="108"/>
      <c r="M184" s="84" t="s">
        <v>656</v>
      </c>
      <c r="N184" s="84"/>
      <c r="O184" s="105">
        <v>2400</v>
      </c>
      <c r="P184" s="105"/>
      <c r="Q184" s="84"/>
      <c r="R184" s="84"/>
      <c r="S184" s="84"/>
    </row>
    <row r="185" spans="2:19" ht="45" customHeight="1" x14ac:dyDescent="0.25">
      <c r="B185" s="20" t="s">
        <v>1414</v>
      </c>
      <c r="C185" s="106" t="s">
        <v>1431</v>
      </c>
      <c r="D185" s="106"/>
      <c r="E185" s="107">
        <f t="shared" si="2"/>
        <v>1</v>
      </c>
      <c r="F185" s="107"/>
      <c r="G185" s="107" t="s">
        <v>35</v>
      </c>
      <c r="H185" s="107"/>
      <c r="I185" s="108">
        <v>42831</v>
      </c>
      <c r="J185" s="108"/>
      <c r="K185" s="108">
        <v>42831</v>
      </c>
      <c r="L185" s="108"/>
      <c r="M185" s="84" t="s">
        <v>656</v>
      </c>
      <c r="N185" s="84"/>
      <c r="O185" s="105">
        <v>521</v>
      </c>
      <c r="P185" s="105"/>
      <c r="Q185" s="84"/>
      <c r="R185" s="84"/>
      <c r="S185" s="84"/>
    </row>
    <row r="186" spans="2:19" ht="45" customHeight="1" x14ac:dyDescent="0.25">
      <c r="B186" s="20" t="s">
        <v>1414</v>
      </c>
      <c r="C186" s="106" t="s">
        <v>1424</v>
      </c>
      <c r="D186" s="106"/>
      <c r="E186" s="107">
        <f t="shared" si="2"/>
        <v>1</v>
      </c>
      <c r="F186" s="107"/>
      <c r="G186" s="107" t="s">
        <v>35</v>
      </c>
      <c r="H186" s="107"/>
      <c r="I186" s="108">
        <v>42811</v>
      </c>
      <c r="J186" s="108"/>
      <c r="K186" s="108">
        <v>42811</v>
      </c>
      <c r="L186" s="108"/>
      <c r="M186" s="84" t="s">
        <v>656</v>
      </c>
      <c r="N186" s="84"/>
      <c r="O186" s="105">
        <v>597</v>
      </c>
      <c r="P186" s="105"/>
      <c r="Q186" s="84"/>
      <c r="R186" s="84"/>
      <c r="S186" s="84"/>
    </row>
    <row r="187" spans="2:19" ht="45" customHeight="1" x14ac:dyDescent="0.25">
      <c r="B187" s="20" t="s">
        <v>1414</v>
      </c>
      <c r="C187" s="106" t="s">
        <v>1424</v>
      </c>
      <c r="D187" s="106"/>
      <c r="E187" s="107">
        <f t="shared" si="2"/>
        <v>1</v>
      </c>
      <c r="F187" s="107"/>
      <c r="G187" s="107" t="s">
        <v>35</v>
      </c>
      <c r="H187" s="107"/>
      <c r="I187" s="108">
        <v>42811</v>
      </c>
      <c r="J187" s="108"/>
      <c r="K187" s="108">
        <v>42811</v>
      </c>
      <c r="L187" s="108"/>
      <c r="M187" s="84" t="s">
        <v>656</v>
      </c>
      <c r="N187" s="84"/>
      <c r="O187" s="105">
        <v>206</v>
      </c>
      <c r="P187" s="105"/>
      <c r="Q187" s="84"/>
      <c r="R187" s="84"/>
      <c r="S187" s="84"/>
    </row>
    <row r="188" spans="2:19" ht="45" customHeight="1" x14ac:dyDescent="0.25">
      <c r="B188" s="20" t="s">
        <v>1414</v>
      </c>
      <c r="C188" s="106" t="s">
        <v>1432</v>
      </c>
      <c r="D188" s="106"/>
      <c r="E188" s="107">
        <f t="shared" si="2"/>
        <v>1</v>
      </c>
      <c r="F188" s="107"/>
      <c r="G188" s="107" t="s">
        <v>35</v>
      </c>
      <c r="H188" s="107"/>
      <c r="I188" s="108">
        <v>42818</v>
      </c>
      <c r="J188" s="108"/>
      <c r="K188" s="108">
        <v>42818</v>
      </c>
      <c r="L188" s="108"/>
      <c r="M188" s="84" t="s">
        <v>656</v>
      </c>
      <c r="N188" s="84"/>
      <c r="O188" s="105">
        <v>617</v>
      </c>
      <c r="P188" s="105"/>
      <c r="Q188" s="84"/>
      <c r="R188" s="84"/>
      <c r="S188" s="84"/>
    </row>
    <row r="189" spans="2:19" ht="45" customHeight="1" x14ac:dyDescent="0.25">
      <c r="B189" s="20" t="s">
        <v>1414</v>
      </c>
      <c r="C189" s="106" t="s">
        <v>1433</v>
      </c>
      <c r="D189" s="106"/>
      <c r="E189" s="107">
        <f t="shared" si="2"/>
        <v>1</v>
      </c>
      <c r="F189" s="107"/>
      <c r="G189" s="107" t="s">
        <v>35</v>
      </c>
      <c r="H189" s="107"/>
      <c r="I189" s="108">
        <v>42820</v>
      </c>
      <c r="J189" s="108"/>
      <c r="K189" s="108">
        <v>42820</v>
      </c>
      <c r="L189" s="108"/>
      <c r="M189" s="84" t="s">
        <v>656</v>
      </c>
      <c r="N189" s="84"/>
      <c r="O189" s="105">
        <v>534.04999999999995</v>
      </c>
      <c r="P189" s="105"/>
      <c r="Q189" s="84"/>
      <c r="R189" s="84"/>
      <c r="S189" s="84"/>
    </row>
    <row r="190" spans="2:19" ht="45" customHeight="1" x14ac:dyDescent="0.25">
      <c r="B190" s="20" t="s">
        <v>1414</v>
      </c>
      <c r="C190" s="106" t="s">
        <v>1434</v>
      </c>
      <c r="D190" s="106"/>
      <c r="E190" s="107">
        <f t="shared" si="2"/>
        <v>1</v>
      </c>
      <c r="F190" s="107"/>
      <c r="G190" s="107" t="s">
        <v>35</v>
      </c>
      <c r="H190" s="107"/>
      <c r="I190" s="108">
        <v>42809</v>
      </c>
      <c r="J190" s="108"/>
      <c r="K190" s="108">
        <v>42809</v>
      </c>
      <c r="L190" s="108"/>
      <c r="M190" s="84" t="s">
        <v>656</v>
      </c>
      <c r="N190" s="84"/>
      <c r="O190" s="105">
        <v>714</v>
      </c>
      <c r="P190" s="105"/>
      <c r="Q190" s="84"/>
      <c r="R190" s="84"/>
      <c r="S190" s="84"/>
    </row>
    <row r="191" spans="2:19" ht="45" customHeight="1" x14ac:dyDescent="0.25">
      <c r="B191" s="20" t="s">
        <v>1414</v>
      </c>
      <c r="C191" s="106" t="s">
        <v>1435</v>
      </c>
      <c r="D191" s="106"/>
      <c r="E191" s="107">
        <f t="shared" si="2"/>
        <v>1</v>
      </c>
      <c r="F191" s="107"/>
      <c r="G191" s="107" t="s">
        <v>35</v>
      </c>
      <c r="H191" s="107"/>
      <c r="I191" s="108">
        <v>42825</v>
      </c>
      <c r="J191" s="108"/>
      <c r="K191" s="108">
        <v>42825</v>
      </c>
      <c r="L191" s="108"/>
      <c r="M191" s="84" t="s">
        <v>656</v>
      </c>
      <c r="N191" s="84"/>
      <c r="O191" s="105">
        <v>401.8</v>
      </c>
      <c r="P191" s="105"/>
      <c r="Q191" s="84"/>
      <c r="R191" s="84"/>
      <c r="S191" s="84"/>
    </row>
    <row r="192" spans="2:19" ht="45" customHeight="1" x14ac:dyDescent="0.25">
      <c r="B192" s="20" t="s">
        <v>1414</v>
      </c>
      <c r="C192" s="106" t="s">
        <v>1436</v>
      </c>
      <c r="D192" s="106"/>
      <c r="E192" s="107">
        <f t="shared" si="2"/>
        <v>1</v>
      </c>
      <c r="F192" s="107"/>
      <c r="G192" s="107" t="s">
        <v>35</v>
      </c>
      <c r="H192" s="107"/>
      <c r="I192" s="108">
        <v>42804</v>
      </c>
      <c r="J192" s="108"/>
      <c r="K192" s="108">
        <v>42804</v>
      </c>
      <c r="L192" s="108"/>
      <c r="M192" s="84" t="s">
        <v>656</v>
      </c>
      <c r="N192" s="84"/>
      <c r="O192" s="105">
        <v>714.03</v>
      </c>
      <c r="P192" s="105"/>
      <c r="Q192" s="84"/>
      <c r="R192" s="84"/>
      <c r="S192" s="84"/>
    </row>
    <row r="193" spans="2:19" ht="45" customHeight="1" x14ac:dyDescent="0.25">
      <c r="B193" s="20" t="s">
        <v>1414</v>
      </c>
      <c r="C193" s="106" t="s">
        <v>1437</v>
      </c>
      <c r="D193" s="106"/>
      <c r="E193" s="107">
        <f t="shared" si="2"/>
        <v>1</v>
      </c>
      <c r="F193" s="107"/>
      <c r="G193" s="107" t="s">
        <v>35</v>
      </c>
      <c r="H193" s="107"/>
      <c r="I193" s="108">
        <v>42817</v>
      </c>
      <c r="J193" s="108"/>
      <c r="K193" s="108">
        <v>42817</v>
      </c>
      <c r="L193" s="108"/>
      <c r="M193" s="84" t="s">
        <v>656</v>
      </c>
      <c r="N193" s="84"/>
      <c r="O193" s="105">
        <v>713.99</v>
      </c>
      <c r="P193" s="105"/>
      <c r="Q193" s="84"/>
      <c r="R193" s="84"/>
      <c r="S193" s="84"/>
    </row>
    <row r="194" spans="2:19" ht="45" customHeight="1" x14ac:dyDescent="0.25">
      <c r="B194" s="20" t="s">
        <v>1414</v>
      </c>
      <c r="C194" s="106" t="s">
        <v>1438</v>
      </c>
      <c r="D194" s="106"/>
      <c r="E194" s="107">
        <f t="shared" si="2"/>
        <v>1</v>
      </c>
      <c r="F194" s="107"/>
      <c r="G194" s="107" t="s">
        <v>35</v>
      </c>
      <c r="H194" s="107"/>
      <c r="I194" s="108">
        <v>42818</v>
      </c>
      <c r="J194" s="108"/>
      <c r="K194" s="108">
        <v>42818</v>
      </c>
      <c r="L194" s="108"/>
      <c r="M194" s="84" t="s">
        <v>656</v>
      </c>
      <c r="N194" s="84"/>
      <c r="O194" s="105">
        <v>697.39</v>
      </c>
      <c r="P194" s="105"/>
      <c r="Q194" s="84"/>
      <c r="R194" s="84"/>
      <c r="S194" s="84"/>
    </row>
    <row r="195" spans="2:19" ht="45" customHeight="1" x14ac:dyDescent="0.25">
      <c r="B195" s="20" t="s">
        <v>1414</v>
      </c>
      <c r="C195" s="106" t="s">
        <v>1434</v>
      </c>
      <c r="D195" s="106"/>
      <c r="E195" s="107">
        <f t="shared" si="2"/>
        <v>1</v>
      </c>
      <c r="F195" s="107"/>
      <c r="G195" s="107" t="s">
        <v>35</v>
      </c>
      <c r="H195" s="107"/>
      <c r="I195" s="108">
        <v>42809</v>
      </c>
      <c r="J195" s="108"/>
      <c r="K195" s="108">
        <v>42809</v>
      </c>
      <c r="L195" s="108"/>
      <c r="M195" s="84" t="s">
        <v>656</v>
      </c>
      <c r="N195" s="84"/>
      <c r="O195" s="105">
        <v>1000</v>
      </c>
      <c r="P195" s="105"/>
      <c r="Q195" s="84"/>
      <c r="R195" s="84"/>
      <c r="S195" s="84"/>
    </row>
    <row r="196" spans="2:19" ht="45" customHeight="1" x14ac:dyDescent="0.25">
      <c r="B196" s="20" t="s">
        <v>1414</v>
      </c>
      <c r="C196" s="106" t="s">
        <v>1435</v>
      </c>
      <c r="D196" s="106"/>
      <c r="E196" s="107">
        <f t="shared" si="2"/>
        <v>1</v>
      </c>
      <c r="F196" s="107"/>
      <c r="G196" s="107" t="s">
        <v>35</v>
      </c>
      <c r="H196" s="107"/>
      <c r="I196" s="108">
        <v>42825</v>
      </c>
      <c r="J196" s="108"/>
      <c r="K196" s="108">
        <v>42825</v>
      </c>
      <c r="L196" s="108"/>
      <c r="M196" s="84" t="s">
        <v>656</v>
      </c>
      <c r="N196" s="84"/>
      <c r="O196" s="105">
        <v>90</v>
      </c>
      <c r="P196" s="105"/>
      <c r="Q196" s="84"/>
      <c r="R196" s="84"/>
      <c r="S196" s="84"/>
    </row>
    <row r="197" spans="2:19" ht="45" customHeight="1" x14ac:dyDescent="0.25">
      <c r="B197" s="20" t="s">
        <v>1414</v>
      </c>
      <c r="C197" s="106" t="s">
        <v>1436</v>
      </c>
      <c r="D197" s="106"/>
      <c r="E197" s="107">
        <f t="shared" si="2"/>
        <v>1</v>
      </c>
      <c r="F197" s="107"/>
      <c r="G197" s="107" t="s">
        <v>35</v>
      </c>
      <c r="H197" s="107"/>
      <c r="I197" s="108">
        <v>42804</v>
      </c>
      <c r="J197" s="108"/>
      <c r="K197" s="108">
        <v>42804</v>
      </c>
      <c r="L197" s="108"/>
      <c r="M197" s="84" t="s">
        <v>656</v>
      </c>
      <c r="N197" s="84"/>
      <c r="O197" s="105">
        <v>400</v>
      </c>
      <c r="P197" s="105"/>
      <c r="Q197" s="84"/>
      <c r="R197" s="84"/>
      <c r="S197" s="84"/>
    </row>
    <row r="198" spans="2:19" ht="45" customHeight="1" x14ac:dyDescent="0.25">
      <c r="B198" s="20" t="s">
        <v>1414</v>
      </c>
      <c r="C198" s="106" t="s">
        <v>1437</v>
      </c>
      <c r="D198" s="106"/>
      <c r="E198" s="107">
        <f t="shared" si="2"/>
        <v>1</v>
      </c>
      <c r="F198" s="107"/>
      <c r="G198" s="107" t="s">
        <v>35</v>
      </c>
      <c r="H198" s="107"/>
      <c r="I198" s="108">
        <v>42817</v>
      </c>
      <c r="J198" s="108"/>
      <c r="K198" s="108">
        <v>42817</v>
      </c>
      <c r="L198" s="108"/>
      <c r="M198" s="84" t="s">
        <v>656</v>
      </c>
      <c r="N198" s="84"/>
      <c r="O198" s="105">
        <v>181</v>
      </c>
      <c r="P198" s="105"/>
      <c r="Q198" s="84"/>
      <c r="R198" s="84"/>
      <c r="S198" s="84"/>
    </row>
    <row r="199" spans="2:19" ht="45" customHeight="1" x14ac:dyDescent="0.25">
      <c r="B199" s="20" t="s">
        <v>1414</v>
      </c>
      <c r="C199" s="106" t="s">
        <v>1438</v>
      </c>
      <c r="D199" s="106"/>
      <c r="E199" s="107">
        <f t="shared" si="2"/>
        <v>1</v>
      </c>
      <c r="F199" s="107"/>
      <c r="G199" s="107" t="s">
        <v>35</v>
      </c>
      <c r="H199" s="107"/>
      <c r="I199" s="108">
        <v>42818</v>
      </c>
      <c r="J199" s="108"/>
      <c r="K199" s="108">
        <v>42818</v>
      </c>
      <c r="L199" s="108"/>
      <c r="M199" s="84" t="s">
        <v>656</v>
      </c>
      <c r="N199" s="84"/>
      <c r="O199" s="105">
        <v>1322.4</v>
      </c>
      <c r="P199" s="105"/>
      <c r="Q199" s="84"/>
      <c r="R199" s="84"/>
      <c r="S199" s="84"/>
    </row>
    <row r="200" spans="2:19" ht="45" customHeight="1" x14ac:dyDescent="0.25">
      <c r="B200" s="20" t="s">
        <v>1414</v>
      </c>
      <c r="C200" s="106" t="s">
        <v>19</v>
      </c>
      <c r="D200" s="106"/>
      <c r="E200" s="107">
        <f t="shared" si="2"/>
        <v>1</v>
      </c>
      <c r="F200" s="107"/>
      <c r="G200" s="107" t="s">
        <v>20</v>
      </c>
      <c r="H200" s="107"/>
      <c r="I200" s="108">
        <v>42808</v>
      </c>
      <c r="J200" s="108"/>
      <c r="K200" s="108">
        <v>42822</v>
      </c>
      <c r="L200" s="108"/>
      <c r="M200" s="84" t="s">
        <v>656</v>
      </c>
      <c r="N200" s="84"/>
      <c r="O200" s="105">
        <v>2250</v>
      </c>
      <c r="P200" s="105"/>
      <c r="Q200" s="84"/>
      <c r="R200" s="84"/>
      <c r="S200" s="84"/>
    </row>
    <row r="201" spans="2:19" ht="45" customHeight="1" x14ac:dyDescent="0.25">
      <c r="B201" s="20" t="s">
        <v>1414</v>
      </c>
      <c r="C201" s="106" t="s">
        <v>1439</v>
      </c>
      <c r="D201" s="106"/>
      <c r="E201" s="107">
        <f t="shared" si="2"/>
        <v>1</v>
      </c>
      <c r="F201" s="107"/>
      <c r="G201" s="107" t="s">
        <v>35</v>
      </c>
      <c r="H201" s="107"/>
      <c r="I201" s="108">
        <v>42849</v>
      </c>
      <c r="J201" s="108"/>
      <c r="K201" s="108">
        <v>42849</v>
      </c>
      <c r="L201" s="108"/>
      <c r="M201" s="84" t="s">
        <v>656</v>
      </c>
      <c r="N201" s="84"/>
      <c r="O201" s="105">
        <v>594</v>
      </c>
      <c r="P201" s="105"/>
      <c r="Q201" s="84"/>
      <c r="R201" s="84"/>
      <c r="S201" s="84"/>
    </row>
    <row r="202" spans="2:19" ht="45" customHeight="1" x14ac:dyDescent="0.25">
      <c r="B202" s="20" t="s">
        <v>1414</v>
      </c>
      <c r="C202" s="106" t="s">
        <v>1440</v>
      </c>
      <c r="D202" s="106"/>
      <c r="E202" s="107">
        <f t="shared" si="2"/>
        <v>1</v>
      </c>
      <c r="F202" s="107"/>
      <c r="G202" s="107" t="s">
        <v>35</v>
      </c>
      <c r="H202" s="107"/>
      <c r="I202" s="108">
        <v>42857</v>
      </c>
      <c r="J202" s="108"/>
      <c r="K202" s="108">
        <v>42857</v>
      </c>
      <c r="L202" s="108"/>
      <c r="M202" s="84" t="s">
        <v>656</v>
      </c>
      <c r="N202" s="84"/>
      <c r="O202" s="105">
        <v>584.82000000000005</v>
      </c>
      <c r="P202" s="105"/>
      <c r="Q202" s="84"/>
      <c r="R202" s="84"/>
      <c r="S202" s="84"/>
    </row>
    <row r="203" spans="2:19" ht="45" customHeight="1" x14ac:dyDescent="0.25">
      <c r="B203" s="20" t="s">
        <v>1414</v>
      </c>
      <c r="C203" s="106" t="s">
        <v>1441</v>
      </c>
      <c r="D203" s="106"/>
      <c r="E203" s="107">
        <f t="shared" si="2"/>
        <v>1</v>
      </c>
      <c r="F203" s="107"/>
      <c r="G203" s="107" t="s">
        <v>35</v>
      </c>
      <c r="H203" s="107"/>
      <c r="I203" s="108">
        <v>42858</v>
      </c>
      <c r="J203" s="108"/>
      <c r="K203" s="108">
        <v>42858</v>
      </c>
      <c r="L203" s="108"/>
      <c r="M203" s="84" t="s">
        <v>656</v>
      </c>
      <c r="N203" s="84"/>
      <c r="O203" s="105">
        <v>714</v>
      </c>
      <c r="P203" s="105"/>
      <c r="Q203" s="84"/>
      <c r="R203" s="84"/>
      <c r="S203" s="84"/>
    </row>
    <row r="204" spans="2:19" ht="45" customHeight="1" x14ac:dyDescent="0.25">
      <c r="B204" s="20" t="s">
        <v>1414</v>
      </c>
      <c r="C204" s="106" t="s">
        <v>19</v>
      </c>
      <c r="D204" s="106"/>
      <c r="E204" s="107">
        <f t="shared" si="2"/>
        <v>1</v>
      </c>
      <c r="F204" s="107"/>
      <c r="G204" s="107" t="s">
        <v>20</v>
      </c>
      <c r="H204" s="107"/>
      <c r="I204" s="108">
        <v>42835</v>
      </c>
      <c r="J204" s="108"/>
      <c r="K204" s="108">
        <v>42849</v>
      </c>
      <c r="L204" s="108"/>
      <c r="M204" s="84" t="s">
        <v>656</v>
      </c>
      <c r="N204" s="84"/>
      <c r="O204" s="105">
        <v>600</v>
      </c>
      <c r="P204" s="105"/>
      <c r="Q204" s="84"/>
      <c r="R204" s="84"/>
      <c r="S204" s="84"/>
    </row>
    <row r="205" spans="2:19" ht="45" customHeight="1" x14ac:dyDescent="0.25">
      <c r="B205" s="20" t="s">
        <v>1414</v>
      </c>
      <c r="C205" s="106" t="s">
        <v>1440</v>
      </c>
      <c r="D205" s="106"/>
      <c r="E205" s="107">
        <f t="shared" ref="E205:E268" si="3">D205+1</f>
        <v>1</v>
      </c>
      <c r="F205" s="107"/>
      <c r="G205" s="107" t="s">
        <v>35</v>
      </c>
      <c r="H205" s="107"/>
      <c r="I205" s="108">
        <v>42857</v>
      </c>
      <c r="J205" s="108"/>
      <c r="K205" s="108">
        <v>42857</v>
      </c>
      <c r="L205" s="108"/>
      <c r="M205" s="84" t="s">
        <v>656</v>
      </c>
      <c r="N205" s="84"/>
      <c r="O205" s="105">
        <v>290</v>
      </c>
      <c r="P205" s="105"/>
      <c r="Q205" s="84"/>
      <c r="R205" s="84"/>
      <c r="S205" s="84"/>
    </row>
    <row r="206" spans="2:19" ht="45" customHeight="1" x14ac:dyDescent="0.25">
      <c r="B206" s="20" t="s">
        <v>1414</v>
      </c>
      <c r="C206" s="106" t="s">
        <v>1441</v>
      </c>
      <c r="D206" s="106"/>
      <c r="E206" s="107">
        <f t="shared" si="3"/>
        <v>1</v>
      </c>
      <c r="F206" s="107"/>
      <c r="G206" s="107" t="s">
        <v>35</v>
      </c>
      <c r="H206" s="107"/>
      <c r="I206" s="108">
        <v>42858</v>
      </c>
      <c r="J206" s="108"/>
      <c r="K206" s="108">
        <v>42858</v>
      </c>
      <c r="L206" s="108"/>
      <c r="M206" s="84" t="s">
        <v>656</v>
      </c>
      <c r="N206" s="84"/>
      <c r="O206" s="105">
        <v>600</v>
      </c>
      <c r="P206" s="105"/>
      <c r="Q206" s="84"/>
      <c r="R206" s="84"/>
      <c r="S206" s="84"/>
    </row>
    <row r="207" spans="2:19" ht="45" customHeight="1" x14ac:dyDescent="0.25">
      <c r="B207" s="20" t="s">
        <v>1414</v>
      </c>
      <c r="C207" s="106" t="s">
        <v>19</v>
      </c>
      <c r="D207" s="106"/>
      <c r="E207" s="107">
        <f t="shared" si="3"/>
        <v>1</v>
      </c>
      <c r="F207" s="107"/>
      <c r="G207" s="107" t="s">
        <v>20</v>
      </c>
      <c r="H207" s="107"/>
      <c r="I207" s="108">
        <v>42797</v>
      </c>
      <c r="J207" s="108"/>
      <c r="K207" s="108">
        <v>42832</v>
      </c>
      <c r="L207" s="108"/>
      <c r="M207" s="84" t="s">
        <v>656</v>
      </c>
      <c r="N207" s="84"/>
      <c r="O207" s="105">
        <v>4330</v>
      </c>
      <c r="P207" s="105"/>
      <c r="Q207" s="84"/>
      <c r="R207" s="84"/>
      <c r="S207" s="84"/>
    </row>
    <row r="208" spans="2:19" ht="45" customHeight="1" x14ac:dyDescent="0.25">
      <c r="B208" s="20" t="s">
        <v>1414</v>
      </c>
      <c r="C208" s="106" t="s">
        <v>1442</v>
      </c>
      <c r="D208" s="106"/>
      <c r="E208" s="107">
        <f t="shared" si="3"/>
        <v>1</v>
      </c>
      <c r="F208" s="107"/>
      <c r="G208" s="107" t="s">
        <v>35</v>
      </c>
      <c r="H208" s="107"/>
      <c r="I208" s="108">
        <v>42832</v>
      </c>
      <c r="J208" s="108"/>
      <c r="K208" s="108">
        <v>42832</v>
      </c>
      <c r="L208" s="108"/>
      <c r="M208" s="84" t="s">
        <v>656</v>
      </c>
      <c r="N208" s="84"/>
      <c r="O208" s="105">
        <v>518.16</v>
      </c>
      <c r="P208" s="105"/>
      <c r="Q208" s="84"/>
      <c r="R208" s="84"/>
      <c r="S208" s="84"/>
    </row>
    <row r="209" spans="2:19" ht="45" customHeight="1" x14ac:dyDescent="0.25">
      <c r="B209" s="20" t="s">
        <v>1414</v>
      </c>
      <c r="C209" s="106" t="s">
        <v>1443</v>
      </c>
      <c r="D209" s="106"/>
      <c r="E209" s="107">
        <f t="shared" si="3"/>
        <v>1</v>
      </c>
      <c r="F209" s="107"/>
      <c r="G209" s="107" t="s">
        <v>20</v>
      </c>
      <c r="H209" s="107"/>
      <c r="I209" s="108">
        <v>42835</v>
      </c>
      <c r="J209" s="108"/>
      <c r="K209" s="108">
        <v>42836</v>
      </c>
      <c r="L209" s="108"/>
      <c r="M209" s="84" t="s">
        <v>656</v>
      </c>
      <c r="N209" s="84"/>
      <c r="O209" s="105">
        <v>490</v>
      </c>
      <c r="P209" s="105"/>
      <c r="Q209" s="84"/>
      <c r="R209" s="84"/>
      <c r="S209" s="84"/>
    </row>
    <row r="210" spans="2:19" ht="45" customHeight="1" x14ac:dyDescent="0.25">
      <c r="B210" s="20" t="s">
        <v>1414</v>
      </c>
      <c r="C210" s="106" t="s">
        <v>19</v>
      </c>
      <c r="D210" s="106"/>
      <c r="E210" s="107">
        <f t="shared" si="3"/>
        <v>1</v>
      </c>
      <c r="F210" s="107"/>
      <c r="G210" s="107" t="s">
        <v>20</v>
      </c>
      <c r="H210" s="107"/>
      <c r="I210" s="108">
        <v>42843</v>
      </c>
      <c r="J210" s="108"/>
      <c r="K210" s="108">
        <v>42849</v>
      </c>
      <c r="L210" s="108"/>
      <c r="M210" s="84" t="s">
        <v>656</v>
      </c>
      <c r="N210" s="84"/>
      <c r="O210" s="105">
        <v>215</v>
      </c>
      <c r="P210" s="105"/>
      <c r="Q210" s="84"/>
      <c r="R210" s="84"/>
      <c r="S210" s="84"/>
    </row>
    <row r="211" spans="2:19" ht="45" customHeight="1" x14ac:dyDescent="0.25">
      <c r="B211" s="20" t="s">
        <v>1414</v>
      </c>
      <c r="C211" s="106" t="s">
        <v>1444</v>
      </c>
      <c r="D211" s="106"/>
      <c r="E211" s="107">
        <f t="shared" si="3"/>
        <v>1</v>
      </c>
      <c r="F211" s="107"/>
      <c r="G211" s="107" t="s">
        <v>35</v>
      </c>
      <c r="H211" s="107"/>
      <c r="I211" s="108">
        <v>42858</v>
      </c>
      <c r="J211" s="108"/>
      <c r="K211" s="108">
        <v>42859</v>
      </c>
      <c r="L211" s="108"/>
      <c r="M211" s="84" t="s">
        <v>656</v>
      </c>
      <c r="N211" s="84"/>
      <c r="O211" s="105">
        <v>715</v>
      </c>
      <c r="P211" s="105"/>
      <c r="Q211" s="84"/>
      <c r="R211" s="84"/>
      <c r="S211" s="84"/>
    </row>
    <row r="212" spans="2:19" ht="45" customHeight="1" x14ac:dyDescent="0.25">
      <c r="B212" s="20" t="s">
        <v>1414</v>
      </c>
      <c r="C212" s="106" t="s">
        <v>1445</v>
      </c>
      <c r="D212" s="106"/>
      <c r="E212" s="107">
        <f t="shared" si="3"/>
        <v>1</v>
      </c>
      <c r="F212" s="107"/>
      <c r="G212" s="107" t="s">
        <v>35</v>
      </c>
      <c r="H212" s="107"/>
      <c r="I212" s="108">
        <v>42866</v>
      </c>
      <c r="J212" s="108"/>
      <c r="K212" s="108">
        <v>42866</v>
      </c>
      <c r="L212" s="108"/>
      <c r="M212" s="84" t="s">
        <v>656</v>
      </c>
      <c r="N212" s="84"/>
      <c r="O212" s="105">
        <v>715</v>
      </c>
      <c r="P212" s="105"/>
      <c r="Q212" s="84"/>
      <c r="R212" s="84"/>
      <c r="S212" s="84"/>
    </row>
    <row r="213" spans="2:19" ht="45" customHeight="1" x14ac:dyDescent="0.25">
      <c r="B213" s="20" t="s">
        <v>1414</v>
      </c>
      <c r="C213" s="106" t="s">
        <v>19</v>
      </c>
      <c r="D213" s="106"/>
      <c r="E213" s="107">
        <f t="shared" si="3"/>
        <v>1</v>
      </c>
      <c r="F213" s="107"/>
      <c r="G213" s="107" t="s">
        <v>20</v>
      </c>
      <c r="H213" s="107"/>
      <c r="I213" s="108">
        <v>42870</v>
      </c>
      <c r="J213" s="108"/>
      <c r="K213" s="108">
        <v>42870</v>
      </c>
      <c r="L213" s="108"/>
      <c r="M213" s="84" t="s">
        <v>656</v>
      </c>
      <c r="N213" s="84"/>
      <c r="O213" s="105">
        <v>1440</v>
      </c>
      <c r="P213" s="105"/>
      <c r="Q213" s="84"/>
      <c r="R213" s="84"/>
      <c r="S213" s="84"/>
    </row>
    <row r="214" spans="2:19" ht="45" customHeight="1" x14ac:dyDescent="0.25">
      <c r="B214" s="20" t="s">
        <v>1414</v>
      </c>
      <c r="C214" s="106" t="s">
        <v>1445</v>
      </c>
      <c r="D214" s="106"/>
      <c r="E214" s="107">
        <f t="shared" si="3"/>
        <v>1</v>
      </c>
      <c r="F214" s="107"/>
      <c r="G214" s="107" t="s">
        <v>35</v>
      </c>
      <c r="H214" s="107"/>
      <c r="I214" s="108">
        <v>42866</v>
      </c>
      <c r="J214" s="108"/>
      <c r="K214" s="108">
        <v>42866</v>
      </c>
      <c r="L214" s="108"/>
      <c r="M214" s="84" t="s">
        <v>656</v>
      </c>
      <c r="N214" s="84"/>
      <c r="O214" s="105">
        <v>310</v>
      </c>
      <c r="P214" s="105"/>
      <c r="Q214" s="84"/>
      <c r="R214" s="84"/>
      <c r="S214" s="84"/>
    </row>
    <row r="215" spans="2:19" ht="45" customHeight="1" x14ac:dyDescent="0.25">
      <c r="B215" s="20" t="s">
        <v>1414</v>
      </c>
      <c r="C215" s="106" t="s">
        <v>1444</v>
      </c>
      <c r="D215" s="106"/>
      <c r="E215" s="107">
        <f t="shared" si="3"/>
        <v>1</v>
      </c>
      <c r="F215" s="107"/>
      <c r="G215" s="107" t="s">
        <v>35</v>
      </c>
      <c r="H215" s="107"/>
      <c r="I215" s="108">
        <v>42858</v>
      </c>
      <c r="J215" s="108"/>
      <c r="K215" s="108">
        <v>42859</v>
      </c>
      <c r="L215" s="108"/>
      <c r="M215" s="84" t="s">
        <v>656</v>
      </c>
      <c r="N215" s="84"/>
      <c r="O215" s="105">
        <v>416</v>
      </c>
      <c r="P215" s="105"/>
      <c r="Q215" s="84"/>
      <c r="R215" s="84"/>
      <c r="S215" s="84"/>
    </row>
    <row r="216" spans="2:19" ht="45" customHeight="1" x14ac:dyDescent="0.25">
      <c r="B216" s="20" t="s">
        <v>1414</v>
      </c>
      <c r="C216" s="106" t="s">
        <v>1446</v>
      </c>
      <c r="D216" s="106"/>
      <c r="E216" s="107">
        <f t="shared" si="3"/>
        <v>1</v>
      </c>
      <c r="F216" s="107"/>
      <c r="G216" s="107" t="s">
        <v>35</v>
      </c>
      <c r="H216" s="107"/>
      <c r="I216" s="108">
        <v>42872</v>
      </c>
      <c r="J216" s="108"/>
      <c r="K216" s="108">
        <v>42872</v>
      </c>
      <c r="L216" s="108"/>
      <c r="M216" s="84" t="s">
        <v>656</v>
      </c>
      <c r="N216" s="84"/>
      <c r="O216" s="105">
        <v>714</v>
      </c>
      <c r="P216" s="105"/>
      <c r="Q216" s="84"/>
      <c r="R216" s="84"/>
      <c r="S216" s="84"/>
    </row>
    <row r="217" spans="2:19" ht="45" customHeight="1" x14ac:dyDescent="0.25">
      <c r="B217" s="20" t="s">
        <v>1414</v>
      </c>
      <c r="C217" s="106" t="s">
        <v>1446</v>
      </c>
      <c r="D217" s="106"/>
      <c r="E217" s="107">
        <f t="shared" si="3"/>
        <v>1</v>
      </c>
      <c r="F217" s="107"/>
      <c r="G217" s="107" t="s">
        <v>35</v>
      </c>
      <c r="H217" s="107"/>
      <c r="I217" s="108">
        <v>42872</v>
      </c>
      <c r="J217" s="108"/>
      <c r="K217" s="108">
        <v>42872</v>
      </c>
      <c r="L217" s="108"/>
      <c r="M217" s="84" t="s">
        <v>656</v>
      </c>
      <c r="N217" s="84"/>
      <c r="O217" s="105">
        <v>694.13</v>
      </c>
      <c r="P217" s="105"/>
      <c r="Q217" s="84"/>
      <c r="R217" s="84"/>
      <c r="S217" s="84"/>
    </row>
    <row r="218" spans="2:19" ht="45" customHeight="1" x14ac:dyDescent="0.25">
      <c r="B218" s="20" t="s">
        <v>1414</v>
      </c>
      <c r="C218" s="106" t="s">
        <v>1446</v>
      </c>
      <c r="D218" s="106"/>
      <c r="E218" s="107">
        <f t="shared" si="3"/>
        <v>1</v>
      </c>
      <c r="F218" s="107"/>
      <c r="G218" s="107" t="s">
        <v>35</v>
      </c>
      <c r="H218" s="107"/>
      <c r="I218" s="108">
        <v>42872</v>
      </c>
      <c r="J218" s="108"/>
      <c r="K218" s="108">
        <v>42872</v>
      </c>
      <c r="L218" s="108"/>
      <c r="M218" s="84" t="s">
        <v>656</v>
      </c>
      <c r="N218" s="84"/>
      <c r="O218" s="105">
        <v>239.9</v>
      </c>
      <c r="P218" s="105"/>
      <c r="Q218" s="84"/>
      <c r="R218" s="84"/>
      <c r="S218" s="84"/>
    </row>
    <row r="219" spans="2:19" ht="45" customHeight="1" x14ac:dyDescent="0.25">
      <c r="B219" s="20" t="s">
        <v>1414</v>
      </c>
      <c r="C219" s="106" t="s">
        <v>1446</v>
      </c>
      <c r="D219" s="106"/>
      <c r="E219" s="107">
        <f t="shared" si="3"/>
        <v>1</v>
      </c>
      <c r="F219" s="107"/>
      <c r="G219" s="107" t="s">
        <v>35</v>
      </c>
      <c r="H219" s="107"/>
      <c r="I219" s="108">
        <v>42872</v>
      </c>
      <c r="J219" s="108"/>
      <c r="K219" s="108">
        <v>42872</v>
      </c>
      <c r="L219" s="108"/>
      <c r="M219" s="84" t="s">
        <v>656</v>
      </c>
      <c r="N219" s="84"/>
      <c r="O219" s="105">
        <v>239.9</v>
      </c>
      <c r="P219" s="105"/>
      <c r="Q219" s="84"/>
      <c r="R219" s="84"/>
      <c r="S219" s="84"/>
    </row>
    <row r="220" spans="2:19" ht="45" customHeight="1" x14ac:dyDescent="0.25">
      <c r="B220" s="20" t="s">
        <v>1414</v>
      </c>
      <c r="C220" s="106" t="s">
        <v>1446</v>
      </c>
      <c r="D220" s="106"/>
      <c r="E220" s="107">
        <f t="shared" si="3"/>
        <v>1</v>
      </c>
      <c r="F220" s="107"/>
      <c r="G220" s="107" t="s">
        <v>35</v>
      </c>
      <c r="H220" s="107"/>
      <c r="I220" s="108">
        <v>42872</v>
      </c>
      <c r="J220" s="108"/>
      <c r="K220" s="108">
        <v>42872</v>
      </c>
      <c r="L220" s="108"/>
      <c r="M220" s="84" t="s">
        <v>656</v>
      </c>
      <c r="N220" s="84"/>
      <c r="O220" s="105">
        <v>417</v>
      </c>
      <c r="P220" s="105"/>
      <c r="Q220" s="84"/>
      <c r="R220" s="84"/>
      <c r="S220" s="84"/>
    </row>
    <row r="221" spans="2:19" ht="45" customHeight="1" x14ac:dyDescent="0.25">
      <c r="B221" s="20" t="s">
        <v>1414</v>
      </c>
      <c r="C221" s="106" t="s">
        <v>1446</v>
      </c>
      <c r="D221" s="106"/>
      <c r="E221" s="107">
        <f t="shared" si="3"/>
        <v>1</v>
      </c>
      <c r="F221" s="107"/>
      <c r="G221" s="107" t="s">
        <v>35</v>
      </c>
      <c r="H221" s="107"/>
      <c r="I221" s="108">
        <v>42872</v>
      </c>
      <c r="J221" s="108"/>
      <c r="K221" s="108">
        <v>42872</v>
      </c>
      <c r="L221" s="108"/>
      <c r="M221" s="84" t="s">
        <v>656</v>
      </c>
      <c r="N221" s="84"/>
      <c r="O221" s="105">
        <v>239.9</v>
      </c>
      <c r="P221" s="105"/>
      <c r="Q221" s="84"/>
      <c r="R221" s="84"/>
      <c r="S221" s="84"/>
    </row>
    <row r="222" spans="2:19" ht="45" customHeight="1" x14ac:dyDescent="0.25">
      <c r="B222" s="20" t="s">
        <v>1414</v>
      </c>
      <c r="C222" s="106" t="s">
        <v>1446</v>
      </c>
      <c r="D222" s="106"/>
      <c r="E222" s="107">
        <f t="shared" si="3"/>
        <v>1</v>
      </c>
      <c r="F222" s="107"/>
      <c r="G222" s="107" t="s">
        <v>35</v>
      </c>
      <c r="H222" s="107"/>
      <c r="I222" s="108">
        <v>42872</v>
      </c>
      <c r="J222" s="108"/>
      <c r="K222" s="108">
        <v>42872</v>
      </c>
      <c r="L222" s="108"/>
      <c r="M222" s="84" t="s">
        <v>656</v>
      </c>
      <c r="N222" s="84"/>
      <c r="O222" s="105">
        <v>239.9</v>
      </c>
      <c r="P222" s="105"/>
      <c r="Q222" s="84"/>
      <c r="R222" s="84"/>
      <c r="S222" s="84"/>
    </row>
    <row r="223" spans="2:19" ht="45" customHeight="1" x14ac:dyDescent="0.25">
      <c r="B223" s="20" t="s">
        <v>1414</v>
      </c>
      <c r="C223" s="106" t="s">
        <v>19</v>
      </c>
      <c r="D223" s="106"/>
      <c r="E223" s="107">
        <f t="shared" si="3"/>
        <v>1</v>
      </c>
      <c r="F223" s="107"/>
      <c r="G223" s="107" t="s">
        <v>20</v>
      </c>
      <c r="H223" s="107"/>
      <c r="I223" s="108">
        <v>42864</v>
      </c>
      <c r="J223" s="108"/>
      <c r="K223" s="108">
        <v>42867</v>
      </c>
      <c r="L223" s="108"/>
      <c r="M223" s="84" t="s">
        <v>656</v>
      </c>
      <c r="N223" s="84"/>
      <c r="O223" s="105">
        <v>3040</v>
      </c>
      <c r="P223" s="105"/>
      <c r="Q223" s="84"/>
      <c r="R223" s="84"/>
      <c r="S223" s="84"/>
    </row>
    <row r="224" spans="2:19" ht="45" customHeight="1" x14ac:dyDescent="0.25">
      <c r="B224" s="20" t="s">
        <v>1414</v>
      </c>
      <c r="C224" s="106" t="s">
        <v>1447</v>
      </c>
      <c r="D224" s="106"/>
      <c r="E224" s="107">
        <f t="shared" si="3"/>
        <v>1</v>
      </c>
      <c r="F224" s="107"/>
      <c r="G224" s="107" t="s">
        <v>35</v>
      </c>
      <c r="H224" s="107"/>
      <c r="I224" s="108">
        <v>42873</v>
      </c>
      <c r="J224" s="108"/>
      <c r="K224" s="108">
        <v>42873</v>
      </c>
      <c r="L224" s="108"/>
      <c r="M224" s="84" t="s">
        <v>656</v>
      </c>
      <c r="N224" s="84"/>
      <c r="O224" s="105">
        <v>715</v>
      </c>
      <c r="P224" s="105"/>
      <c r="Q224" s="84"/>
      <c r="R224" s="84"/>
      <c r="S224" s="84"/>
    </row>
    <row r="225" spans="2:19" ht="45" customHeight="1" x14ac:dyDescent="0.25">
      <c r="B225" s="20" t="s">
        <v>1414</v>
      </c>
      <c r="C225" s="106" t="s">
        <v>1447</v>
      </c>
      <c r="D225" s="106"/>
      <c r="E225" s="107">
        <f t="shared" si="3"/>
        <v>1</v>
      </c>
      <c r="F225" s="107"/>
      <c r="G225" s="107" t="s">
        <v>35</v>
      </c>
      <c r="H225" s="107"/>
      <c r="I225" s="108">
        <v>42885</v>
      </c>
      <c r="J225" s="108"/>
      <c r="K225" s="108">
        <v>42885</v>
      </c>
      <c r="L225" s="108"/>
      <c r="M225" s="84" t="s">
        <v>656</v>
      </c>
      <c r="N225" s="84"/>
      <c r="O225" s="105">
        <v>681.44</v>
      </c>
      <c r="P225" s="105"/>
      <c r="Q225" s="84"/>
      <c r="R225" s="84"/>
      <c r="S225" s="84"/>
    </row>
    <row r="226" spans="2:19" ht="45" customHeight="1" x14ac:dyDescent="0.25">
      <c r="B226" s="20" t="s">
        <v>1414</v>
      </c>
      <c r="C226" s="106" t="s">
        <v>1448</v>
      </c>
      <c r="D226" s="106"/>
      <c r="E226" s="107">
        <f t="shared" si="3"/>
        <v>1</v>
      </c>
      <c r="F226" s="107"/>
      <c r="G226" s="107" t="s">
        <v>17</v>
      </c>
      <c r="H226" s="107"/>
      <c r="I226" s="108">
        <v>42894</v>
      </c>
      <c r="J226" s="108"/>
      <c r="K226" s="108">
        <v>42894</v>
      </c>
      <c r="L226" s="108"/>
      <c r="M226" s="84" t="s">
        <v>656</v>
      </c>
      <c r="N226" s="84"/>
      <c r="O226" s="105">
        <v>1600</v>
      </c>
      <c r="P226" s="105"/>
      <c r="Q226" s="84"/>
      <c r="R226" s="84"/>
      <c r="S226" s="84"/>
    </row>
    <row r="227" spans="2:19" ht="45" customHeight="1" x14ac:dyDescent="0.25">
      <c r="B227" s="20" t="s">
        <v>1414</v>
      </c>
      <c r="C227" s="106" t="s">
        <v>1448</v>
      </c>
      <c r="D227" s="106"/>
      <c r="E227" s="107">
        <f t="shared" si="3"/>
        <v>1</v>
      </c>
      <c r="F227" s="107"/>
      <c r="G227" s="107" t="s">
        <v>17</v>
      </c>
      <c r="H227" s="107"/>
      <c r="I227" s="108">
        <v>42884</v>
      </c>
      <c r="J227" s="108"/>
      <c r="K227" s="108">
        <v>42884</v>
      </c>
      <c r="L227" s="108"/>
      <c r="M227" s="84" t="s">
        <v>656</v>
      </c>
      <c r="N227" s="84"/>
      <c r="O227" s="105">
        <v>1844</v>
      </c>
      <c r="P227" s="105"/>
      <c r="Q227" s="84"/>
      <c r="R227" s="84"/>
      <c r="S227" s="84"/>
    </row>
    <row r="228" spans="2:19" ht="45" customHeight="1" x14ac:dyDescent="0.25">
      <c r="B228" s="20" t="s">
        <v>1414</v>
      </c>
      <c r="C228" s="106" t="s">
        <v>1449</v>
      </c>
      <c r="D228" s="106"/>
      <c r="E228" s="107">
        <f t="shared" si="3"/>
        <v>1</v>
      </c>
      <c r="F228" s="107"/>
      <c r="G228" s="107" t="s">
        <v>35</v>
      </c>
      <c r="H228" s="107"/>
      <c r="I228" s="108">
        <v>42878</v>
      </c>
      <c r="J228" s="108"/>
      <c r="K228" s="108">
        <v>42878</v>
      </c>
      <c r="L228" s="108"/>
      <c r="M228" s="84" t="s">
        <v>656</v>
      </c>
      <c r="N228" s="84"/>
      <c r="O228" s="105">
        <v>714</v>
      </c>
      <c r="P228" s="105"/>
      <c r="Q228" s="84"/>
      <c r="R228" s="84"/>
      <c r="S228" s="84"/>
    </row>
    <row r="229" spans="2:19" ht="45" customHeight="1" x14ac:dyDescent="0.25">
      <c r="B229" s="20" t="s">
        <v>1414</v>
      </c>
      <c r="C229" s="106" t="s">
        <v>19</v>
      </c>
      <c r="D229" s="106"/>
      <c r="E229" s="107">
        <f t="shared" si="3"/>
        <v>1</v>
      </c>
      <c r="F229" s="107"/>
      <c r="G229" s="107" t="s">
        <v>20</v>
      </c>
      <c r="H229" s="107"/>
      <c r="I229" s="108">
        <v>42887</v>
      </c>
      <c r="J229" s="108"/>
      <c r="K229" s="108">
        <v>42900</v>
      </c>
      <c r="L229" s="108"/>
      <c r="M229" s="84" t="s">
        <v>656</v>
      </c>
      <c r="N229" s="84"/>
      <c r="O229" s="105">
        <v>746</v>
      </c>
      <c r="P229" s="105"/>
      <c r="Q229" s="84"/>
      <c r="R229" s="84"/>
      <c r="S229" s="84"/>
    </row>
    <row r="230" spans="2:19" ht="45" customHeight="1" x14ac:dyDescent="0.25">
      <c r="B230" s="20" t="s">
        <v>1414</v>
      </c>
      <c r="C230" s="106" t="s">
        <v>1447</v>
      </c>
      <c r="D230" s="106"/>
      <c r="E230" s="107">
        <f t="shared" si="3"/>
        <v>1</v>
      </c>
      <c r="F230" s="107"/>
      <c r="G230" s="107" t="s">
        <v>35</v>
      </c>
      <c r="H230" s="107"/>
      <c r="I230" s="108">
        <v>42873</v>
      </c>
      <c r="J230" s="108"/>
      <c r="K230" s="108">
        <v>42873</v>
      </c>
      <c r="L230" s="108"/>
      <c r="M230" s="84" t="s">
        <v>656</v>
      </c>
      <c r="N230" s="84"/>
      <c r="O230" s="105">
        <v>233</v>
      </c>
      <c r="P230" s="105"/>
      <c r="Q230" s="84"/>
      <c r="R230" s="84"/>
      <c r="S230" s="84"/>
    </row>
    <row r="231" spans="2:19" ht="45" customHeight="1" x14ac:dyDescent="0.25">
      <c r="B231" s="20" t="s">
        <v>1414</v>
      </c>
      <c r="C231" s="106" t="s">
        <v>1448</v>
      </c>
      <c r="D231" s="106"/>
      <c r="E231" s="107">
        <f t="shared" si="3"/>
        <v>1</v>
      </c>
      <c r="F231" s="107"/>
      <c r="G231" s="107" t="s">
        <v>17</v>
      </c>
      <c r="H231" s="107"/>
      <c r="I231" s="108">
        <v>42894</v>
      </c>
      <c r="J231" s="108"/>
      <c r="K231" s="108">
        <v>42894</v>
      </c>
      <c r="L231" s="108"/>
      <c r="M231" s="84" t="s">
        <v>656</v>
      </c>
      <c r="N231" s="84"/>
      <c r="O231" s="105">
        <v>292</v>
      </c>
      <c r="P231" s="105"/>
      <c r="Q231" s="84"/>
      <c r="R231" s="84"/>
      <c r="S231" s="84"/>
    </row>
    <row r="232" spans="2:19" ht="45" customHeight="1" x14ac:dyDescent="0.25">
      <c r="B232" s="20" t="s">
        <v>1414</v>
      </c>
      <c r="C232" s="106" t="s">
        <v>1448</v>
      </c>
      <c r="D232" s="106"/>
      <c r="E232" s="107">
        <f t="shared" si="3"/>
        <v>1</v>
      </c>
      <c r="F232" s="107"/>
      <c r="G232" s="107" t="s">
        <v>17</v>
      </c>
      <c r="H232" s="107"/>
      <c r="I232" s="108">
        <v>42884</v>
      </c>
      <c r="J232" s="108"/>
      <c r="K232" s="108">
        <v>42884</v>
      </c>
      <c r="L232" s="108"/>
      <c r="M232" s="84" t="s">
        <v>656</v>
      </c>
      <c r="N232" s="84"/>
      <c r="O232" s="105">
        <v>183</v>
      </c>
      <c r="P232" s="105"/>
      <c r="Q232" s="84"/>
      <c r="R232" s="84"/>
      <c r="S232" s="84"/>
    </row>
    <row r="233" spans="2:19" ht="45" customHeight="1" x14ac:dyDescent="0.25">
      <c r="B233" s="20" t="s">
        <v>1414</v>
      </c>
      <c r="C233" s="106" t="s">
        <v>1449</v>
      </c>
      <c r="D233" s="106"/>
      <c r="E233" s="107">
        <f t="shared" si="3"/>
        <v>1</v>
      </c>
      <c r="F233" s="107"/>
      <c r="G233" s="107" t="s">
        <v>35</v>
      </c>
      <c r="H233" s="107"/>
      <c r="I233" s="108">
        <v>42878</v>
      </c>
      <c r="J233" s="108"/>
      <c r="K233" s="108">
        <v>42878</v>
      </c>
      <c r="L233" s="108"/>
      <c r="M233" s="84" t="s">
        <v>656</v>
      </c>
      <c r="N233" s="84"/>
      <c r="O233" s="105">
        <v>362</v>
      </c>
      <c r="P233" s="105"/>
      <c r="Q233" s="84"/>
      <c r="R233" s="84"/>
      <c r="S233" s="84"/>
    </row>
    <row r="234" spans="2:19" ht="45" customHeight="1" x14ac:dyDescent="0.25">
      <c r="B234" s="20" t="s">
        <v>1414</v>
      </c>
      <c r="C234" s="106" t="s">
        <v>115</v>
      </c>
      <c r="D234" s="106"/>
      <c r="E234" s="107">
        <f t="shared" si="3"/>
        <v>1</v>
      </c>
      <c r="F234" s="107"/>
      <c r="G234" s="107" t="s">
        <v>35</v>
      </c>
      <c r="H234" s="107"/>
      <c r="I234" s="108">
        <v>42887</v>
      </c>
      <c r="J234" s="108"/>
      <c r="K234" s="108">
        <v>42887</v>
      </c>
      <c r="L234" s="108"/>
      <c r="M234" s="84" t="s">
        <v>656</v>
      </c>
      <c r="N234" s="84"/>
      <c r="O234" s="105">
        <v>660</v>
      </c>
      <c r="P234" s="105"/>
      <c r="Q234" s="84"/>
      <c r="R234" s="84"/>
      <c r="S234" s="84"/>
    </row>
    <row r="235" spans="2:19" ht="45" customHeight="1" x14ac:dyDescent="0.25">
      <c r="B235" s="20" t="s">
        <v>1414</v>
      </c>
      <c r="C235" s="106" t="s">
        <v>19</v>
      </c>
      <c r="D235" s="106"/>
      <c r="E235" s="107">
        <f t="shared" si="3"/>
        <v>1</v>
      </c>
      <c r="F235" s="107"/>
      <c r="G235" s="107" t="s">
        <v>20</v>
      </c>
      <c r="H235" s="107"/>
      <c r="I235" s="108">
        <v>42887</v>
      </c>
      <c r="J235" s="108"/>
      <c r="K235" s="108">
        <v>42887</v>
      </c>
      <c r="L235" s="108"/>
      <c r="M235" s="84" t="s">
        <v>656</v>
      </c>
      <c r="N235" s="84"/>
      <c r="O235" s="105">
        <v>3470</v>
      </c>
      <c r="P235" s="105"/>
      <c r="Q235" s="84"/>
      <c r="R235" s="84"/>
      <c r="S235" s="84"/>
    </row>
    <row r="236" spans="2:19" ht="45" customHeight="1" x14ac:dyDescent="0.25">
      <c r="B236" s="20" t="s">
        <v>1414</v>
      </c>
      <c r="C236" s="106" t="s">
        <v>115</v>
      </c>
      <c r="D236" s="106"/>
      <c r="E236" s="107">
        <f t="shared" si="3"/>
        <v>1</v>
      </c>
      <c r="F236" s="107"/>
      <c r="G236" s="107" t="s">
        <v>35</v>
      </c>
      <c r="H236" s="107"/>
      <c r="I236" s="108">
        <v>42887</v>
      </c>
      <c r="J236" s="108"/>
      <c r="K236" s="108">
        <v>42887</v>
      </c>
      <c r="L236" s="108"/>
      <c r="M236" s="84" t="s">
        <v>656</v>
      </c>
      <c r="N236" s="84"/>
      <c r="O236" s="105">
        <v>68</v>
      </c>
      <c r="P236" s="105"/>
      <c r="Q236" s="84"/>
      <c r="R236" s="84"/>
      <c r="S236" s="84"/>
    </row>
    <row r="237" spans="2:19" ht="45" customHeight="1" x14ac:dyDescent="0.25">
      <c r="B237" s="20" t="s">
        <v>1414</v>
      </c>
      <c r="C237" s="106" t="s">
        <v>1450</v>
      </c>
      <c r="D237" s="106"/>
      <c r="E237" s="107">
        <f t="shared" si="3"/>
        <v>1</v>
      </c>
      <c r="F237" s="107"/>
      <c r="G237" s="107" t="s">
        <v>17</v>
      </c>
      <c r="H237" s="107"/>
      <c r="I237" s="108">
        <v>42907</v>
      </c>
      <c r="J237" s="108"/>
      <c r="K237" s="108">
        <v>42907</v>
      </c>
      <c r="L237" s="108"/>
      <c r="M237" s="84" t="s">
        <v>656</v>
      </c>
      <c r="N237" s="84"/>
      <c r="O237" s="105">
        <v>2248</v>
      </c>
      <c r="P237" s="105"/>
      <c r="Q237" s="84"/>
      <c r="R237" s="84"/>
      <c r="S237" s="84"/>
    </row>
    <row r="238" spans="2:19" ht="45" customHeight="1" x14ac:dyDescent="0.25">
      <c r="B238" s="20" t="s">
        <v>1414</v>
      </c>
      <c r="C238" s="106" t="s">
        <v>19</v>
      </c>
      <c r="D238" s="106"/>
      <c r="E238" s="107">
        <f t="shared" si="3"/>
        <v>1</v>
      </c>
      <c r="F238" s="107"/>
      <c r="G238" s="107" t="s">
        <v>20</v>
      </c>
      <c r="H238" s="107"/>
      <c r="I238" s="108">
        <v>42887</v>
      </c>
      <c r="J238" s="108"/>
      <c r="K238" s="108">
        <v>42887</v>
      </c>
      <c r="L238" s="108"/>
      <c r="M238" s="84" t="s">
        <v>656</v>
      </c>
      <c r="N238" s="84"/>
      <c r="O238" s="105">
        <v>535</v>
      </c>
      <c r="P238" s="105"/>
      <c r="Q238" s="84"/>
      <c r="R238" s="84"/>
      <c r="S238" s="84"/>
    </row>
    <row r="239" spans="2:19" ht="45" customHeight="1" x14ac:dyDescent="0.25">
      <c r="B239" s="20" t="s">
        <v>1414</v>
      </c>
      <c r="C239" s="106" t="s">
        <v>1450</v>
      </c>
      <c r="D239" s="106"/>
      <c r="E239" s="107">
        <f t="shared" si="3"/>
        <v>1</v>
      </c>
      <c r="F239" s="107"/>
      <c r="G239" s="107" t="s">
        <v>17</v>
      </c>
      <c r="H239" s="107"/>
      <c r="I239" s="108">
        <v>42907</v>
      </c>
      <c r="J239" s="108"/>
      <c r="K239" s="108">
        <v>42907</v>
      </c>
      <c r="L239" s="108"/>
      <c r="M239" s="84" t="s">
        <v>656</v>
      </c>
      <c r="N239" s="84"/>
      <c r="O239" s="105">
        <v>245</v>
      </c>
      <c r="P239" s="105"/>
      <c r="Q239" s="84"/>
      <c r="R239" s="84"/>
      <c r="S239" s="84"/>
    </row>
    <row r="240" spans="2:19" ht="45" customHeight="1" x14ac:dyDescent="0.25">
      <c r="B240" s="20" t="s">
        <v>1414</v>
      </c>
      <c r="C240" s="106" t="s">
        <v>1451</v>
      </c>
      <c r="D240" s="106"/>
      <c r="E240" s="107">
        <f t="shared" si="3"/>
        <v>1</v>
      </c>
      <c r="F240" s="107"/>
      <c r="G240" s="107" t="s">
        <v>17</v>
      </c>
      <c r="H240" s="107"/>
      <c r="I240" s="108">
        <v>42962</v>
      </c>
      <c r="J240" s="108"/>
      <c r="K240" s="108">
        <v>42962</v>
      </c>
      <c r="L240" s="108"/>
      <c r="M240" s="84" t="s">
        <v>656</v>
      </c>
      <c r="N240" s="84"/>
      <c r="O240" s="105">
        <v>1902</v>
      </c>
      <c r="P240" s="105"/>
      <c r="Q240" s="84"/>
      <c r="R240" s="84"/>
      <c r="S240" s="84"/>
    </row>
    <row r="241" spans="2:19" ht="45" customHeight="1" x14ac:dyDescent="0.25">
      <c r="B241" s="20" t="s">
        <v>1414</v>
      </c>
      <c r="C241" s="106" t="s">
        <v>19</v>
      </c>
      <c r="D241" s="106"/>
      <c r="E241" s="107">
        <f t="shared" si="3"/>
        <v>1</v>
      </c>
      <c r="F241" s="107"/>
      <c r="G241" s="107" t="s">
        <v>20</v>
      </c>
      <c r="H241" s="107"/>
      <c r="I241" s="108">
        <v>42962</v>
      </c>
      <c r="J241" s="108"/>
      <c r="K241" s="108">
        <v>42962</v>
      </c>
      <c r="L241" s="108"/>
      <c r="M241" s="84" t="s">
        <v>656</v>
      </c>
      <c r="N241" s="84"/>
      <c r="O241" s="105">
        <v>4290</v>
      </c>
      <c r="P241" s="105"/>
      <c r="Q241" s="84"/>
      <c r="R241" s="84"/>
      <c r="S241" s="84"/>
    </row>
    <row r="242" spans="2:19" ht="45" customHeight="1" x14ac:dyDescent="0.25">
      <c r="B242" s="20" t="s">
        <v>1414</v>
      </c>
      <c r="C242" s="106" t="s">
        <v>1451</v>
      </c>
      <c r="D242" s="106"/>
      <c r="E242" s="107">
        <f t="shared" si="3"/>
        <v>1</v>
      </c>
      <c r="F242" s="107"/>
      <c r="G242" s="107" t="s">
        <v>17</v>
      </c>
      <c r="H242" s="107"/>
      <c r="I242" s="108">
        <v>42962</v>
      </c>
      <c r="J242" s="108"/>
      <c r="K242" s="108">
        <v>42962</v>
      </c>
      <c r="L242" s="108"/>
      <c r="M242" s="84" t="s">
        <v>656</v>
      </c>
      <c r="N242" s="84"/>
      <c r="O242" s="105">
        <v>541</v>
      </c>
      <c r="P242" s="105"/>
      <c r="Q242" s="84"/>
      <c r="R242" s="84"/>
      <c r="S242" s="84"/>
    </row>
    <row r="243" spans="2:19" ht="45" customHeight="1" x14ac:dyDescent="0.25">
      <c r="B243" s="20" t="s">
        <v>1414</v>
      </c>
      <c r="C243" s="106" t="s">
        <v>19</v>
      </c>
      <c r="D243" s="106"/>
      <c r="E243" s="107">
        <f t="shared" si="3"/>
        <v>1</v>
      </c>
      <c r="F243" s="107"/>
      <c r="G243" s="107" t="s">
        <v>20</v>
      </c>
      <c r="H243" s="107"/>
      <c r="I243" s="108">
        <v>42900</v>
      </c>
      <c r="J243" s="108"/>
      <c r="K243" s="108">
        <v>42906</v>
      </c>
      <c r="L243" s="108"/>
      <c r="M243" s="84" t="s">
        <v>656</v>
      </c>
      <c r="N243" s="84"/>
      <c r="O243" s="105">
        <v>945</v>
      </c>
      <c r="P243" s="105"/>
      <c r="Q243" s="84"/>
      <c r="R243" s="84"/>
      <c r="S243" s="84"/>
    </row>
    <row r="244" spans="2:19" ht="45" customHeight="1" x14ac:dyDescent="0.25">
      <c r="B244" s="20" t="s">
        <v>1414</v>
      </c>
      <c r="C244" s="106" t="s">
        <v>1452</v>
      </c>
      <c r="D244" s="106"/>
      <c r="E244" s="107">
        <f t="shared" si="3"/>
        <v>1</v>
      </c>
      <c r="F244" s="107"/>
      <c r="G244" s="107" t="s">
        <v>35</v>
      </c>
      <c r="H244" s="107"/>
      <c r="I244" s="108">
        <v>42919</v>
      </c>
      <c r="J244" s="108"/>
      <c r="K244" s="108">
        <v>42919</v>
      </c>
      <c r="L244" s="108"/>
      <c r="M244" s="84" t="s">
        <v>656</v>
      </c>
      <c r="N244" s="84"/>
      <c r="O244" s="105">
        <v>494</v>
      </c>
      <c r="P244" s="105"/>
      <c r="Q244" s="84"/>
      <c r="R244" s="84"/>
      <c r="S244" s="84"/>
    </row>
    <row r="245" spans="2:19" ht="45" customHeight="1" x14ac:dyDescent="0.25">
      <c r="B245" s="20" t="s">
        <v>1414</v>
      </c>
      <c r="C245" s="106" t="s">
        <v>1453</v>
      </c>
      <c r="D245" s="106"/>
      <c r="E245" s="107">
        <f t="shared" si="3"/>
        <v>1</v>
      </c>
      <c r="F245" s="107"/>
      <c r="G245" s="107" t="s">
        <v>35</v>
      </c>
      <c r="H245" s="107"/>
      <c r="I245" s="108">
        <v>42927</v>
      </c>
      <c r="J245" s="108"/>
      <c r="K245" s="108">
        <v>42927</v>
      </c>
      <c r="L245" s="108"/>
      <c r="M245" s="84" t="s">
        <v>656</v>
      </c>
      <c r="N245" s="84"/>
      <c r="O245" s="105">
        <v>403</v>
      </c>
      <c r="P245" s="105"/>
      <c r="Q245" s="84"/>
      <c r="R245" s="84"/>
      <c r="S245" s="84"/>
    </row>
    <row r="246" spans="2:19" ht="45" customHeight="1" x14ac:dyDescent="0.25">
      <c r="B246" s="20" t="s">
        <v>1414</v>
      </c>
      <c r="C246" s="106" t="s">
        <v>1454</v>
      </c>
      <c r="D246" s="106"/>
      <c r="E246" s="107">
        <f t="shared" si="3"/>
        <v>1</v>
      </c>
      <c r="F246" s="107"/>
      <c r="G246" s="107" t="s">
        <v>35</v>
      </c>
      <c r="H246" s="107"/>
      <c r="I246" s="108">
        <v>42909</v>
      </c>
      <c r="J246" s="108"/>
      <c r="K246" s="108">
        <v>42909</v>
      </c>
      <c r="L246" s="108"/>
      <c r="M246" s="84" t="s">
        <v>656</v>
      </c>
      <c r="N246" s="84"/>
      <c r="O246" s="105">
        <v>452.2</v>
      </c>
      <c r="P246" s="105"/>
      <c r="Q246" s="84"/>
      <c r="R246" s="84"/>
      <c r="S246" s="84"/>
    </row>
    <row r="247" spans="2:19" ht="45" customHeight="1" x14ac:dyDescent="0.25">
      <c r="B247" s="20" t="s">
        <v>1414</v>
      </c>
      <c r="C247" s="106" t="s">
        <v>1455</v>
      </c>
      <c r="D247" s="106"/>
      <c r="E247" s="107">
        <f t="shared" si="3"/>
        <v>1</v>
      </c>
      <c r="F247" s="107"/>
      <c r="G247" s="107" t="s">
        <v>35</v>
      </c>
      <c r="H247" s="107"/>
      <c r="I247" s="108">
        <v>42901</v>
      </c>
      <c r="J247" s="108"/>
      <c r="K247" s="108">
        <v>42901</v>
      </c>
      <c r="L247" s="108"/>
      <c r="M247" s="84" t="s">
        <v>656</v>
      </c>
      <c r="N247" s="84"/>
      <c r="O247" s="105">
        <v>301.2</v>
      </c>
      <c r="P247" s="105"/>
      <c r="Q247" s="84"/>
      <c r="R247" s="84"/>
      <c r="S247" s="84"/>
    </row>
    <row r="248" spans="2:19" ht="45" customHeight="1" x14ac:dyDescent="0.25">
      <c r="B248" s="20" t="s">
        <v>1414</v>
      </c>
      <c r="C248" s="106" t="s">
        <v>1452</v>
      </c>
      <c r="D248" s="106"/>
      <c r="E248" s="107">
        <f t="shared" si="3"/>
        <v>1</v>
      </c>
      <c r="F248" s="107"/>
      <c r="G248" s="107" t="s">
        <v>35</v>
      </c>
      <c r="H248" s="107"/>
      <c r="I248" s="108">
        <v>42919</v>
      </c>
      <c r="J248" s="108"/>
      <c r="K248" s="108">
        <v>42919</v>
      </c>
      <c r="L248" s="108"/>
      <c r="M248" s="84" t="s">
        <v>656</v>
      </c>
      <c r="N248" s="84"/>
      <c r="O248" s="105">
        <v>846.7</v>
      </c>
      <c r="P248" s="105"/>
      <c r="Q248" s="84"/>
      <c r="R248" s="84"/>
      <c r="S248" s="84"/>
    </row>
    <row r="249" spans="2:19" ht="45" customHeight="1" x14ac:dyDescent="0.25">
      <c r="B249" s="20" t="s">
        <v>1414</v>
      </c>
      <c r="C249" s="106" t="s">
        <v>1453</v>
      </c>
      <c r="D249" s="106"/>
      <c r="E249" s="107">
        <f t="shared" si="3"/>
        <v>1</v>
      </c>
      <c r="F249" s="107"/>
      <c r="G249" s="107" t="s">
        <v>35</v>
      </c>
      <c r="H249" s="107"/>
      <c r="I249" s="108">
        <v>42927</v>
      </c>
      <c r="J249" s="108"/>
      <c r="K249" s="108">
        <v>42927</v>
      </c>
      <c r="L249" s="108"/>
      <c r="M249" s="84" t="s">
        <v>656</v>
      </c>
      <c r="N249" s="84"/>
      <c r="O249" s="105">
        <v>176</v>
      </c>
      <c r="P249" s="105"/>
      <c r="Q249" s="84"/>
      <c r="R249" s="84"/>
      <c r="S249" s="84"/>
    </row>
    <row r="250" spans="2:19" ht="45" customHeight="1" x14ac:dyDescent="0.25">
      <c r="B250" s="20" t="s">
        <v>1414</v>
      </c>
      <c r="C250" s="106" t="s">
        <v>1456</v>
      </c>
      <c r="D250" s="106"/>
      <c r="E250" s="107">
        <f t="shared" si="3"/>
        <v>1</v>
      </c>
      <c r="F250" s="107"/>
      <c r="G250" s="107" t="s">
        <v>35</v>
      </c>
      <c r="H250" s="107"/>
      <c r="I250" s="108">
        <v>42920</v>
      </c>
      <c r="J250" s="108"/>
      <c r="K250" s="108">
        <v>42920</v>
      </c>
      <c r="L250" s="108"/>
      <c r="M250" s="84" t="s">
        <v>656</v>
      </c>
      <c r="N250" s="84"/>
      <c r="O250" s="105">
        <v>690.66</v>
      </c>
      <c r="P250" s="105"/>
      <c r="Q250" s="84"/>
      <c r="R250" s="84"/>
      <c r="S250" s="84"/>
    </row>
    <row r="251" spans="2:19" ht="45" customHeight="1" x14ac:dyDescent="0.25">
      <c r="B251" s="20" t="s">
        <v>1414</v>
      </c>
      <c r="C251" s="106" t="s">
        <v>1457</v>
      </c>
      <c r="D251" s="106"/>
      <c r="E251" s="107">
        <f t="shared" si="3"/>
        <v>1</v>
      </c>
      <c r="F251" s="107"/>
      <c r="G251" s="107" t="s">
        <v>35</v>
      </c>
      <c r="H251" s="107"/>
      <c r="I251" s="108">
        <v>42934</v>
      </c>
      <c r="J251" s="108"/>
      <c r="K251" s="108">
        <v>42924</v>
      </c>
      <c r="L251" s="108"/>
      <c r="M251" s="84" t="s">
        <v>656</v>
      </c>
      <c r="N251" s="84"/>
      <c r="O251" s="105">
        <v>715</v>
      </c>
      <c r="P251" s="105"/>
      <c r="Q251" s="84"/>
      <c r="R251" s="84"/>
      <c r="S251" s="84"/>
    </row>
    <row r="252" spans="2:19" ht="45" customHeight="1" x14ac:dyDescent="0.25">
      <c r="B252" s="20" t="s">
        <v>1414</v>
      </c>
      <c r="C252" s="106" t="s">
        <v>1456</v>
      </c>
      <c r="D252" s="106"/>
      <c r="E252" s="107">
        <f t="shared" si="3"/>
        <v>1</v>
      </c>
      <c r="F252" s="107"/>
      <c r="G252" s="107" t="s">
        <v>35</v>
      </c>
      <c r="H252" s="107"/>
      <c r="I252" s="108">
        <v>42920</v>
      </c>
      <c r="J252" s="108"/>
      <c r="K252" s="108">
        <v>42920</v>
      </c>
      <c r="L252" s="108"/>
      <c r="M252" s="84" t="s">
        <v>656</v>
      </c>
      <c r="N252" s="84"/>
      <c r="O252" s="105">
        <v>395</v>
      </c>
      <c r="P252" s="105"/>
      <c r="Q252" s="84"/>
      <c r="R252" s="84"/>
      <c r="S252" s="84"/>
    </row>
    <row r="253" spans="2:19" ht="45" customHeight="1" x14ac:dyDescent="0.25">
      <c r="B253" s="20" t="s">
        <v>1414</v>
      </c>
      <c r="C253" s="106" t="s">
        <v>1457</v>
      </c>
      <c r="D253" s="106"/>
      <c r="E253" s="107">
        <f t="shared" si="3"/>
        <v>1</v>
      </c>
      <c r="F253" s="107"/>
      <c r="G253" s="107" t="s">
        <v>35</v>
      </c>
      <c r="H253" s="107"/>
      <c r="I253" s="108">
        <v>42934</v>
      </c>
      <c r="J253" s="108"/>
      <c r="K253" s="108">
        <v>42924</v>
      </c>
      <c r="L253" s="108"/>
      <c r="M253" s="84" t="s">
        <v>656</v>
      </c>
      <c r="N253" s="84"/>
      <c r="O253" s="105">
        <v>445</v>
      </c>
      <c r="P253" s="105"/>
      <c r="Q253" s="84"/>
      <c r="R253" s="84"/>
      <c r="S253" s="84"/>
    </row>
    <row r="254" spans="2:19" ht="45" customHeight="1" x14ac:dyDescent="0.25">
      <c r="B254" s="20" t="s">
        <v>1414</v>
      </c>
      <c r="C254" s="106" t="s">
        <v>1458</v>
      </c>
      <c r="D254" s="106"/>
      <c r="E254" s="107">
        <f t="shared" si="3"/>
        <v>1</v>
      </c>
      <c r="F254" s="107"/>
      <c r="G254" s="107" t="s">
        <v>35</v>
      </c>
      <c r="H254" s="107"/>
      <c r="I254" s="108">
        <v>42948</v>
      </c>
      <c r="J254" s="108"/>
      <c r="K254" s="108">
        <v>42948</v>
      </c>
      <c r="L254" s="108"/>
      <c r="M254" s="84" t="s">
        <v>656</v>
      </c>
      <c r="N254" s="84"/>
      <c r="O254" s="105">
        <v>458</v>
      </c>
      <c r="P254" s="105"/>
      <c r="Q254" s="84"/>
      <c r="R254" s="84"/>
      <c r="S254" s="84"/>
    </row>
    <row r="255" spans="2:19" ht="45" customHeight="1" x14ac:dyDescent="0.25">
      <c r="B255" s="20" t="s">
        <v>1414</v>
      </c>
      <c r="C255" s="106" t="s">
        <v>1458</v>
      </c>
      <c r="D255" s="106"/>
      <c r="E255" s="107">
        <f t="shared" si="3"/>
        <v>1</v>
      </c>
      <c r="F255" s="107"/>
      <c r="G255" s="107" t="s">
        <v>35</v>
      </c>
      <c r="H255" s="107"/>
      <c r="I255" s="108">
        <v>42943</v>
      </c>
      <c r="J255" s="108"/>
      <c r="K255" s="108">
        <v>42943</v>
      </c>
      <c r="L255" s="108"/>
      <c r="M255" s="84" t="s">
        <v>656</v>
      </c>
      <c r="N255" s="84"/>
      <c r="O255" s="105">
        <v>304</v>
      </c>
      <c r="P255" s="105"/>
      <c r="Q255" s="84"/>
      <c r="R255" s="84"/>
      <c r="S255" s="84"/>
    </row>
    <row r="256" spans="2:19" ht="45" customHeight="1" x14ac:dyDescent="0.25">
      <c r="B256" s="20" t="s">
        <v>1414</v>
      </c>
      <c r="C256" s="106" t="s">
        <v>19</v>
      </c>
      <c r="D256" s="106"/>
      <c r="E256" s="107">
        <f t="shared" si="3"/>
        <v>1</v>
      </c>
      <c r="F256" s="107"/>
      <c r="G256" s="107" t="s">
        <v>20</v>
      </c>
      <c r="H256" s="107"/>
      <c r="I256" s="108">
        <v>42948</v>
      </c>
      <c r="J256" s="108"/>
      <c r="K256" s="108">
        <v>42948</v>
      </c>
      <c r="L256" s="108"/>
      <c r="M256" s="84" t="s">
        <v>656</v>
      </c>
      <c r="N256" s="84"/>
      <c r="O256" s="105">
        <v>80</v>
      </c>
      <c r="P256" s="105"/>
      <c r="Q256" s="84"/>
      <c r="R256" s="84"/>
      <c r="S256" s="84"/>
    </row>
    <row r="257" spans="2:19" ht="45" customHeight="1" x14ac:dyDescent="0.25">
      <c r="B257" s="20" t="s">
        <v>1414</v>
      </c>
      <c r="C257" s="106" t="s">
        <v>1458</v>
      </c>
      <c r="D257" s="106"/>
      <c r="E257" s="107">
        <f t="shared" si="3"/>
        <v>1</v>
      </c>
      <c r="F257" s="107"/>
      <c r="G257" s="107" t="s">
        <v>35</v>
      </c>
      <c r="H257" s="107"/>
      <c r="I257" s="108">
        <v>42948</v>
      </c>
      <c r="J257" s="108"/>
      <c r="K257" s="108">
        <v>42948</v>
      </c>
      <c r="L257" s="108"/>
      <c r="M257" s="84" t="s">
        <v>656</v>
      </c>
      <c r="N257" s="84"/>
      <c r="O257" s="105">
        <v>292</v>
      </c>
      <c r="P257" s="105"/>
      <c r="Q257" s="84"/>
      <c r="R257" s="84"/>
      <c r="S257" s="84"/>
    </row>
    <row r="258" spans="2:19" ht="45" customHeight="1" x14ac:dyDescent="0.25">
      <c r="B258" s="20" t="s">
        <v>1414</v>
      </c>
      <c r="C258" s="106" t="s">
        <v>1458</v>
      </c>
      <c r="D258" s="106"/>
      <c r="E258" s="107">
        <f t="shared" si="3"/>
        <v>1</v>
      </c>
      <c r="F258" s="107"/>
      <c r="G258" s="107" t="s">
        <v>35</v>
      </c>
      <c r="H258" s="107"/>
      <c r="I258" s="108">
        <v>42943</v>
      </c>
      <c r="J258" s="108"/>
      <c r="K258" s="108">
        <v>42943</v>
      </c>
      <c r="L258" s="108"/>
      <c r="M258" s="84" t="s">
        <v>656</v>
      </c>
      <c r="N258" s="84"/>
      <c r="O258" s="105">
        <v>292</v>
      </c>
      <c r="P258" s="105"/>
      <c r="Q258" s="84"/>
      <c r="R258" s="84"/>
      <c r="S258" s="84"/>
    </row>
    <row r="259" spans="2:19" ht="45" customHeight="1" x14ac:dyDescent="0.25">
      <c r="B259" s="20" t="s">
        <v>1414</v>
      </c>
      <c r="C259" s="106" t="s">
        <v>1459</v>
      </c>
      <c r="D259" s="106"/>
      <c r="E259" s="107">
        <f t="shared" si="3"/>
        <v>1</v>
      </c>
      <c r="F259" s="107"/>
      <c r="G259" s="107" t="s">
        <v>17</v>
      </c>
      <c r="H259" s="107"/>
      <c r="I259" s="108">
        <v>42936</v>
      </c>
      <c r="J259" s="108"/>
      <c r="K259" s="108">
        <v>42936</v>
      </c>
      <c r="L259" s="108"/>
      <c r="M259" s="84" t="s">
        <v>656</v>
      </c>
      <c r="N259" s="84"/>
      <c r="O259" s="105">
        <v>1688</v>
      </c>
      <c r="P259" s="105"/>
      <c r="Q259" s="84"/>
      <c r="R259" s="84"/>
      <c r="S259" s="84"/>
    </row>
    <row r="260" spans="2:19" ht="45" customHeight="1" x14ac:dyDescent="0.25">
      <c r="B260" s="20" t="s">
        <v>1414</v>
      </c>
      <c r="C260" s="106" t="s">
        <v>19</v>
      </c>
      <c r="D260" s="106"/>
      <c r="E260" s="107">
        <f t="shared" si="3"/>
        <v>1</v>
      </c>
      <c r="F260" s="107"/>
      <c r="G260" s="107" t="s">
        <v>20</v>
      </c>
      <c r="H260" s="107"/>
      <c r="I260" s="108">
        <v>42936</v>
      </c>
      <c r="J260" s="108"/>
      <c r="K260" s="108">
        <v>42936</v>
      </c>
      <c r="L260" s="108"/>
      <c r="M260" s="84" t="s">
        <v>656</v>
      </c>
      <c r="N260" s="84"/>
      <c r="O260" s="105">
        <v>875</v>
      </c>
      <c r="P260" s="105"/>
      <c r="Q260" s="84"/>
      <c r="R260" s="84"/>
      <c r="S260" s="84"/>
    </row>
    <row r="261" spans="2:19" ht="45" customHeight="1" x14ac:dyDescent="0.25">
      <c r="B261" s="20" t="s">
        <v>1414</v>
      </c>
      <c r="C261" s="106" t="s">
        <v>1459</v>
      </c>
      <c r="D261" s="106"/>
      <c r="E261" s="107">
        <f t="shared" si="3"/>
        <v>1</v>
      </c>
      <c r="F261" s="107"/>
      <c r="G261" s="107" t="s">
        <v>17</v>
      </c>
      <c r="H261" s="107"/>
      <c r="I261" s="108">
        <v>42936</v>
      </c>
      <c r="J261" s="108"/>
      <c r="K261" s="108">
        <v>42936</v>
      </c>
      <c r="L261" s="108"/>
      <c r="M261" s="84" t="s">
        <v>656</v>
      </c>
      <c r="N261" s="84"/>
      <c r="O261" s="105">
        <v>144.5</v>
      </c>
      <c r="P261" s="105"/>
      <c r="Q261" s="84"/>
      <c r="R261" s="84"/>
      <c r="S261" s="84"/>
    </row>
    <row r="262" spans="2:19" ht="45" customHeight="1" x14ac:dyDescent="0.25">
      <c r="B262" s="20" t="s">
        <v>1414</v>
      </c>
      <c r="C262" s="106" t="s">
        <v>1460</v>
      </c>
      <c r="D262" s="106"/>
      <c r="E262" s="107">
        <f t="shared" si="3"/>
        <v>1</v>
      </c>
      <c r="F262" s="107"/>
      <c r="G262" s="107" t="s">
        <v>35</v>
      </c>
      <c r="H262" s="107"/>
      <c r="I262" s="108">
        <v>42921</v>
      </c>
      <c r="J262" s="108"/>
      <c r="K262" s="108">
        <v>42922</v>
      </c>
      <c r="L262" s="108"/>
      <c r="M262" s="84" t="s">
        <v>656</v>
      </c>
      <c r="N262" s="84"/>
      <c r="O262" s="105">
        <v>388</v>
      </c>
      <c r="P262" s="105"/>
      <c r="Q262" s="84"/>
      <c r="R262" s="84"/>
      <c r="S262" s="84"/>
    </row>
    <row r="263" spans="2:19" ht="45" customHeight="1" x14ac:dyDescent="0.25">
      <c r="B263" s="20" t="s">
        <v>1414</v>
      </c>
      <c r="C263" s="106" t="s">
        <v>1461</v>
      </c>
      <c r="D263" s="106"/>
      <c r="E263" s="107">
        <f t="shared" si="3"/>
        <v>1</v>
      </c>
      <c r="F263" s="107"/>
      <c r="G263" s="107" t="s">
        <v>35</v>
      </c>
      <c r="H263" s="107"/>
      <c r="I263" s="108">
        <v>42908</v>
      </c>
      <c r="J263" s="108"/>
      <c r="K263" s="108">
        <v>42908</v>
      </c>
      <c r="L263" s="108"/>
      <c r="M263" s="84" t="s">
        <v>656</v>
      </c>
      <c r="N263" s="84"/>
      <c r="O263" s="105">
        <v>582.6</v>
      </c>
      <c r="P263" s="105"/>
      <c r="Q263" s="84"/>
      <c r="R263" s="84"/>
      <c r="S263" s="84"/>
    </row>
    <row r="264" spans="2:19" ht="45" customHeight="1" x14ac:dyDescent="0.25">
      <c r="B264" s="20" t="s">
        <v>1414</v>
      </c>
      <c r="C264" s="106" t="s">
        <v>19</v>
      </c>
      <c r="D264" s="106"/>
      <c r="E264" s="107">
        <f t="shared" si="3"/>
        <v>1</v>
      </c>
      <c r="F264" s="107"/>
      <c r="G264" s="107" t="s">
        <v>20</v>
      </c>
      <c r="H264" s="107"/>
      <c r="I264" s="108">
        <v>42955</v>
      </c>
      <c r="J264" s="108"/>
      <c r="K264" s="108">
        <v>42962</v>
      </c>
      <c r="L264" s="108"/>
      <c r="M264" s="84" t="s">
        <v>656</v>
      </c>
      <c r="N264" s="84"/>
      <c r="O264" s="105">
        <v>590</v>
      </c>
      <c r="P264" s="105"/>
      <c r="Q264" s="84"/>
      <c r="R264" s="84"/>
      <c r="S264" s="84"/>
    </row>
    <row r="265" spans="2:19" ht="45" customHeight="1" x14ac:dyDescent="0.25">
      <c r="B265" s="20" t="s">
        <v>1414</v>
      </c>
      <c r="C265" s="106" t="s">
        <v>1461</v>
      </c>
      <c r="D265" s="106"/>
      <c r="E265" s="107">
        <f t="shared" si="3"/>
        <v>1</v>
      </c>
      <c r="F265" s="107"/>
      <c r="G265" s="107" t="s">
        <v>35</v>
      </c>
      <c r="H265" s="107"/>
      <c r="I265" s="108">
        <v>42908</v>
      </c>
      <c r="J265" s="108"/>
      <c r="K265" s="108">
        <v>42908</v>
      </c>
      <c r="L265" s="108"/>
      <c r="M265" s="84" t="s">
        <v>656</v>
      </c>
      <c r="N265" s="84"/>
      <c r="O265" s="105">
        <v>171</v>
      </c>
      <c r="P265" s="105"/>
      <c r="Q265" s="84"/>
      <c r="R265" s="84"/>
      <c r="S265" s="84"/>
    </row>
    <row r="266" spans="2:19" ht="45" customHeight="1" x14ac:dyDescent="0.25">
      <c r="B266" s="20" t="s">
        <v>1414</v>
      </c>
      <c r="C266" s="106" t="s">
        <v>1462</v>
      </c>
      <c r="D266" s="106"/>
      <c r="E266" s="107">
        <f t="shared" si="3"/>
        <v>1</v>
      </c>
      <c r="F266" s="107"/>
      <c r="G266" s="107" t="s">
        <v>35</v>
      </c>
      <c r="H266" s="107"/>
      <c r="I266" s="108">
        <v>42985</v>
      </c>
      <c r="J266" s="108"/>
      <c r="K266" s="108">
        <v>42985</v>
      </c>
      <c r="L266" s="108"/>
      <c r="M266" s="84" t="s">
        <v>656</v>
      </c>
      <c r="N266" s="84"/>
      <c r="O266" s="105">
        <v>494</v>
      </c>
      <c r="P266" s="105"/>
      <c r="Q266" s="84"/>
      <c r="R266" s="84"/>
      <c r="S266" s="84"/>
    </row>
    <row r="267" spans="2:19" ht="45" customHeight="1" x14ac:dyDescent="0.25">
      <c r="B267" s="20" t="s">
        <v>1414</v>
      </c>
      <c r="C267" s="106" t="s">
        <v>19</v>
      </c>
      <c r="D267" s="106"/>
      <c r="E267" s="107">
        <f t="shared" si="3"/>
        <v>1</v>
      </c>
      <c r="F267" s="107"/>
      <c r="G267" s="107" t="s">
        <v>20</v>
      </c>
      <c r="H267" s="107"/>
      <c r="I267" s="108">
        <v>42985</v>
      </c>
      <c r="J267" s="108"/>
      <c r="K267" s="108">
        <v>42985</v>
      </c>
      <c r="L267" s="108"/>
      <c r="M267" s="84" t="s">
        <v>656</v>
      </c>
      <c r="N267" s="84"/>
      <c r="O267" s="105">
        <v>320</v>
      </c>
      <c r="P267" s="105"/>
      <c r="Q267" s="84"/>
      <c r="R267" s="84"/>
      <c r="S267" s="84"/>
    </row>
    <row r="268" spans="2:19" ht="45" customHeight="1" x14ac:dyDescent="0.25">
      <c r="B268" s="20" t="s">
        <v>1414</v>
      </c>
      <c r="C268" s="106" t="s">
        <v>1462</v>
      </c>
      <c r="D268" s="106"/>
      <c r="E268" s="107">
        <f t="shared" si="3"/>
        <v>1</v>
      </c>
      <c r="F268" s="107"/>
      <c r="G268" s="107" t="s">
        <v>35</v>
      </c>
      <c r="H268" s="107"/>
      <c r="I268" s="108">
        <v>42985</v>
      </c>
      <c r="J268" s="108"/>
      <c r="K268" s="108">
        <v>42985</v>
      </c>
      <c r="L268" s="108"/>
      <c r="M268" s="84" t="s">
        <v>656</v>
      </c>
      <c r="N268" s="84"/>
      <c r="O268" s="105">
        <v>194</v>
      </c>
      <c r="P268" s="105"/>
      <c r="Q268" s="84"/>
      <c r="R268" s="84"/>
      <c r="S268" s="84"/>
    </row>
    <row r="269" spans="2:19" ht="45" customHeight="1" x14ac:dyDescent="0.25">
      <c r="B269" s="20" t="s">
        <v>1414</v>
      </c>
      <c r="C269" s="106" t="s">
        <v>1463</v>
      </c>
      <c r="D269" s="106"/>
      <c r="E269" s="107">
        <f t="shared" ref="E269:E332" si="4">D269+1</f>
        <v>1</v>
      </c>
      <c r="F269" s="107"/>
      <c r="G269" s="107" t="s">
        <v>35</v>
      </c>
      <c r="H269" s="107"/>
      <c r="I269" s="108">
        <v>43012</v>
      </c>
      <c r="J269" s="108"/>
      <c r="K269" s="108">
        <v>43012</v>
      </c>
      <c r="L269" s="108"/>
      <c r="M269" s="84" t="s">
        <v>656</v>
      </c>
      <c r="N269" s="84"/>
      <c r="O269" s="105">
        <v>729</v>
      </c>
      <c r="P269" s="105"/>
      <c r="Q269" s="84"/>
      <c r="R269" s="84"/>
      <c r="S269" s="84"/>
    </row>
    <row r="270" spans="2:19" ht="45" customHeight="1" x14ac:dyDescent="0.25">
      <c r="B270" s="20" t="s">
        <v>1414</v>
      </c>
      <c r="C270" s="106" t="s">
        <v>1464</v>
      </c>
      <c r="D270" s="106"/>
      <c r="E270" s="107">
        <f t="shared" si="4"/>
        <v>1</v>
      </c>
      <c r="F270" s="107"/>
      <c r="G270" s="107" t="s">
        <v>1357</v>
      </c>
      <c r="H270" s="107"/>
      <c r="I270" s="108">
        <v>43007</v>
      </c>
      <c r="J270" s="108"/>
      <c r="K270" s="108">
        <v>43007</v>
      </c>
      <c r="L270" s="108"/>
      <c r="M270" s="84" t="s">
        <v>656</v>
      </c>
      <c r="N270" s="84"/>
      <c r="O270" s="105">
        <v>1929</v>
      </c>
      <c r="P270" s="105"/>
      <c r="Q270" s="84"/>
      <c r="R270" s="84"/>
      <c r="S270" s="84"/>
    </row>
    <row r="271" spans="2:19" ht="45" customHeight="1" x14ac:dyDescent="0.25">
      <c r="B271" s="20" t="s">
        <v>1414</v>
      </c>
      <c r="C271" s="106" t="s">
        <v>1465</v>
      </c>
      <c r="D271" s="106"/>
      <c r="E271" s="107">
        <f t="shared" si="4"/>
        <v>1</v>
      </c>
      <c r="F271" s="107"/>
      <c r="G271" s="107" t="s">
        <v>35</v>
      </c>
      <c r="H271" s="107"/>
      <c r="I271" s="108">
        <v>43011</v>
      </c>
      <c r="J271" s="108"/>
      <c r="K271" s="108">
        <v>43011</v>
      </c>
      <c r="L271" s="108"/>
      <c r="M271" s="84" t="s">
        <v>656</v>
      </c>
      <c r="N271" s="84"/>
      <c r="O271" s="105">
        <v>664.05</v>
      </c>
      <c r="P271" s="105"/>
      <c r="Q271" s="84"/>
      <c r="R271" s="84"/>
      <c r="S271" s="84"/>
    </row>
    <row r="272" spans="2:19" ht="45" customHeight="1" x14ac:dyDescent="0.25">
      <c r="B272" s="20" t="s">
        <v>1414</v>
      </c>
      <c r="C272" s="106" t="s">
        <v>19</v>
      </c>
      <c r="D272" s="106"/>
      <c r="E272" s="107">
        <f t="shared" si="4"/>
        <v>1</v>
      </c>
      <c r="F272" s="107"/>
      <c r="G272" s="107" t="s">
        <v>20</v>
      </c>
      <c r="H272" s="107"/>
      <c r="I272" s="108">
        <v>43001</v>
      </c>
      <c r="J272" s="108"/>
      <c r="K272" s="108">
        <v>43004</v>
      </c>
      <c r="L272" s="108"/>
      <c r="M272" s="84" t="s">
        <v>656</v>
      </c>
      <c r="N272" s="84"/>
      <c r="O272" s="105">
        <v>1300</v>
      </c>
      <c r="P272" s="105"/>
      <c r="Q272" s="84"/>
      <c r="R272" s="84"/>
      <c r="S272" s="84"/>
    </row>
    <row r="273" spans="2:19" ht="45" customHeight="1" x14ac:dyDescent="0.25">
      <c r="B273" s="20" t="s">
        <v>1414</v>
      </c>
      <c r="C273" s="106" t="s">
        <v>1463</v>
      </c>
      <c r="D273" s="106"/>
      <c r="E273" s="107">
        <f t="shared" si="4"/>
        <v>1</v>
      </c>
      <c r="F273" s="107"/>
      <c r="G273" s="107" t="s">
        <v>35</v>
      </c>
      <c r="H273" s="107"/>
      <c r="I273" s="108">
        <v>43012</v>
      </c>
      <c r="J273" s="108"/>
      <c r="K273" s="108">
        <v>43012</v>
      </c>
      <c r="L273" s="108"/>
      <c r="M273" s="84" t="s">
        <v>656</v>
      </c>
      <c r="N273" s="84"/>
      <c r="O273" s="105">
        <v>458</v>
      </c>
      <c r="P273" s="105"/>
      <c r="Q273" s="84"/>
      <c r="R273" s="84"/>
      <c r="S273" s="84"/>
    </row>
    <row r="274" spans="2:19" ht="45" customHeight="1" x14ac:dyDescent="0.25">
      <c r="B274" s="20" t="s">
        <v>1414</v>
      </c>
      <c r="C274" s="106" t="s">
        <v>1464</v>
      </c>
      <c r="D274" s="106"/>
      <c r="E274" s="107">
        <f t="shared" si="4"/>
        <v>1</v>
      </c>
      <c r="F274" s="107"/>
      <c r="G274" s="107" t="s">
        <v>1357</v>
      </c>
      <c r="H274" s="107"/>
      <c r="I274" s="108">
        <v>43007</v>
      </c>
      <c r="J274" s="108"/>
      <c r="K274" s="108">
        <v>43007</v>
      </c>
      <c r="L274" s="108"/>
      <c r="M274" s="84" t="s">
        <v>656</v>
      </c>
      <c r="N274" s="84"/>
      <c r="O274" s="105">
        <v>749.99</v>
      </c>
      <c r="P274" s="105"/>
      <c r="Q274" s="84"/>
      <c r="R274" s="84"/>
      <c r="S274" s="84"/>
    </row>
    <row r="275" spans="2:19" ht="45" customHeight="1" x14ac:dyDescent="0.25">
      <c r="B275" s="20" t="s">
        <v>1414</v>
      </c>
      <c r="C275" s="106" t="s">
        <v>1465</v>
      </c>
      <c r="D275" s="106"/>
      <c r="E275" s="107">
        <f t="shared" si="4"/>
        <v>1</v>
      </c>
      <c r="F275" s="107"/>
      <c r="G275" s="107" t="s">
        <v>35</v>
      </c>
      <c r="H275" s="107"/>
      <c r="I275" s="108">
        <v>43011</v>
      </c>
      <c r="J275" s="108"/>
      <c r="K275" s="108">
        <v>43011</v>
      </c>
      <c r="L275" s="108"/>
      <c r="M275" s="84" t="s">
        <v>656</v>
      </c>
      <c r="N275" s="84"/>
      <c r="O275" s="105">
        <v>614</v>
      </c>
      <c r="P275" s="105"/>
      <c r="Q275" s="84"/>
      <c r="R275" s="84"/>
      <c r="S275" s="84"/>
    </row>
    <row r="276" spans="2:19" ht="45" customHeight="1" x14ac:dyDescent="0.25">
      <c r="B276" s="20" t="s">
        <v>1414</v>
      </c>
      <c r="C276" s="106" t="s">
        <v>1466</v>
      </c>
      <c r="D276" s="106"/>
      <c r="E276" s="107">
        <f t="shared" si="4"/>
        <v>1</v>
      </c>
      <c r="F276" s="107"/>
      <c r="G276" s="107" t="s">
        <v>35</v>
      </c>
      <c r="H276" s="107"/>
      <c r="I276" s="108">
        <v>43014</v>
      </c>
      <c r="J276" s="108"/>
      <c r="K276" s="108">
        <v>43014</v>
      </c>
      <c r="L276" s="108"/>
      <c r="M276" s="84" t="s">
        <v>656</v>
      </c>
      <c r="N276" s="84"/>
      <c r="O276" s="105">
        <v>715</v>
      </c>
      <c r="P276" s="105"/>
      <c r="Q276" s="84"/>
      <c r="R276" s="84"/>
      <c r="S276" s="84"/>
    </row>
    <row r="277" spans="2:19" ht="45" customHeight="1" x14ac:dyDescent="0.25">
      <c r="B277" s="20" t="s">
        <v>1414</v>
      </c>
      <c r="C277" s="106" t="s">
        <v>1467</v>
      </c>
      <c r="D277" s="106"/>
      <c r="E277" s="107">
        <f t="shared" si="4"/>
        <v>1</v>
      </c>
      <c r="F277" s="107"/>
      <c r="G277" s="107" t="s">
        <v>35</v>
      </c>
      <c r="H277" s="107"/>
      <c r="I277" s="108">
        <v>43020</v>
      </c>
      <c r="J277" s="108"/>
      <c r="K277" s="108">
        <v>43020</v>
      </c>
      <c r="L277" s="108"/>
      <c r="M277" s="84" t="s">
        <v>656</v>
      </c>
      <c r="N277" s="84"/>
      <c r="O277" s="105">
        <v>734</v>
      </c>
      <c r="P277" s="105"/>
      <c r="Q277" s="84"/>
      <c r="R277" s="84"/>
      <c r="S277" s="84"/>
    </row>
    <row r="278" spans="2:19" ht="45" customHeight="1" x14ac:dyDescent="0.25">
      <c r="B278" s="20" t="s">
        <v>1414</v>
      </c>
      <c r="C278" s="106" t="s">
        <v>19</v>
      </c>
      <c r="D278" s="106"/>
      <c r="E278" s="107">
        <f t="shared" si="4"/>
        <v>1</v>
      </c>
      <c r="F278" s="107"/>
      <c r="G278" s="107" t="s">
        <v>20</v>
      </c>
      <c r="H278" s="107"/>
      <c r="I278" s="108">
        <v>43025</v>
      </c>
      <c r="J278" s="108"/>
      <c r="K278" s="108">
        <v>43025</v>
      </c>
      <c r="L278" s="108"/>
      <c r="M278" s="84" t="s">
        <v>656</v>
      </c>
      <c r="N278" s="84"/>
      <c r="O278" s="105">
        <v>800</v>
      </c>
      <c r="P278" s="105"/>
      <c r="Q278" s="84"/>
      <c r="R278" s="84"/>
      <c r="S278" s="84"/>
    </row>
    <row r="279" spans="2:19" ht="45" customHeight="1" x14ac:dyDescent="0.25">
      <c r="B279" s="20" t="s">
        <v>1414</v>
      </c>
      <c r="C279" s="106" t="s">
        <v>1466</v>
      </c>
      <c r="D279" s="106"/>
      <c r="E279" s="107">
        <f t="shared" si="4"/>
        <v>1</v>
      </c>
      <c r="F279" s="107"/>
      <c r="G279" s="107" t="s">
        <v>35</v>
      </c>
      <c r="H279" s="107"/>
      <c r="I279" s="108">
        <v>43014</v>
      </c>
      <c r="J279" s="108"/>
      <c r="K279" s="108">
        <v>43014</v>
      </c>
      <c r="L279" s="108"/>
      <c r="M279" s="84" t="s">
        <v>656</v>
      </c>
      <c r="N279" s="84"/>
      <c r="O279" s="105">
        <v>403</v>
      </c>
      <c r="P279" s="105"/>
      <c r="Q279" s="84"/>
      <c r="R279" s="84"/>
      <c r="S279" s="84"/>
    </row>
    <row r="280" spans="2:19" ht="45" customHeight="1" x14ac:dyDescent="0.25">
      <c r="B280" s="20" t="s">
        <v>1414</v>
      </c>
      <c r="C280" s="106" t="s">
        <v>1467</v>
      </c>
      <c r="D280" s="106"/>
      <c r="E280" s="107">
        <f t="shared" si="4"/>
        <v>1</v>
      </c>
      <c r="F280" s="107"/>
      <c r="G280" s="107" t="s">
        <v>35</v>
      </c>
      <c r="H280" s="107"/>
      <c r="I280" s="108">
        <v>43020</v>
      </c>
      <c r="J280" s="108"/>
      <c r="K280" s="108">
        <v>43020</v>
      </c>
      <c r="L280" s="108"/>
      <c r="M280" s="84" t="s">
        <v>656</v>
      </c>
      <c r="N280" s="84"/>
      <c r="O280" s="105">
        <v>376</v>
      </c>
      <c r="P280" s="105"/>
      <c r="Q280" s="84"/>
      <c r="R280" s="84"/>
      <c r="S280" s="84"/>
    </row>
    <row r="281" spans="2:19" ht="45" customHeight="1" x14ac:dyDescent="0.25">
      <c r="B281" s="20" t="s">
        <v>1414</v>
      </c>
      <c r="C281" s="106" t="s">
        <v>1468</v>
      </c>
      <c r="D281" s="106"/>
      <c r="E281" s="107">
        <f t="shared" si="4"/>
        <v>1</v>
      </c>
      <c r="F281" s="107"/>
      <c r="G281" s="107" t="s">
        <v>35</v>
      </c>
      <c r="H281" s="107"/>
      <c r="I281" s="108">
        <v>42984</v>
      </c>
      <c r="J281" s="108"/>
      <c r="K281" s="108">
        <v>42984</v>
      </c>
      <c r="L281" s="108"/>
      <c r="M281" s="84" t="s">
        <v>656</v>
      </c>
      <c r="N281" s="84"/>
      <c r="O281" s="105">
        <v>542.51</v>
      </c>
      <c r="P281" s="105"/>
      <c r="Q281" s="84"/>
      <c r="R281" s="84"/>
      <c r="S281" s="84"/>
    </row>
    <row r="282" spans="2:19" ht="45" customHeight="1" x14ac:dyDescent="0.25">
      <c r="B282" s="20" t="s">
        <v>1414</v>
      </c>
      <c r="C282" s="106" t="s">
        <v>1469</v>
      </c>
      <c r="D282" s="106"/>
      <c r="E282" s="107">
        <f t="shared" si="4"/>
        <v>1</v>
      </c>
      <c r="F282" s="107"/>
      <c r="G282" s="107" t="s">
        <v>17</v>
      </c>
      <c r="H282" s="107"/>
      <c r="I282" s="108">
        <v>42982</v>
      </c>
      <c r="J282" s="108"/>
      <c r="K282" s="108">
        <v>42982</v>
      </c>
      <c r="L282" s="108"/>
      <c r="M282" s="84" t="s">
        <v>656</v>
      </c>
      <c r="N282" s="84"/>
      <c r="O282" s="105">
        <v>1610</v>
      </c>
      <c r="P282" s="105"/>
      <c r="Q282" s="84"/>
      <c r="R282" s="84"/>
      <c r="S282" s="84"/>
    </row>
    <row r="283" spans="2:19" ht="45" customHeight="1" x14ac:dyDescent="0.25">
      <c r="B283" s="20" t="s">
        <v>1414</v>
      </c>
      <c r="C283" s="106" t="s">
        <v>1470</v>
      </c>
      <c r="D283" s="106"/>
      <c r="E283" s="107">
        <f t="shared" si="4"/>
        <v>1</v>
      </c>
      <c r="F283" s="107"/>
      <c r="G283" s="107" t="s">
        <v>35</v>
      </c>
      <c r="H283" s="107"/>
      <c r="I283" s="108">
        <v>42965</v>
      </c>
      <c r="J283" s="108"/>
      <c r="K283" s="108">
        <v>42965</v>
      </c>
      <c r="L283" s="108"/>
      <c r="M283" s="84" t="s">
        <v>656</v>
      </c>
      <c r="N283" s="84"/>
      <c r="O283" s="105">
        <v>244</v>
      </c>
      <c r="P283" s="105"/>
      <c r="Q283" s="84"/>
      <c r="R283" s="84"/>
      <c r="S283" s="84"/>
    </row>
    <row r="284" spans="2:19" ht="45" customHeight="1" x14ac:dyDescent="0.25">
      <c r="B284" s="20" t="s">
        <v>1414</v>
      </c>
      <c r="C284" s="106" t="s">
        <v>1471</v>
      </c>
      <c r="D284" s="106"/>
      <c r="E284" s="107">
        <f t="shared" si="4"/>
        <v>1</v>
      </c>
      <c r="F284" s="107"/>
      <c r="G284" s="107" t="s">
        <v>17</v>
      </c>
      <c r="H284" s="107"/>
      <c r="I284" s="108">
        <v>42950</v>
      </c>
      <c r="J284" s="108"/>
      <c r="K284" s="108">
        <v>42950</v>
      </c>
      <c r="L284" s="108"/>
      <c r="M284" s="84" t="s">
        <v>656</v>
      </c>
      <c r="N284" s="84"/>
      <c r="O284" s="105">
        <v>2951.32</v>
      </c>
      <c r="P284" s="105"/>
      <c r="Q284" s="84"/>
      <c r="R284" s="84"/>
      <c r="S284" s="84"/>
    </row>
    <row r="285" spans="2:19" ht="45" customHeight="1" x14ac:dyDescent="0.25">
      <c r="B285" s="20" t="s">
        <v>1414</v>
      </c>
      <c r="C285" s="106" t="s">
        <v>19</v>
      </c>
      <c r="D285" s="106"/>
      <c r="E285" s="107">
        <f t="shared" si="4"/>
        <v>1</v>
      </c>
      <c r="F285" s="107"/>
      <c r="G285" s="107" t="s">
        <v>20</v>
      </c>
      <c r="H285" s="107"/>
      <c r="I285" s="108">
        <v>42985</v>
      </c>
      <c r="J285" s="108"/>
      <c r="K285" s="108">
        <v>42985</v>
      </c>
      <c r="L285" s="108"/>
      <c r="M285" s="84" t="s">
        <v>656</v>
      </c>
      <c r="N285" s="84"/>
      <c r="O285" s="105">
        <v>810</v>
      </c>
      <c r="P285" s="105"/>
      <c r="Q285" s="84"/>
      <c r="R285" s="84"/>
      <c r="S285" s="84"/>
    </row>
    <row r="286" spans="2:19" ht="45" customHeight="1" x14ac:dyDescent="0.25">
      <c r="B286" s="20" t="s">
        <v>1414</v>
      </c>
      <c r="C286" s="106" t="s">
        <v>1468</v>
      </c>
      <c r="D286" s="106"/>
      <c r="E286" s="107">
        <f t="shared" si="4"/>
        <v>1</v>
      </c>
      <c r="F286" s="107"/>
      <c r="G286" s="107" t="s">
        <v>35</v>
      </c>
      <c r="H286" s="107"/>
      <c r="I286" s="108">
        <v>42984</v>
      </c>
      <c r="J286" s="108"/>
      <c r="K286" s="108">
        <v>42984</v>
      </c>
      <c r="L286" s="108"/>
      <c r="M286" s="84" t="s">
        <v>656</v>
      </c>
      <c r="N286" s="84"/>
      <c r="O286" s="105">
        <v>910</v>
      </c>
      <c r="P286" s="105"/>
      <c r="Q286" s="84"/>
      <c r="R286" s="84"/>
      <c r="S286" s="84"/>
    </row>
    <row r="287" spans="2:19" ht="45" customHeight="1" x14ac:dyDescent="0.25">
      <c r="B287" s="20" t="s">
        <v>1414</v>
      </c>
      <c r="C287" s="106" t="s">
        <v>1469</v>
      </c>
      <c r="D287" s="106"/>
      <c r="E287" s="107">
        <f t="shared" si="4"/>
        <v>1</v>
      </c>
      <c r="F287" s="107"/>
      <c r="G287" s="107" t="s">
        <v>17</v>
      </c>
      <c r="H287" s="107"/>
      <c r="I287" s="108">
        <v>42982</v>
      </c>
      <c r="J287" s="108"/>
      <c r="K287" s="108">
        <v>42982</v>
      </c>
      <c r="L287" s="108"/>
      <c r="M287" s="84" t="s">
        <v>656</v>
      </c>
      <c r="N287" s="84"/>
      <c r="O287" s="105">
        <v>369</v>
      </c>
      <c r="P287" s="105"/>
      <c r="Q287" s="84"/>
      <c r="R287" s="84"/>
      <c r="S287" s="84"/>
    </row>
    <row r="288" spans="2:19" ht="45" customHeight="1" x14ac:dyDescent="0.25">
      <c r="B288" s="20" t="s">
        <v>1414</v>
      </c>
      <c r="C288" s="106" t="s">
        <v>1470</v>
      </c>
      <c r="D288" s="106"/>
      <c r="E288" s="107">
        <f t="shared" si="4"/>
        <v>1</v>
      </c>
      <c r="F288" s="107"/>
      <c r="G288" s="107" t="s">
        <v>35</v>
      </c>
      <c r="H288" s="107"/>
      <c r="I288" s="108">
        <v>42965</v>
      </c>
      <c r="J288" s="108"/>
      <c r="K288" s="108">
        <v>42965</v>
      </c>
      <c r="L288" s="108"/>
      <c r="M288" s="84" t="s">
        <v>656</v>
      </c>
      <c r="N288" s="84"/>
      <c r="O288" s="105">
        <v>159</v>
      </c>
      <c r="P288" s="105"/>
      <c r="Q288" s="84"/>
      <c r="R288" s="84"/>
      <c r="S288" s="84"/>
    </row>
    <row r="289" spans="2:19" ht="45" customHeight="1" x14ac:dyDescent="0.25">
      <c r="B289" s="20" t="s">
        <v>1414</v>
      </c>
      <c r="C289" s="106" t="s">
        <v>1471</v>
      </c>
      <c r="D289" s="106"/>
      <c r="E289" s="107">
        <f t="shared" si="4"/>
        <v>1</v>
      </c>
      <c r="F289" s="107"/>
      <c r="G289" s="107" t="s">
        <v>17</v>
      </c>
      <c r="H289" s="107"/>
      <c r="I289" s="108">
        <v>42950</v>
      </c>
      <c r="J289" s="108"/>
      <c r="K289" s="108">
        <v>42950</v>
      </c>
      <c r="L289" s="108"/>
      <c r="M289" s="84" t="s">
        <v>656</v>
      </c>
      <c r="N289" s="84"/>
      <c r="O289" s="105">
        <v>298</v>
      </c>
      <c r="P289" s="105"/>
      <c r="Q289" s="84"/>
      <c r="R289" s="84"/>
      <c r="S289" s="84"/>
    </row>
    <row r="290" spans="2:19" ht="45" customHeight="1" x14ac:dyDescent="0.25">
      <c r="B290" s="20" t="s">
        <v>1414</v>
      </c>
      <c r="C290" s="106" t="s">
        <v>1472</v>
      </c>
      <c r="D290" s="106"/>
      <c r="E290" s="107">
        <f t="shared" si="4"/>
        <v>1</v>
      </c>
      <c r="F290" s="107"/>
      <c r="G290" s="107" t="s">
        <v>35</v>
      </c>
      <c r="H290" s="107"/>
      <c r="I290" s="108">
        <v>42999</v>
      </c>
      <c r="J290" s="108"/>
      <c r="K290" s="108">
        <v>42999</v>
      </c>
      <c r="L290" s="108"/>
      <c r="M290" s="84" t="s">
        <v>656</v>
      </c>
      <c r="N290" s="84"/>
      <c r="O290" s="105">
        <v>594</v>
      </c>
      <c r="P290" s="105"/>
      <c r="Q290" s="84"/>
      <c r="R290" s="84"/>
      <c r="S290" s="84"/>
    </row>
    <row r="291" spans="2:19" ht="45" customHeight="1" x14ac:dyDescent="0.25">
      <c r="B291" s="20" t="s">
        <v>1414</v>
      </c>
      <c r="C291" s="106" t="s">
        <v>1473</v>
      </c>
      <c r="D291" s="106"/>
      <c r="E291" s="107">
        <f t="shared" si="4"/>
        <v>1</v>
      </c>
      <c r="F291" s="107"/>
      <c r="G291" s="107" t="s">
        <v>17</v>
      </c>
      <c r="H291" s="107"/>
      <c r="I291" s="108">
        <v>42993</v>
      </c>
      <c r="J291" s="108"/>
      <c r="K291" s="108">
        <v>42993</v>
      </c>
      <c r="L291" s="108"/>
      <c r="M291" s="84" t="s">
        <v>656</v>
      </c>
      <c r="N291" s="84"/>
      <c r="O291" s="105">
        <v>1810</v>
      </c>
      <c r="P291" s="105"/>
      <c r="Q291" s="84"/>
      <c r="R291" s="84"/>
      <c r="S291" s="84"/>
    </row>
    <row r="292" spans="2:19" ht="45" customHeight="1" x14ac:dyDescent="0.25">
      <c r="B292" s="20" t="s">
        <v>1414</v>
      </c>
      <c r="C292" s="106" t="s">
        <v>751</v>
      </c>
      <c r="D292" s="106"/>
      <c r="E292" s="107">
        <f t="shared" si="4"/>
        <v>1</v>
      </c>
      <c r="F292" s="107"/>
      <c r="G292" s="107" t="s">
        <v>35</v>
      </c>
      <c r="H292" s="107"/>
      <c r="I292" s="108">
        <v>42955</v>
      </c>
      <c r="J292" s="108"/>
      <c r="K292" s="108">
        <v>42955</v>
      </c>
      <c r="L292" s="108"/>
      <c r="M292" s="84" t="s">
        <v>656</v>
      </c>
      <c r="N292" s="84"/>
      <c r="O292" s="105">
        <v>496.8</v>
      </c>
      <c r="P292" s="105"/>
      <c r="Q292" s="84"/>
      <c r="R292" s="84"/>
      <c r="S292" s="84"/>
    </row>
    <row r="293" spans="2:19" ht="45" customHeight="1" x14ac:dyDescent="0.25">
      <c r="B293" s="20" t="s">
        <v>1414</v>
      </c>
      <c r="C293" s="106" t="s">
        <v>1474</v>
      </c>
      <c r="D293" s="106"/>
      <c r="E293" s="107">
        <f t="shared" si="4"/>
        <v>1</v>
      </c>
      <c r="F293" s="107"/>
      <c r="G293" s="107" t="s">
        <v>35</v>
      </c>
      <c r="H293" s="107"/>
      <c r="I293" s="108">
        <v>42977</v>
      </c>
      <c r="J293" s="108"/>
      <c r="K293" s="108">
        <v>42977</v>
      </c>
      <c r="L293" s="108"/>
      <c r="M293" s="84" t="s">
        <v>656</v>
      </c>
      <c r="N293" s="84"/>
      <c r="O293" s="105">
        <v>496.8</v>
      </c>
      <c r="P293" s="105"/>
      <c r="Q293" s="84"/>
      <c r="R293" s="84"/>
      <c r="S293" s="84"/>
    </row>
    <row r="294" spans="2:19" ht="45" customHeight="1" x14ac:dyDescent="0.25">
      <c r="B294" s="20" t="s">
        <v>1414</v>
      </c>
      <c r="C294" s="106" t="s">
        <v>1280</v>
      </c>
      <c r="D294" s="106"/>
      <c r="E294" s="107">
        <f t="shared" si="4"/>
        <v>1</v>
      </c>
      <c r="F294" s="107"/>
      <c r="G294" s="107" t="s">
        <v>35</v>
      </c>
      <c r="H294" s="107"/>
      <c r="I294" s="108">
        <v>42947</v>
      </c>
      <c r="J294" s="108"/>
      <c r="K294" s="108">
        <v>42947</v>
      </c>
      <c r="L294" s="108"/>
      <c r="M294" s="84" t="s">
        <v>656</v>
      </c>
      <c r="N294" s="84"/>
      <c r="O294" s="105">
        <v>694</v>
      </c>
      <c r="P294" s="105"/>
      <c r="Q294" s="84"/>
      <c r="R294" s="84"/>
      <c r="S294" s="84"/>
    </row>
    <row r="295" spans="2:19" ht="45" customHeight="1" x14ac:dyDescent="0.25">
      <c r="B295" s="20" t="s">
        <v>1414</v>
      </c>
      <c r="C295" s="106" t="s">
        <v>1475</v>
      </c>
      <c r="D295" s="106"/>
      <c r="E295" s="107">
        <f t="shared" si="4"/>
        <v>1</v>
      </c>
      <c r="F295" s="107"/>
      <c r="G295" s="107" t="s">
        <v>35</v>
      </c>
      <c r="H295" s="107"/>
      <c r="I295" s="108">
        <v>42975</v>
      </c>
      <c r="J295" s="108"/>
      <c r="K295" s="108">
        <v>42975</v>
      </c>
      <c r="L295" s="108"/>
      <c r="M295" s="84" t="s">
        <v>656</v>
      </c>
      <c r="N295" s="84"/>
      <c r="O295" s="105">
        <v>714</v>
      </c>
      <c r="P295" s="105"/>
      <c r="Q295" s="84"/>
      <c r="R295" s="84"/>
      <c r="S295" s="84"/>
    </row>
    <row r="296" spans="2:19" ht="45" customHeight="1" x14ac:dyDescent="0.25">
      <c r="B296" s="20" t="s">
        <v>1414</v>
      </c>
      <c r="C296" s="106" t="s">
        <v>1476</v>
      </c>
      <c r="D296" s="106"/>
      <c r="E296" s="107">
        <f t="shared" si="4"/>
        <v>1</v>
      </c>
      <c r="F296" s="107"/>
      <c r="G296" s="107" t="s">
        <v>35</v>
      </c>
      <c r="H296" s="107"/>
      <c r="I296" s="108">
        <v>42991</v>
      </c>
      <c r="J296" s="108"/>
      <c r="K296" s="108">
        <v>42991</v>
      </c>
      <c r="L296" s="108"/>
      <c r="M296" s="84" t="s">
        <v>656</v>
      </c>
      <c r="N296" s="84"/>
      <c r="O296" s="105">
        <v>714</v>
      </c>
      <c r="P296" s="105"/>
      <c r="Q296" s="84"/>
      <c r="R296" s="84"/>
      <c r="S296" s="84"/>
    </row>
    <row r="297" spans="2:19" ht="45" customHeight="1" x14ac:dyDescent="0.25">
      <c r="B297" s="20" t="s">
        <v>1414</v>
      </c>
      <c r="C297" s="106" t="s">
        <v>1475</v>
      </c>
      <c r="D297" s="106"/>
      <c r="E297" s="107">
        <f t="shared" si="4"/>
        <v>1</v>
      </c>
      <c r="F297" s="107"/>
      <c r="G297" s="107" t="s">
        <v>35</v>
      </c>
      <c r="H297" s="107"/>
      <c r="I297" s="108">
        <v>43006</v>
      </c>
      <c r="J297" s="108"/>
      <c r="K297" s="108">
        <v>43006</v>
      </c>
      <c r="L297" s="108"/>
      <c r="M297" s="84" t="s">
        <v>656</v>
      </c>
      <c r="N297" s="84"/>
      <c r="O297" s="105">
        <v>714</v>
      </c>
      <c r="P297" s="105"/>
      <c r="Q297" s="84"/>
      <c r="R297" s="84"/>
      <c r="S297" s="84"/>
    </row>
    <row r="298" spans="2:19" ht="45" customHeight="1" x14ac:dyDescent="0.25">
      <c r="B298" s="20" t="s">
        <v>1414</v>
      </c>
      <c r="C298" s="106" t="s">
        <v>1477</v>
      </c>
      <c r="D298" s="106"/>
      <c r="E298" s="107">
        <f t="shared" si="4"/>
        <v>1</v>
      </c>
      <c r="F298" s="107"/>
      <c r="G298" s="107" t="s">
        <v>35</v>
      </c>
      <c r="H298" s="107"/>
      <c r="I298" s="108">
        <v>42972</v>
      </c>
      <c r="J298" s="108"/>
      <c r="K298" s="108">
        <v>42972</v>
      </c>
      <c r="L298" s="108"/>
      <c r="M298" s="84" t="s">
        <v>656</v>
      </c>
      <c r="N298" s="84"/>
      <c r="O298" s="105">
        <v>715</v>
      </c>
      <c r="P298" s="105"/>
      <c r="Q298" s="84"/>
      <c r="R298" s="84"/>
      <c r="S298" s="84"/>
    </row>
    <row r="299" spans="2:19" ht="45" customHeight="1" x14ac:dyDescent="0.25">
      <c r="B299" s="20" t="s">
        <v>1414</v>
      </c>
      <c r="C299" s="106" t="s">
        <v>19</v>
      </c>
      <c r="D299" s="106"/>
      <c r="E299" s="107">
        <f t="shared" si="4"/>
        <v>1</v>
      </c>
      <c r="F299" s="107"/>
      <c r="G299" s="107" t="s">
        <v>20</v>
      </c>
      <c r="H299" s="107"/>
      <c r="I299" s="108">
        <v>42983</v>
      </c>
      <c r="J299" s="108"/>
      <c r="K299" s="108">
        <v>42998</v>
      </c>
      <c r="L299" s="108"/>
      <c r="M299" s="84" t="s">
        <v>656</v>
      </c>
      <c r="N299" s="84"/>
      <c r="O299" s="105">
        <v>500</v>
      </c>
      <c r="P299" s="105"/>
      <c r="Q299" s="84"/>
      <c r="R299" s="84"/>
      <c r="S299" s="84"/>
    </row>
    <row r="300" spans="2:19" ht="45" customHeight="1" x14ac:dyDescent="0.25">
      <c r="B300" s="20" t="s">
        <v>1414</v>
      </c>
      <c r="C300" s="106" t="s">
        <v>119</v>
      </c>
      <c r="D300" s="106"/>
      <c r="E300" s="107">
        <f t="shared" si="4"/>
        <v>1</v>
      </c>
      <c r="F300" s="107"/>
      <c r="G300" s="107" t="s">
        <v>35</v>
      </c>
      <c r="H300" s="107"/>
      <c r="I300" s="108">
        <v>42999</v>
      </c>
      <c r="J300" s="108"/>
      <c r="K300" s="108">
        <v>42999</v>
      </c>
      <c r="L300" s="108"/>
      <c r="M300" s="84" t="s">
        <v>656</v>
      </c>
      <c r="N300" s="84"/>
      <c r="O300" s="105">
        <v>685</v>
      </c>
      <c r="P300" s="105"/>
      <c r="Q300" s="84"/>
      <c r="R300" s="84"/>
      <c r="S300" s="84"/>
    </row>
    <row r="301" spans="2:19" ht="45" customHeight="1" x14ac:dyDescent="0.25">
      <c r="B301" s="20" t="s">
        <v>1414</v>
      </c>
      <c r="C301" s="106" t="s">
        <v>1473</v>
      </c>
      <c r="D301" s="106"/>
      <c r="E301" s="107">
        <f t="shared" si="4"/>
        <v>1</v>
      </c>
      <c r="F301" s="107"/>
      <c r="G301" s="107" t="s">
        <v>17</v>
      </c>
      <c r="H301" s="107"/>
      <c r="I301" s="108">
        <v>42993</v>
      </c>
      <c r="J301" s="108"/>
      <c r="K301" s="108">
        <v>42993</v>
      </c>
      <c r="L301" s="108"/>
      <c r="M301" s="84" t="s">
        <v>656</v>
      </c>
      <c r="N301" s="84"/>
      <c r="O301" s="105">
        <v>488</v>
      </c>
      <c r="P301" s="105"/>
      <c r="Q301" s="84"/>
      <c r="R301" s="84"/>
      <c r="S301" s="84"/>
    </row>
    <row r="302" spans="2:19" ht="45" customHeight="1" x14ac:dyDescent="0.25">
      <c r="B302" s="20" t="s">
        <v>1414</v>
      </c>
      <c r="C302" s="106" t="s">
        <v>751</v>
      </c>
      <c r="D302" s="106"/>
      <c r="E302" s="107">
        <f t="shared" si="4"/>
        <v>1</v>
      </c>
      <c r="F302" s="107"/>
      <c r="G302" s="107" t="s">
        <v>35</v>
      </c>
      <c r="H302" s="107"/>
      <c r="I302" s="108">
        <v>42955</v>
      </c>
      <c r="J302" s="108"/>
      <c r="K302" s="108">
        <v>42955</v>
      </c>
      <c r="L302" s="108"/>
      <c r="M302" s="84" t="s">
        <v>656</v>
      </c>
      <c r="N302" s="84"/>
      <c r="O302" s="105">
        <v>197</v>
      </c>
      <c r="P302" s="105"/>
      <c r="Q302" s="84"/>
      <c r="R302" s="84"/>
      <c r="S302" s="84"/>
    </row>
    <row r="303" spans="2:19" ht="45" customHeight="1" x14ac:dyDescent="0.25">
      <c r="B303" s="20" t="s">
        <v>1414</v>
      </c>
      <c r="C303" s="106" t="s">
        <v>1474</v>
      </c>
      <c r="D303" s="106"/>
      <c r="E303" s="107">
        <f t="shared" si="4"/>
        <v>1</v>
      </c>
      <c r="F303" s="107"/>
      <c r="G303" s="107" t="s">
        <v>35</v>
      </c>
      <c r="H303" s="107"/>
      <c r="I303" s="108">
        <v>42977</v>
      </c>
      <c r="J303" s="108"/>
      <c r="K303" s="108">
        <v>42977</v>
      </c>
      <c r="L303" s="108"/>
      <c r="M303" s="84" t="s">
        <v>656</v>
      </c>
      <c r="N303" s="84"/>
      <c r="O303" s="105">
        <v>374</v>
      </c>
      <c r="P303" s="105"/>
      <c r="Q303" s="84"/>
      <c r="R303" s="84"/>
      <c r="S303" s="84"/>
    </row>
    <row r="304" spans="2:19" ht="45" customHeight="1" x14ac:dyDescent="0.25">
      <c r="B304" s="20" t="s">
        <v>1414</v>
      </c>
      <c r="C304" s="106" t="s">
        <v>1477</v>
      </c>
      <c r="D304" s="106"/>
      <c r="E304" s="107">
        <f t="shared" si="4"/>
        <v>1</v>
      </c>
      <c r="F304" s="107"/>
      <c r="G304" s="107" t="s">
        <v>35</v>
      </c>
      <c r="H304" s="107"/>
      <c r="I304" s="108">
        <v>42972</v>
      </c>
      <c r="J304" s="108"/>
      <c r="K304" s="108">
        <v>42972</v>
      </c>
      <c r="L304" s="108"/>
      <c r="M304" s="84" t="s">
        <v>656</v>
      </c>
      <c r="N304" s="84"/>
      <c r="O304" s="105">
        <v>521</v>
      </c>
      <c r="P304" s="105"/>
      <c r="Q304" s="84"/>
      <c r="R304" s="84"/>
      <c r="S304" s="84"/>
    </row>
    <row r="305" spans="2:19" ht="45" customHeight="1" x14ac:dyDescent="0.25">
      <c r="B305" s="20" t="s">
        <v>1414</v>
      </c>
      <c r="C305" s="106" t="s">
        <v>1462</v>
      </c>
      <c r="D305" s="106"/>
      <c r="E305" s="107">
        <f t="shared" si="4"/>
        <v>1</v>
      </c>
      <c r="F305" s="107"/>
      <c r="G305" s="107" t="s">
        <v>35</v>
      </c>
      <c r="H305" s="107"/>
      <c r="I305" s="108">
        <v>43033</v>
      </c>
      <c r="J305" s="108"/>
      <c r="K305" s="108">
        <v>43033</v>
      </c>
      <c r="L305" s="108"/>
      <c r="M305" s="84" t="s">
        <v>656</v>
      </c>
      <c r="N305" s="84"/>
      <c r="O305" s="105">
        <v>714</v>
      </c>
      <c r="P305" s="105"/>
      <c r="Q305" s="84"/>
      <c r="R305" s="84"/>
      <c r="S305" s="84"/>
    </row>
    <row r="306" spans="2:19" ht="45" customHeight="1" x14ac:dyDescent="0.25">
      <c r="B306" s="20" t="s">
        <v>1414</v>
      </c>
      <c r="C306" s="106" t="s">
        <v>1462</v>
      </c>
      <c r="D306" s="106"/>
      <c r="E306" s="107">
        <f t="shared" si="4"/>
        <v>1</v>
      </c>
      <c r="F306" s="107"/>
      <c r="G306" s="107" t="s">
        <v>1357</v>
      </c>
      <c r="H306" s="107"/>
      <c r="I306" s="108">
        <v>43028</v>
      </c>
      <c r="J306" s="108"/>
      <c r="K306" s="108">
        <v>43028</v>
      </c>
      <c r="L306" s="108"/>
      <c r="M306" s="84" t="s">
        <v>656</v>
      </c>
      <c r="N306" s="84"/>
      <c r="O306" s="105">
        <v>1579.28</v>
      </c>
      <c r="P306" s="105"/>
      <c r="Q306" s="84"/>
      <c r="R306" s="84"/>
      <c r="S306" s="84"/>
    </row>
    <row r="307" spans="2:19" ht="45" customHeight="1" x14ac:dyDescent="0.25">
      <c r="B307" s="20" t="s">
        <v>1414</v>
      </c>
      <c r="C307" s="106" t="s">
        <v>1478</v>
      </c>
      <c r="D307" s="106"/>
      <c r="E307" s="107">
        <f t="shared" si="4"/>
        <v>1</v>
      </c>
      <c r="F307" s="107"/>
      <c r="G307" s="107" t="s">
        <v>35</v>
      </c>
      <c r="H307" s="107"/>
      <c r="I307" s="108">
        <v>42867</v>
      </c>
      <c r="J307" s="108"/>
      <c r="K307" s="108">
        <v>42867</v>
      </c>
      <c r="L307" s="108"/>
      <c r="M307" s="84" t="s">
        <v>656</v>
      </c>
      <c r="N307" s="84"/>
      <c r="O307" s="105">
        <v>269</v>
      </c>
      <c r="P307" s="105"/>
      <c r="Q307" s="84"/>
      <c r="R307" s="84"/>
      <c r="S307" s="84"/>
    </row>
    <row r="308" spans="2:19" ht="45" customHeight="1" x14ac:dyDescent="0.25">
      <c r="B308" s="20" t="s">
        <v>1414</v>
      </c>
      <c r="C308" s="106" t="s">
        <v>19</v>
      </c>
      <c r="D308" s="106"/>
      <c r="E308" s="107">
        <f t="shared" si="4"/>
        <v>1</v>
      </c>
      <c r="F308" s="107"/>
      <c r="G308" s="107" t="s">
        <v>20</v>
      </c>
      <c r="H308" s="107"/>
      <c r="I308" s="108">
        <v>43020</v>
      </c>
      <c r="J308" s="108"/>
      <c r="K308" s="108">
        <v>43020</v>
      </c>
      <c r="L308" s="108"/>
      <c r="M308" s="84" t="s">
        <v>656</v>
      </c>
      <c r="N308" s="84"/>
      <c r="O308" s="105">
        <v>90</v>
      </c>
      <c r="P308" s="105"/>
      <c r="Q308" s="84"/>
      <c r="R308" s="84"/>
      <c r="S308" s="84"/>
    </row>
    <row r="309" spans="2:19" ht="45" customHeight="1" x14ac:dyDescent="0.25">
      <c r="B309" s="20" t="s">
        <v>1414</v>
      </c>
      <c r="C309" s="106" t="s">
        <v>1462</v>
      </c>
      <c r="D309" s="106"/>
      <c r="E309" s="107">
        <f t="shared" si="4"/>
        <v>1</v>
      </c>
      <c r="F309" s="107"/>
      <c r="G309" s="107" t="s">
        <v>35</v>
      </c>
      <c r="H309" s="107"/>
      <c r="I309" s="108">
        <v>43033</v>
      </c>
      <c r="J309" s="108"/>
      <c r="K309" s="108">
        <v>43033</v>
      </c>
      <c r="L309" s="108"/>
      <c r="M309" s="84" t="s">
        <v>656</v>
      </c>
      <c r="N309" s="84"/>
      <c r="O309" s="105">
        <v>396</v>
      </c>
      <c r="P309" s="105"/>
      <c r="Q309" s="84"/>
      <c r="R309" s="84"/>
      <c r="S309" s="84"/>
    </row>
    <row r="310" spans="2:19" ht="45" customHeight="1" x14ac:dyDescent="0.25">
      <c r="B310" s="20" t="s">
        <v>1414</v>
      </c>
      <c r="C310" s="106" t="s">
        <v>1462</v>
      </c>
      <c r="D310" s="106"/>
      <c r="E310" s="107">
        <f t="shared" si="4"/>
        <v>1</v>
      </c>
      <c r="F310" s="107"/>
      <c r="G310" s="107" t="s">
        <v>1357</v>
      </c>
      <c r="H310" s="107"/>
      <c r="I310" s="108">
        <v>43028</v>
      </c>
      <c r="J310" s="108"/>
      <c r="K310" s="108">
        <v>43028</v>
      </c>
      <c r="L310" s="108"/>
      <c r="M310" s="84" t="s">
        <v>656</v>
      </c>
      <c r="N310" s="84"/>
      <c r="O310" s="105">
        <v>750</v>
      </c>
      <c r="P310" s="105"/>
      <c r="Q310" s="84"/>
      <c r="R310" s="84"/>
      <c r="S310" s="84"/>
    </row>
    <row r="311" spans="2:19" ht="45" customHeight="1" x14ac:dyDescent="0.25">
      <c r="B311" s="20" t="s">
        <v>1414</v>
      </c>
      <c r="C311" s="106" t="s">
        <v>1478</v>
      </c>
      <c r="D311" s="106"/>
      <c r="E311" s="107">
        <f t="shared" si="4"/>
        <v>1</v>
      </c>
      <c r="F311" s="107"/>
      <c r="G311" s="107" t="s">
        <v>35</v>
      </c>
      <c r="H311" s="107"/>
      <c r="I311" s="108">
        <v>42867</v>
      </c>
      <c r="J311" s="108"/>
      <c r="K311" s="108">
        <v>42867</v>
      </c>
      <c r="L311" s="108"/>
      <c r="M311" s="84" t="s">
        <v>656</v>
      </c>
      <c r="N311" s="84"/>
      <c r="O311" s="105">
        <v>139</v>
      </c>
      <c r="P311" s="105"/>
      <c r="Q311" s="84"/>
      <c r="R311" s="84"/>
      <c r="S311" s="84"/>
    </row>
    <row r="312" spans="2:19" ht="45" customHeight="1" x14ac:dyDescent="0.25">
      <c r="B312" s="20" t="s">
        <v>1414</v>
      </c>
      <c r="C312" s="106" t="s">
        <v>1479</v>
      </c>
      <c r="D312" s="106"/>
      <c r="E312" s="107">
        <f t="shared" si="4"/>
        <v>1</v>
      </c>
      <c r="F312" s="107"/>
      <c r="G312" s="107" t="s">
        <v>35</v>
      </c>
      <c r="H312" s="107"/>
      <c r="I312" s="108">
        <v>43047</v>
      </c>
      <c r="J312" s="108"/>
      <c r="K312" s="108">
        <v>43047</v>
      </c>
      <c r="L312" s="108"/>
      <c r="M312" s="84" t="s">
        <v>656</v>
      </c>
      <c r="N312" s="84"/>
      <c r="O312" s="105">
        <v>714</v>
      </c>
      <c r="P312" s="105"/>
      <c r="Q312" s="84"/>
      <c r="R312" s="84"/>
      <c r="S312" s="84"/>
    </row>
    <row r="313" spans="2:19" ht="45" customHeight="1" x14ac:dyDescent="0.25">
      <c r="B313" s="20" t="s">
        <v>1414</v>
      </c>
      <c r="C313" s="106" t="s">
        <v>19</v>
      </c>
      <c r="D313" s="106"/>
      <c r="E313" s="107">
        <f t="shared" si="4"/>
        <v>1</v>
      </c>
      <c r="F313" s="107"/>
      <c r="G313" s="107" t="s">
        <v>20</v>
      </c>
      <c r="H313" s="107"/>
      <c r="I313" s="108">
        <v>43020</v>
      </c>
      <c r="J313" s="108"/>
      <c r="K313" s="108">
        <v>43021</v>
      </c>
      <c r="L313" s="108"/>
      <c r="M313" s="84" t="s">
        <v>656</v>
      </c>
      <c r="N313" s="84"/>
      <c r="O313" s="105">
        <v>1620</v>
      </c>
      <c r="P313" s="105"/>
      <c r="Q313" s="84"/>
      <c r="R313" s="84"/>
      <c r="S313" s="84"/>
    </row>
    <row r="314" spans="2:19" ht="45" customHeight="1" x14ac:dyDescent="0.25">
      <c r="B314" s="20" t="s">
        <v>1414</v>
      </c>
      <c r="C314" s="106" t="s">
        <v>1479</v>
      </c>
      <c r="D314" s="106"/>
      <c r="E314" s="107">
        <f t="shared" si="4"/>
        <v>1</v>
      </c>
      <c r="F314" s="107"/>
      <c r="G314" s="107" t="s">
        <v>35</v>
      </c>
      <c r="H314" s="107"/>
      <c r="I314" s="108">
        <v>43047</v>
      </c>
      <c r="J314" s="108"/>
      <c r="K314" s="108">
        <v>43047</v>
      </c>
      <c r="L314" s="108"/>
      <c r="M314" s="84" t="s">
        <v>656</v>
      </c>
      <c r="N314" s="84"/>
      <c r="O314" s="105">
        <v>377</v>
      </c>
      <c r="P314" s="105"/>
      <c r="Q314" s="84"/>
      <c r="R314" s="84"/>
      <c r="S314" s="84"/>
    </row>
    <row r="315" spans="2:19" ht="45" customHeight="1" x14ac:dyDescent="0.25">
      <c r="B315" s="20" t="s">
        <v>1414</v>
      </c>
      <c r="C315" s="106" t="s">
        <v>1480</v>
      </c>
      <c r="D315" s="106"/>
      <c r="E315" s="107">
        <f t="shared" si="4"/>
        <v>1</v>
      </c>
      <c r="F315" s="107"/>
      <c r="G315" s="107" t="s">
        <v>35</v>
      </c>
      <c r="H315" s="107"/>
      <c r="I315" s="108">
        <v>42964</v>
      </c>
      <c r="J315" s="108"/>
      <c r="K315" s="108">
        <v>42964</v>
      </c>
      <c r="L315" s="108"/>
      <c r="M315" s="84" t="s">
        <v>656</v>
      </c>
      <c r="N315" s="84"/>
      <c r="O315" s="105">
        <v>714</v>
      </c>
      <c r="P315" s="105"/>
      <c r="Q315" s="84"/>
      <c r="R315" s="84"/>
      <c r="S315" s="84"/>
    </row>
    <row r="316" spans="2:19" ht="45" customHeight="1" x14ac:dyDescent="0.25">
      <c r="B316" s="20" t="s">
        <v>1414</v>
      </c>
      <c r="C316" s="106" t="s">
        <v>1481</v>
      </c>
      <c r="D316" s="106"/>
      <c r="E316" s="107">
        <f t="shared" si="4"/>
        <v>1</v>
      </c>
      <c r="F316" s="107"/>
      <c r="G316" s="107" t="s">
        <v>1357</v>
      </c>
      <c r="H316" s="107"/>
      <c r="I316" s="108">
        <v>43053</v>
      </c>
      <c r="J316" s="108"/>
      <c r="K316" s="108">
        <v>43053</v>
      </c>
      <c r="L316" s="108"/>
      <c r="M316" s="84" t="s">
        <v>656</v>
      </c>
      <c r="N316" s="84"/>
      <c r="O316" s="105">
        <v>1790</v>
      </c>
      <c r="P316" s="105"/>
      <c r="Q316" s="84"/>
      <c r="R316" s="84"/>
      <c r="S316" s="84"/>
    </row>
    <row r="317" spans="2:19" ht="45" customHeight="1" x14ac:dyDescent="0.25">
      <c r="B317" s="20" t="s">
        <v>1414</v>
      </c>
      <c r="C317" s="106" t="s">
        <v>1482</v>
      </c>
      <c r="D317" s="106"/>
      <c r="E317" s="107">
        <f t="shared" si="4"/>
        <v>1</v>
      </c>
      <c r="F317" s="107"/>
      <c r="G317" s="107" t="s">
        <v>35</v>
      </c>
      <c r="H317" s="107"/>
      <c r="I317" s="108">
        <v>43026</v>
      </c>
      <c r="J317" s="108"/>
      <c r="K317" s="108">
        <v>43026</v>
      </c>
      <c r="L317" s="108"/>
      <c r="M317" s="84" t="s">
        <v>656</v>
      </c>
      <c r="N317" s="84"/>
      <c r="O317" s="105">
        <v>714</v>
      </c>
      <c r="P317" s="105"/>
      <c r="Q317" s="84"/>
      <c r="R317" s="84"/>
      <c r="S317" s="84"/>
    </row>
    <row r="318" spans="2:19" ht="45" customHeight="1" x14ac:dyDescent="0.25">
      <c r="B318" s="20" t="s">
        <v>1414</v>
      </c>
      <c r="C318" s="106" t="s">
        <v>19</v>
      </c>
      <c r="D318" s="106"/>
      <c r="E318" s="107">
        <f t="shared" si="4"/>
        <v>1</v>
      </c>
      <c r="F318" s="107"/>
      <c r="G318" s="107" t="s">
        <v>20</v>
      </c>
      <c r="H318" s="107"/>
      <c r="I318" s="108">
        <v>43018</v>
      </c>
      <c r="J318" s="108"/>
      <c r="K318" s="108">
        <v>43018</v>
      </c>
      <c r="L318" s="108"/>
      <c r="M318" s="84" t="s">
        <v>656</v>
      </c>
      <c r="N318" s="84"/>
      <c r="O318" s="105">
        <v>310</v>
      </c>
      <c r="P318" s="105"/>
      <c r="Q318" s="84"/>
      <c r="R318" s="84"/>
      <c r="S318" s="84"/>
    </row>
    <row r="319" spans="2:19" ht="45" customHeight="1" x14ac:dyDescent="0.25">
      <c r="B319" s="20" t="s">
        <v>1414</v>
      </c>
      <c r="C319" s="106" t="s">
        <v>1480</v>
      </c>
      <c r="D319" s="106"/>
      <c r="E319" s="107">
        <f t="shared" si="4"/>
        <v>1</v>
      </c>
      <c r="F319" s="107"/>
      <c r="G319" s="107" t="s">
        <v>35</v>
      </c>
      <c r="H319" s="107"/>
      <c r="I319" s="108">
        <v>42964</v>
      </c>
      <c r="J319" s="108"/>
      <c r="K319" s="108">
        <v>42964</v>
      </c>
      <c r="L319" s="108"/>
      <c r="M319" s="84" t="s">
        <v>656</v>
      </c>
      <c r="N319" s="84"/>
      <c r="O319" s="105">
        <v>320</v>
      </c>
      <c r="P319" s="105"/>
      <c r="Q319" s="84"/>
      <c r="R319" s="84"/>
      <c r="S319" s="84"/>
    </row>
    <row r="320" spans="2:19" ht="45" customHeight="1" x14ac:dyDescent="0.25">
      <c r="B320" s="20" t="s">
        <v>1414</v>
      </c>
      <c r="C320" s="106" t="s">
        <v>1481</v>
      </c>
      <c r="D320" s="106"/>
      <c r="E320" s="107">
        <f t="shared" si="4"/>
        <v>1</v>
      </c>
      <c r="F320" s="107"/>
      <c r="G320" s="107" t="s">
        <v>1357</v>
      </c>
      <c r="H320" s="107"/>
      <c r="I320" s="108">
        <v>43053</v>
      </c>
      <c r="J320" s="108"/>
      <c r="K320" s="108">
        <v>43053</v>
      </c>
      <c r="L320" s="108"/>
      <c r="M320" s="84" t="s">
        <v>656</v>
      </c>
      <c r="N320" s="84"/>
      <c r="O320" s="105">
        <v>166</v>
      </c>
      <c r="P320" s="105"/>
      <c r="Q320" s="84"/>
      <c r="R320" s="84"/>
      <c r="S320" s="84"/>
    </row>
    <row r="321" spans="2:19" ht="45" customHeight="1" x14ac:dyDescent="0.25">
      <c r="B321" s="20" t="s">
        <v>1414</v>
      </c>
      <c r="C321" s="106" t="s">
        <v>1482</v>
      </c>
      <c r="D321" s="106"/>
      <c r="E321" s="107">
        <f t="shared" si="4"/>
        <v>1</v>
      </c>
      <c r="F321" s="107"/>
      <c r="G321" s="107" t="s">
        <v>35</v>
      </c>
      <c r="H321" s="107"/>
      <c r="I321" s="108">
        <v>43026</v>
      </c>
      <c r="J321" s="108"/>
      <c r="K321" s="108">
        <v>43026</v>
      </c>
      <c r="L321" s="108"/>
      <c r="M321" s="84" t="s">
        <v>656</v>
      </c>
      <c r="N321" s="84"/>
      <c r="O321" s="105">
        <v>273</v>
      </c>
      <c r="P321" s="105"/>
      <c r="Q321" s="84"/>
      <c r="R321" s="84"/>
      <c r="S321" s="84"/>
    </row>
    <row r="322" spans="2:19" ht="45" customHeight="1" x14ac:dyDescent="0.25">
      <c r="B322" s="20" t="s">
        <v>1414</v>
      </c>
      <c r="C322" s="106" t="s">
        <v>1462</v>
      </c>
      <c r="D322" s="106"/>
      <c r="E322" s="107">
        <f t="shared" si="4"/>
        <v>1</v>
      </c>
      <c r="F322" s="107"/>
      <c r="G322" s="107" t="s">
        <v>35</v>
      </c>
      <c r="H322" s="107"/>
      <c r="I322" s="108">
        <v>43062</v>
      </c>
      <c r="J322" s="108"/>
      <c r="K322" s="108">
        <v>43062</v>
      </c>
      <c r="L322" s="108"/>
      <c r="M322" s="84" t="s">
        <v>656</v>
      </c>
      <c r="N322" s="84"/>
      <c r="O322" s="105">
        <v>714</v>
      </c>
      <c r="P322" s="105"/>
      <c r="Q322" s="84"/>
      <c r="R322" s="84"/>
      <c r="S322" s="84"/>
    </row>
    <row r="323" spans="2:19" ht="45" customHeight="1" x14ac:dyDescent="0.25">
      <c r="B323" s="20" t="s">
        <v>1414</v>
      </c>
      <c r="C323" s="106" t="s">
        <v>1462</v>
      </c>
      <c r="D323" s="106"/>
      <c r="E323" s="107">
        <f t="shared" si="4"/>
        <v>1</v>
      </c>
      <c r="F323" s="107"/>
      <c r="G323" s="107" t="s">
        <v>35</v>
      </c>
      <c r="H323" s="107"/>
      <c r="I323" s="108">
        <v>43055</v>
      </c>
      <c r="J323" s="108"/>
      <c r="K323" s="108">
        <v>43055</v>
      </c>
      <c r="L323" s="108"/>
      <c r="M323" s="84" t="s">
        <v>656</v>
      </c>
      <c r="N323" s="84"/>
      <c r="O323" s="105">
        <v>715</v>
      </c>
      <c r="P323" s="105"/>
      <c r="Q323" s="84"/>
      <c r="R323" s="84"/>
      <c r="S323" s="84"/>
    </row>
    <row r="324" spans="2:19" ht="45" customHeight="1" x14ac:dyDescent="0.25">
      <c r="B324" s="20" t="s">
        <v>1414</v>
      </c>
      <c r="C324" s="106" t="s">
        <v>19</v>
      </c>
      <c r="D324" s="106"/>
      <c r="E324" s="107">
        <f t="shared" si="4"/>
        <v>1</v>
      </c>
      <c r="F324" s="107"/>
      <c r="G324" s="107" t="s">
        <v>20</v>
      </c>
      <c r="H324" s="107"/>
      <c r="I324" s="108">
        <v>43049</v>
      </c>
      <c r="J324" s="108"/>
      <c r="K324" s="108">
        <v>43049</v>
      </c>
      <c r="L324" s="108"/>
      <c r="M324" s="84" t="s">
        <v>656</v>
      </c>
      <c r="N324" s="84"/>
      <c r="O324" s="105">
        <v>1900</v>
      </c>
      <c r="P324" s="105"/>
      <c r="Q324" s="84"/>
      <c r="R324" s="84"/>
      <c r="S324" s="84"/>
    </row>
    <row r="325" spans="2:19" ht="45" customHeight="1" x14ac:dyDescent="0.25">
      <c r="B325" s="20" t="s">
        <v>1414</v>
      </c>
      <c r="C325" s="106" t="s">
        <v>1462</v>
      </c>
      <c r="D325" s="106"/>
      <c r="E325" s="107">
        <f t="shared" si="4"/>
        <v>1</v>
      </c>
      <c r="F325" s="107"/>
      <c r="G325" s="107" t="s">
        <v>35</v>
      </c>
      <c r="H325" s="107"/>
      <c r="I325" s="108">
        <v>43062</v>
      </c>
      <c r="J325" s="108"/>
      <c r="K325" s="108">
        <v>43062</v>
      </c>
      <c r="L325" s="108"/>
      <c r="M325" s="84" t="s">
        <v>656</v>
      </c>
      <c r="N325" s="84"/>
      <c r="O325" s="105">
        <v>600</v>
      </c>
      <c r="P325" s="105"/>
      <c r="Q325" s="84"/>
      <c r="R325" s="84"/>
      <c r="S325" s="84"/>
    </row>
    <row r="326" spans="2:19" ht="45" customHeight="1" x14ac:dyDescent="0.25">
      <c r="B326" s="20" t="s">
        <v>1414</v>
      </c>
      <c r="C326" s="106" t="s">
        <v>1462</v>
      </c>
      <c r="D326" s="106"/>
      <c r="E326" s="107">
        <f t="shared" si="4"/>
        <v>1</v>
      </c>
      <c r="F326" s="107"/>
      <c r="G326" s="107" t="s">
        <v>35</v>
      </c>
      <c r="H326" s="107"/>
      <c r="I326" s="108">
        <v>43055</v>
      </c>
      <c r="J326" s="108"/>
      <c r="K326" s="108">
        <v>43055</v>
      </c>
      <c r="L326" s="108"/>
      <c r="M326" s="84" t="s">
        <v>656</v>
      </c>
      <c r="N326" s="84"/>
      <c r="O326" s="105">
        <v>516</v>
      </c>
      <c r="P326" s="105"/>
      <c r="Q326" s="84"/>
      <c r="R326" s="84"/>
      <c r="S326" s="84"/>
    </row>
    <row r="327" spans="2:19" ht="45" customHeight="1" x14ac:dyDescent="0.25">
      <c r="B327" s="20" t="s">
        <v>1414</v>
      </c>
      <c r="C327" s="106" t="s">
        <v>19</v>
      </c>
      <c r="D327" s="106"/>
      <c r="E327" s="107">
        <f t="shared" si="4"/>
        <v>1</v>
      </c>
      <c r="F327" s="107"/>
      <c r="G327" s="107" t="s">
        <v>20</v>
      </c>
      <c r="H327" s="107"/>
      <c r="I327" s="108">
        <v>43005</v>
      </c>
      <c r="J327" s="108"/>
      <c r="K327" s="108">
        <v>43005</v>
      </c>
      <c r="L327" s="108"/>
      <c r="M327" s="84" t="s">
        <v>656</v>
      </c>
      <c r="N327" s="84"/>
      <c r="O327" s="105">
        <v>310</v>
      </c>
      <c r="P327" s="105"/>
      <c r="Q327" s="84"/>
      <c r="R327" s="84"/>
      <c r="S327" s="84"/>
    </row>
    <row r="328" spans="2:19" ht="45" customHeight="1" x14ac:dyDescent="0.25">
      <c r="B328" s="20" t="s">
        <v>1414</v>
      </c>
      <c r="C328" s="106" t="s">
        <v>19</v>
      </c>
      <c r="D328" s="106"/>
      <c r="E328" s="107">
        <f t="shared" si="4"/>
        <v>1</v>
      </c>
      <c r="F328" s="107"/>
      <c r="G328" s="107" t="s">
        <v>20</v>
      </c>
      <c r="H328" s="107"/>
      <c r="I328" s="108">
        <v>43048</v>
      </c>
      <c r="J328" s="108"/>
      <c r="K328" s="108">
        <v>43068</v>
      </c>
      <c r="L328" s="108"/>
      <c r="M328" s="84" t="s">
        <v>656</v>
      </c>
      <c r="N328" s="84"/>
      <c r="O328" s="105">
        <v>895</v>
      </c>
      <c r="P328" s="105"/>
      <c r="Q328" s="84"/>
      <c r="R328" s="84"/>
      <c r="S328" s="84"/>
    </row>
    <row r="329" spans="2:19" ht="45" customHeight="1" x14ac:dyDescent="0.25">
      <c r="B329" s="20" t="s">
        <v>1414</v>
      </c>
      <c r="C329" s="106" t="s">
        <v>1483</v>
      </c>
      <c r="D329" s="106"/>
      <c r="E329" s="107">
        <f t="shared" si="4"/>
        <v>1</v>
      </c>
      <c r="F329" s="107"/>
      <c r="G329" s="107" t="s">
        <v>35</v>
      </c>
      <c r="H329" s="107"/>
      <c r="I329" s="108">
        <v>42872</v>
      </c>
      <c r="J329" s="108"/>
      <c r="K329" s="108">
        <v>42872</v>
      </c>
      <c r="L329" s="108"/>
      <c r="M329" s="84" t="s">
        <v>656</v>
      </c>
      <c r="N329" s="84"/>
      <c r="O329" s="105">
        <v>368</v>
      </c>
      <c r="P329" s="105"/>
      <c r="Q329" s="84"/>
      <c r="R329" s="84"/>
      <c r="S329" s="84"/>
    </row>
    <row r="330" spans="2:19" ht="45" customHeight="1" x14ac:dyDescent="0.25">
      <c r="B330" s="20" t="s">
        <v>1414</v>
      </c>
      <c r="C330" s="106" t="s">
        <v>1484</v>
      </c>
      <c r="D330" s="106"/>
      <c r="E330" s="107">
        <f t="shared" si="4"/>
        <v>1</v>
      </c>
      <c r="F330" s="107"/>
      <c r="G330" s="107" t="s">
        <v>35</v>
      </c>
      <c r="H330" s="107"/>
      <c r="I330" s="108">
        <v>42909</v>
      </c>
      <c r="J330" s="108"/>
      <c r="K330" s="108">
        <v>42909</v>
      </c>
      <c r="L330" s="108"/>
      <c r="M330" s="84" t="s">
        <v>656</v>
      </c>
      <c r="N330" s="84"/>
      <c r="O330" s="105">
        <v>408</v>
      </c>
      <c r="P330" s="105"/>
      <c r="Q330" s="84"/>
      <c r="R330" s="84"/>
      <c r="S330" s="84"/>
    </row>
    <row r="331" spans="2:19" ht="45" customHeight="1" x14ac:dyDescent="0.25">
      <c r="B331" s="20" t="s">
        <v>1414</v>
      </c>
      <c r="C331" s="106" t="s">
        <v>19</v>
      </c>
      <c r="D331" s="106"/>
      <c r="E331" s="107">
        <f t="shared" si="4"/>
        <v>1</v>
      </c>
      <c r="F331" s="107"/>
      <c r="G331" s="107" t="s">
        <v>20</v>
      </c>
      <c r="H331" s="107"/>
      <c r="I331" s="108">
        <v>42872</v>
      </c>
      <c r="J331" s="108"/>
      <c r="K331" s="108">
        <v>42872</v>
      </c>
      <c r="L331" s="108"/>
      <c r="M331" s="84" t="s">
        <v>656</v>
      </c>
      <c r="N331" s="84"/>
      <c r="O331" s="105">
        <v>180</v>
      </c>
      <c r="P331" s="105"/>
      <c r="Q331" s="84"/>
      <c r="R331" s="84"/>
      <c r="S331" s="84"/>
    </row>
    <row r="332" spans="2:19" ht="45" customHeight="1" x14ac:dyDescent="0.25">
      <c r="B332" s="20" t="s">
        <v>1414</v>
      </c>
      <c r="C332" s="106" t="s">
        <v>1483</v>
      </c>
      <c r="D332" s="106"/>
      <c r="E332" s="107">
        <f t="shared" si="4"/>
        <v>1</v>
      </c>
      <c r="F332" s="107"/>
      <c r="G332" s="107" t="s">
        <v>35</v>
      </c>
      <c r="H332" s="107"/>
      <c r="I332" s="108">
        <v>42872</v>
      </c>
      <c r="J332" s="108"/>
      <c r="K332" s="108">
        <v>42872</v>
      </c>
      <c r="L332" s="108"/>
      <c r="M332" s="84" t="s">
        <v>656</v>
      </c>
      <c r="N332" s="84"/>
      <c r="O332" s="105">
        <v>292</v>
      </c>
      <c r="P332" s="105"/>
      <c r="Q332" s="84"/>
      <c r="R332" s="84"/>
      <c r="S332" s="84"/>
    </row>
    <row r="333" spans="2:19" ht="45" customHeight="1" x14ac:dyDescent="0.25">
      <c r="B333" s="20" t="s">
        <v>1414</v>
      </c>
      <c r="C333" s="106" t="s">
        <v>1484</v>
      </c>
      <c r="D333" s="106"/>
      <c r="E333" s="107">
        <f t="shared" ref="E333:E396" si="5">D333+1</f>
        <v>1</v>
      </c>
      <c r="F333" s="107"/>
      <c r="G333" s="107" t="s">
        <v>35</v>
      </c>
      <c r="H333" s="107"/>
      <c r="I333" s="108">
        <v>42909</v>
      </c>
      <c r="J333" s="108"/>
      <c r="K333" s="108">
        <v>42909</v>
      </c>
      <c r="L333" s="108"/>
      <c r="M333" s="84" t="s">
        <v>656</v>
      </c>
      <c r="N333" s="84"/>
      <c r="O333" s="105">
        <v>184</v>
      </c>
      <c r="P333" s="105"/>
      <c r="Q333" s="84"/>
      <c r="R333" s="84"/>
      <c r="S333" s="84"/>
    </row>
    <row r="334" spans="2:19" ht="45" customHeight="1" x14ac:dyDescent="0.25">
      <c r="B334" s="20" t="s">
        <v>1414</v>
      </c>
      <c r="C334" s="106" t="s">
        <v>1485</v>
      </c>
      <c r="D334" s="106"/>
      <c r="E334" s="107">
        <f t="shared" si="5"/>
        <v>1</v>
      </c>
      <c r="F334" s="107"/>
      <c r="G334" s="107" t="s">
        <v>35</v>
      </c>
      <c r="H334" s="107"/>
      <c r="I334" s="108">
        <v>43038</v>
      </c>
      <c r="J334" s="108"/>
      <c r="K334" s="108">
        <v>43038</v>
      </c>
      <c r="L334" s="108"/>
      <c r="M334" s="84" t="s">
        <v>656</v>
      </c>
      <c r="N334" s="84"/>
      <c r="O334" s="105">
        <v>734</v>
      </c>
      <c r="P334" s="105"/>
      <c r="Q334" s="84"/>
      <c r="R334" s="84"/>
      <c r="S334" s="84"/>
    </row>
    <row r="335" spans="2:19" ht="45" customHeight="1" x14ac:dyDescent="0.25">
      <c r="B335" s="20" t="s">
        <v>1414</v>
      </c>
      <c r="C335" s="106" t="s">
        <v>1485</v>
      </c>
      <c r="D335" s="106"/>
      <c r="E335" s="107">
        <f t="shared" si="5"/>
        <v>1</v>
      </c>
      <c r="F335" s="107"/>
      <c r="G335" s="107" t="s">
        <v>35</v>
      </c>
      <c r="H335" s="107"/>
      <c r="I335" s="108">
        <v>43038</v>
      </c>
      <c r="J335" s="108"/>
      <c r="K335" s="108">
        <v>43038</v>
      </c>
      <c r="L335" s="108"/>
      <c r="M335" s="84" t="s">
        <v>656</v>
      </c>
      <c r="N335" s="84"/>
      <c r="O335" s="105">
        <v>388.3</v>
      </c>
      <c r="P335" s="105"/>
      <c r="Q335" s="84"/>
      <c r="R335" s="84"/>
      <c r="S335" s="84"/>
    </row>
    <row r="336" spans="2:19" ht="45" customHeight="1" x14ac:dyDescent="0.25">
      <c r="B336" s="20" t="s">
        <v>1414</v>
      </c>
      <c r="C336" s="106" t="s">
        <v>1486</v>
      </c>
      <c r="D336" s="106"/>
      <c r="E336" s="107">
        <f t="shared" si="5"/>
        <v>1</v>
      </c>
      <c r="F336" s="107"/>
      <c r="G336" s="107" t="s">
        <v>17</v>
      </c>
      <c r="H336" s="107"/>
      <c r="I336" s="108">
        <v>43075</v>
      </c>
      <c r="J336" s="108"/>
      <c r="K336" s="108">
        <v>43075</v>
      </c>
      <c r="L336" s="108"/>
      <c r="M336" s="84" t="s">
        <v>656</v>
      </c>
      <c r="N336" s="84"/>
      <c r="O336" s="105">
        <v>1335</v>
      </c>
      <c r="P336" s="105"/>
      <c r="Q336" s="84"/>
      <c r="R336" s="84"/>
      <c r="S336" s="84"/>
    </row>
    <row r="337" spans="2:20" ht="45" customHeight="1" x14ac:dyDescent="0.25">
      <c r="B337" s="20" t="s">
        <v>1414</v>
      </c>
      <c r="C337" s="106" t="s">
        <v>19</v>
      </c>
      <c r="D337" s="106"/>
      <c r="E337" s="107">
        <f t="shared" si="5"/>
        <v>1</v>
      </c>
      <c r="F337" s="107"/>
      <c r="G337" s="107" t="s">
        <v>20</v>
      </c>
      <c r="H337" s="107"/>
      <c r="I337" s="108">
        <v>43075</v>
      </c>
      <c r="J337" s="108"/>
      <c r="K337" s="108">
        <v>43075</v>
      </c>
      <c r="L337" s="108"/>
      <c r="M337" s="84" t="s">
        <v>656</v>
      </c>
      <c r="N337" s="84"/>
      <c r="O337" s="105">
        <v>777.5</v>
      </c>
      <c r="P337" s="105"/>
      <c r="Q337" s="84"/>
      <c r="R337" s="84"/>
      <c r="S337" s="84"/>
    </row>
    <row r="338" spans="2:20" ht="45" customHeight="1" x14ac:dyDescent="0.25">
      <c r="B338" s="20" t="s">
        <v>1414</v>
      </c>
      <c r="C338" s="106" t="s">
        <v>1486</v>
      </c>
      <c r="D338" s="106"/>
      <c r="E338" s="107">
        <f t="shared" si="5"/>
        <v>1</v>
      </c>
      <c r="F338" s="107"/>
      <c r="G338" s="107" t="s">
        <v>17</v>
      </c>
      <c r="H338" s="107"/>
      <c r="I338" s="108">
        <v>43075</v>
      </c>
      <c r="J338" s="108"/>
      <c r="K338" s="108">
        <v>43075</v>
      </c>
      <c r="L338" s="108"/>
      <c r="M338" s="84" t="s">
        <v>656</v>
      </c>
      <c r="N338" s="84"/>
      <c r="O338" s="105">
        <v>119</v>
      </c>
      <c r="P338" s="105"/>
      <c r="Q338" s="84"/>
      <c r="R338" s="84"/>
      <c r="S338" s="84"/>
      <c r="T338" s="5">
        <f>SUM(O146:O338)</f>
        <v>144270.57</v>
      </c>
    </row>
    <row r="339" spans="2:20" ht="45" customHeight="1" x14ac:dyDescent="0.25">
      <c r="B339" s="20" t="s">
        <v>164</v>
      </c>
      <c r="C339" s="106" t="s">
        <v>19</v>
      </c>
      <c r="D339" s="106"/>
      <c r="E339" s="107">
        <f t="shared" si="5"/>
        <v>1</v>
      </c>
      <c r="F339" s="107"/>
      <c r="G339" s="107" t="s">
        <v>20</v>
      </c>
      <c r="H339" s="107"/>
      <c r="I339" s="108">
        <v>42736</v>
      </c>
      <c r="J339" s="108"/>
      <c r="K339" s="108">
        <v>42766</v>
      </c>
      <c r="L339" s="108"/>
      <c r="M339" s="84" t="s">
        <v>656</v>
      </c>
      <c r="N339" s="84"/>
      <c r="O339" s="105">
        <v>20520</v>
      </c>
      <c r="P339" s="105"/>
      <c r="Q339" s="84"/>
      <c r="R339" s="84"/>
      <c r="S339" s="84"/>
    </row>
    <row r="340" spans="2:20" ht="45" customHeight="1" x14ac:dyDescent="0.25">
      <c r="B340" s="20" t="s">
        <v>164</v>
      </c>
      <c r="C340" s="106" t="s">
        <v>19</v>
      </c>
      <c r="D340" s="106"/>
      <c r="E340" s="107">
        <f t="shared" si="5"/>
        <v>1</v>
      </c>
      <c r="F340" s="107"/>
      <c r="G340" s="107" t="s">
        <v>20</v>
      </c>
      <c r="H340" s="107"/>
      <c r="I340" s="108">
        <v>42767</v>
      </c>
      <c r="J340" s="108"/>
      <c r="K340" s="108">
        <v>42755</v>
      </c>
      <c r="L340" s="108"/>
      <c r="M340" s="84" t="s">
        <v>656</v>
      </c>
      <c r="N340" s="84"/>
      <c r="O340" s="105">
        <v>20520</v>
      </c>
      <c r="P340" s="105"/>
      <c r="Q340" s="84"/>
      <c r="R340" s="84"/>
      <c r="S340" s="84"/>
    </row>
    <row r="341" spans="2:20" ht="45" customHeight="1" x14ac:dyDescent="0.25">
      <c r="B341" s="20" t="s">
        <v>164</v>
      </c>
      <c r="C341" s="106" t="s">
        <v>19</v>
      </c>
      <c r="D341" s="106"/>
      <c r="E341" s="107">
        <f t="shared" si="5"/>
        <v>1</v>
      </c>
      <c r="F341" s="107"/>
      <c r="G341" s="107" t="s">
        <v>20</v>
      </c>
      <c r="H341" s="107"/>
      <c r="I341" s="108">
        <v>42795</v>
      </c>
      <c r="J341" s="108"/>
      <c r="K341" s="108">
        <v>42825</v>
      </c>
      <c r="L341" s="108"/>
      <c r="M341" s="84" t="s">
        <v>656</v>
      </c>
      <c r="N341" s="84"/>
      <c r="O341" s="105">
        <v>25650</v>
      </c>
      <c r="P341" s="105"/>
      <c r="Q341" s="84"/>
      <c r="R341" s="84"/>
      <c r="S341" s="84"/>
    </row>
    <row r="342" spans="2:20" ht="45" customHeight="1" x14ac:dyDescent="0.25">
      <c r="B342" s="20" t="s">
        <v>164</v>
      </c>
      <c r="C342" s="106" t="s">
        <v>19</v>
      </c>
      <c r="D342" s="106"/>
      <c r="E342" s="107">
        <f t="shared" si="5"/>
        <v>1</v>
      </c>
      <c r="F342" s="107"/>
      <c r="G342" s="107" t="s">
        <v>20</v>
      </c>
      <c r="H342" s="107"/>
      <c r="I342" s="108">
        <v>42826</v>
      </c>
      <c r="J342" s="108"/>
      <c r="K342" s="108">
        <v>42855</v>
      </c>
      <c r="L342" s="108"/>
      <c r="M342" s="84" t="s">
        <v>656</v>
      </c>
      <c r="N342" s="84"/>
      <c r="O342" s="105">
        <v>25650</v>
      </c>
      <c r="P342" s="105"/>
      <c r="Q342" s="84"/>
      <c r="R342" s="84"/>
      <c r="S342" s="84"/>
    </row>
    <row r="343" spans="2:20" ht="45" customHeight="1" x14ac:dyDescent="0.25">
      <c r="B343" s="20" t="s">
        <v>164</v>
      </c>
      <c r="C343" s="106" t="s">
        <v>19</v>
      </c>
      <c r="D343" s="106"/>
      <c r="E343" s="107">
        <f t="shared" si="5"/>
        <v>1</v>
      </c>
      <c r="F343" s="107"/>
      <c r="G343" s="107" t="s">
        <v>20</v>
      </c>
      <c r="H343" s="107"/>
      <c r="I343" s="108">
        <v>42855</v>
      </c>
      <c r="J343" s="108"/>
      <c r="K343" s="108">
        <v>42855</v>
      </c>
      <c r="L343" s="108"/>
      <c r="M343" s="84" t="s">
        <v>656</v>
      </c>
      <c r="N343" s="84"/>
      <c r="O343" s="105">
        <v>20520</v>
      </c>
      <c r="P343" s="105"/>
      <c r="Q343" s="84"/>
      <c r="R343" s="84"/>
      <c r="S343" s="84"/>
    </row>
    <row r="344" spans="2:20" ht="45" customHeight="1" x14ac:dyDescent="0.25">
      <c r="B344" s="20" t="s">
        <v>164</v>
      </c>
      <c r="C344" s="106" t="s">
        <v>19</v>
      </c>
      <c r="D344" s="106"/>
      <c r="E344" s="107">
        <f t="shared" si="5"/>
        <v>1</v>
      </c>
      <c r="F344" s="107"/>
      <c r="G344" s="107" t="s">
        <v>20</v>
      </c>
      <c r="H344" s="107"/>
      <c r="I344" s="108">
        <v>42887</v>
      </c>
      <c r="J344" s="108"/>
      <c r="K344" s="108">
        <v>42916</v>
      </c>
      <c r="L344" s="108"/>
      <c r="M344" s="84" t="s">
        <v>656</v>
      </c>
      <c r="N344" s="84"/>
      <c r="O344" s="105">
        <v>20520</v>
      </c>
      <c r="P344" s="105"/>
      <c r="Q344" s="84"/>
      <c r="R344" s="84"/>
      <c r="S344" s="84"/>
    </row>
    <row r="345" spans="2:20" ht="45" customHeight="1" x14ac:dyDescent="0.25">
      <c r="B345" s="20" t="s">
        <v>164</v>
      </c>
      <c r="C345" s="106" t="s">
        <v>19</v>
      </c>
      <c r="D345" s="106"/>
      <c r="E345" s="107">
        <f t="shared" si="5"/>
        <v>1</v>
      </c>
      <c r="F345" s="107"/>
      <c r="G345" s="107" t="s">
        <v>20</v>
      </c>
      <c r="H345" s="107"/>
      <c r="I345" s="108">
        <v>42917</v>
      </c>
      <c r="J345" s="108"/>
      <c r="K345" s="108">
        <v>42947</v>
      </c>
      <c r="L345" s="108"/>
      <c r="M345" s="84" t="s">
        <v>656</v>
      </c>
      <c r="N345" s="84"/>
      <c r="O345" s="105">
        <v>20520</v>
      </c>
      <c r="P345" s="105"/>
      <c r="Q345" s="84"/>
      <c r="R345" s="84"/>
      <c r="S345" s="84"/>
    </row>
    <row r="346" spans="2:20" ht="45" customHeight="1" x14ac:dyDescent="0.25">
      <c r="B346" s="20" t="s">
        <v>164</v>
      </c>
      <c r="C346" s="106" t="s">
        <v>19</v>
      </c>
      <c r="D346" s="106"/>
      <c r="E346" s="107">
        <f t="shared" si="5"/>
        <v>1</v>
      </c>
      <c r="F346" s="107"/>
      <c r="G346" s="107" t="s">
        <v>20</v>
      </c>
      <c r="H346" s="107"/>
      <c r="I346" s="108">
        <v>42948</v>
      </c>
      <c r="J346" s="108"/>
      <c r="K346" s="108">
        <v>42978</v>
      </c>
      <c r="L346" s="108"/>
      <c r="M346" s="84" t="s">
        <v>656</v>
      </c>
      <c r="N346" s="84"/>
      <c r="O346" s="105">
        <v>25650</v>
      </c>
      <c r="P346" s="105"/>
      <c r="Q346" s="84"/>
      <c r="R346" s="84"/>
      <c r="S346" s="84"/>
    </row>
    <row r="347" spans="2:20" ht="45" customHeight="1" x14ac:dyDescent="0.25">
      <c r="B347" s="20" t="s">
        <v>164</v>
      </c>
      <c r="C347" s="106" t="s">
        <v>19</v>
      </c>
      <c r="D347" s="106"/>
      <c r="E347" s="107">
        <f t="shared" si="5"/>
        <v>1</v>
      </c>
      <c r="F347" s="107"/>
      <c r="G347" s="107" t="s">
        <v>20</v>
      </c>
      <c r="H347" s="107"/>
      <c r="I347" s="108">
        <v>42979</v>
      </c>
      <c r="J347" s="108"/>
      <c r="K347" s="108">
        <v>43008</v>
      </c>
      <c r="L347" s="108"/>
      <c r="M347" s="84" t="s">
        <v>656</v>
      </c>
      <c r="N347" s="84"/>
      <c r="O347" s="105">
        <v>20520</v>
      </c>
      <c r="P347" s="105"/>
      <c r="Q347" s="84"/>
      <c r="R347" s="84"/>
      <c r="S347" s="84"/>
    </row>
    <row r="348" spans="2:20" ht="45" customHeight="1" x14ac:dyDescent="0.25">
      <c r="B348" s="20" t="s">
        <v>164</v>
      </c>
      <c r="C348" s="106" t="s">
        <v>19</v>
      </c>
      <c r="D348" s="106"/>
      <c r="E348" s="107">
        <f t="shared" si="5"/>
        <v>1</v>
      </c>
      <c r="F348" s="107"/>
      <c r="G348" s="107" t="s">
        <v>20</v>
      </c>
      <c r="H348" s="107"/>
      <c r="I348" s="108">
        <v>43009</v>
      </c>
      <c r="J348" s="108"/>
      <c r="K348" s="108">
        <v>43039</v>
      </c>
      <c r="L348" s="108"/>
      <c r="M348" s="84" t="s">
        <v>656</v>
      </c>
      <c r="N348" s="84"/>
      <c r="O348" s="105">
        <v>20520</v>
      </c>
      <c r="P348" s="105"/>
      <c r="Q348" s="84"/>
      <c r="R348" s="84"/>
      <c r="S348" s="84"/>
    </row>
    <row r="349" spans="2:20" ht="45" customHeight="1" x14ac:dyDescent="0.25">
      <c r="B349" s="20" t="s">
        <v>164</v>
      </c>
      <c r="C349" s="106" t="s">
        <v>19</v>
      </c>
      <c r="D349" s="106"/>
      <c r="E349" s="107">
        <f t="shared" si="5"/>
        <v>1</v>
      </c>
      <c r="F349" s="107"/>
      <c r="G349" s="107" t="s">
        <v>20</v>
      </c>
      <c r="H349" s="107"/>
      <c r="I349" s="108">
        <v>43070</v>
      </c>
      <c r="J349" s="108"/>
      <c r="K349" s="108">
        <v>43100</v>
      </c>
      <c r="L349" s="108"/>
      <c r="M349" s="84" t="s">
        <v>656</v>
      </c>
      <c r="N349" s="84"/>
      <c r="O349" s="105">
        <v>10260</v>
      </c>
      <c r="P349" s="105"/>
      <c r="Q349" s="84"/>
      <c r="R349" s="84"/>
      <c r="S349" s="84"/>
    </row>
    <row r="350" spans="2:20" ht="45" customHeight="1" x14ac:dyDescent="0.25">
      <c r="B350" s="20" t="s">
        <v>164</v>
      </c>
      <c r="C350" s="106" t="s">
        <v>19</v>
      </c>
      <c r="D350" s="106"/>
      <c r="E350" s="107">
        <f t="shared" si="5"/>
        <v>1</v>
      </c>
      <c r="F350" s="107"/>
      <c r="G350" s="107" t="s">
        <v>20</v>
      </c>
      <c r="H350" s="107"/>
      <c r="I350" s="108">
        <v>43040</v>
      </c>
      <c r="J350" s="108"/>
      <c r="K350" s="108">
        <v>43069</v>
      </c>
      <c r="L350" s="108"/>
      <c r="M350" s="84" t="s">
        <v>656</v>
      </c>
      <c r="N350" s="84"/>
      <c r="O350" s="105">
        <v>25650</v>
      </c>
      <c r="P350" s="105"/>
      <c r="Q350" s="84"/>
      <c r="R350" s="84"/>
      <c r="S350" s="84"/>
      <c r="T350" s="5">
        <f>SUM(O339:O350)</f>
        <v>256500</v>
      </c>
    </row>
    <row r="351" spans="2:20" ht="45" customHeight="1" x14ac:dyDescent="0.25">
      <c r="B351" s="20" t="s">
        <v>1487</v>
      </c>
      <c r="C351" s="106" t="s">
        <v>1488</v>
      </c>
      <c r="D351" s="106"/>
      <c r="E351" s="107">
        <f t="shared" si="5"/>
        <v>1</v>
      </c>
      <c r="F351" s="107"/>
      <c r="G351" s="107" t="s">
        <v>35</v>
      </c>
      <c r="H351" s="107"/>
      <c r="I351" s="108">
        <v>42747</v>
      </c>
      <c r="J351" s="108"/>
      <c r="K351" s="108">
        <v>42747</v>
      </c>
      <c r="L351" s="108"/>
      <c r="M351" s="84" t="s">
        <v>656</v>
      </c>
      <c r="N351" s="84"/>
      <c r="O351" s="105">
        <v>434</v>
      </c>
      <c r="P351" s="105"/>
      <c r="Q351" s="84"/>
      <c r="R351" s="84"/>
      <c r="S351" s="84"/>
    </row>
    <row r="352" spans="2:20" ht="45" customHeight="1" x14ac:dyDescent="0.25">
      <c r="B352" s="20" t="s">
        <v>1487</v>
      </c>
      <c r="C352" s="106" t="s">
        <v>1488</v>
      </c>
      <c r="D352" s="106"/>
      <c r="E352" s="107">
        <f t="shared" si="5"/>
        <v>1</v>
      </c>
      <c r="F352" s="107"/>
      <c r="G352" s="107" t="s">
        <v>35</v>
      </c>
      <c r="H352" s="107"/>
      <c r="I352" s="108">
        <v>42746</v>
      </c>
      <c r="J352" s="108"/>
      <c r="K352" s="108">
        <v>42746</v>
      </c>
      <c r="L352" s="108"/>
      <c r="M352" s="84" t="s">
        <v>656</v>
      </c>
      <c r="N352" s="84"/>
      <c r="O352" s="105">
        <v>342</v>
      </c>
      <c r="P352" s="105"/>
      <c r="Q352" s="84"/>
      <c r="R352" s="84"/>
      <c r="S352" s="84"/>
    </row>
    <row r="353" spans="2:19" ht="45" customHeight="1" x14ac:dyDescent="0.25">
      <c r="B353" s="20" t="s">
        <v>1487</v>
      </c>
      <c r="C353" s="106" t="s">
        <v>1489</v>
      </c>
      <c r="D353" s="106"/>
      <c r="E353" s="107">
        <f t="shared" si="5"/>
        <v>1</v>
      </c>
      <c r="F353" s="107"/>
      <c r="G353" s="107" t="s">
        <v>35</v>
      </c>
      <c r="H353" s="107"/>
      <c r="I353" s="108">
        <v>42744</v>
      </c>
      <c r="J353" s="108"/>
      <c r="K353" s="108">
        <v>42744</v>
      </c>
      <c r="L353" s="108"/>
      <c r="M353" s="84" t="s">
        <v>656</v>
      </c>
      <c r="N353" s="84"/>
      <c r="O353" s="105">
        <v>213</v>
      </c>
      <c r="P353" s="105"/>
      <c r="Q353" s="84"/>
      <c r="R353" s="84"/>
      <c r="S353" s="84"/>
    </row>
    <row r="354" spans="2:19" ht="45" customHeight="1" x14ac:dyDescent="0.25">
      <c r="B354" s="20" t="s">
        <v>1487</v>
      </c>
      <c r="C354" s="106" t="s">
        <v>19</v>
      </c>
      <c r="D354" s="106"/>
      <c r="E354" s="107">
        <f t="shared" si="5"/>
        <v>1</v>
      </c>
      <c r="F354" s="107"/>
      <c r="G354" s="107" t="s">
        <v>20</v>
      </c>
      <c r="H354" s="107"/>
      <c r="I354" s="108">
        <v>42744</v>
      </c>
      <c r="J354" s="108"/>
      <c r="K354" s="108">
        <v>42744</v>
      </c>
      <c r="L354" s="108"/>
      <c r="M354" s="84" t="s">
        <v>656</v>
      </c>
      <c r="N354" s="84"/>
      <c r="O354" s="105">
        <v>1250</v>
      </c>
      <c r="P354" s="105"/>
      <c r="Q354" s="84"/>
      <c r="R354" s="84"/>
      <c r="S354" s="84"/>
    </row>
    <row r="355" spans="2:19" ht="45" customHeight="1" x14ac:dyDescent="0.25">
      <c r="B355" s="20" t="s">
        <v>1487</v>
      </c>
      <c r="C355" s="106" t="s">
        <v>1488</v>
      </c>
      <c r="D355" s="106"/>
      <c r="E355" s="107">
        <f t="shared" si="5"/>
        <v>1</v>
      </c>
      <c r="F355" s="107"/>
      <c r="G355" s="107" t="s">
        <v>35</v>
      </c>
      <c r="H355" s="107"/>
      <c r="I355" s="108">
        <v>42746</v>
      </c>
      <c r="J355" s="108"/>
      <c r="K355" s="108">
        <v>42746</v>
      </c>
      <c r="L355" s="108"/>
      <c r="M355" s="84" t="s">
        <v>656</v>
      </c>
      <c r="N355" s="84"/>
      <c r="O355" s="105">
        <v>229</v>
      </c>
      <c r="P355" s="105"/>
      <c r="Q355" s="84"/>
      <c r="R355" s="84"/>
      <c r="S355" s="84"/>
    </row>
    <row r="356" spans="2:19" ht="45" customHeight="1" x14ac:dyDescent="0.25">
      <c r="B356" s="20" t="s">
        <v>1487</v>
      </c>
      <c r="C356" s="106" t="s">
        <v>1489</v>
      </c>
      <c r="D356" s="106"/>
      <c r="E356" s="107">
        <f t="shared" si="5"/>
        <v>1</v>
      </c>
      <c r="F356" s="107"/>
      <c r="G356" s="107" t="s">
        <v>35</v>
      </c>
      <c r="H356" s="107"/>
      <c r="I356" s="108">
        <v>42744</v>
      </c>
      <c r="J356" s="108"/>
      <c r="K356" s="108">
        <v>42744</v>
      </c>
      <c r="L356" s="108"/>
      <c r="M356" s="84" t="s">
        <v>656</v>
      </c>
      <c r="N356" s="84"/>
      <c r="O356" s="105">
        <v>220</v>
      </c>
      <c r="P356" s="105"/>
      <c r="Q356" s="84"/>
      <c r="R356" s="84"/>
      <c r="S356" s="84"/>
    </row>
    <row r="357" spans="2:19" ht="45" customHeight="1" x14ac:dyDescent="0.25">
      <c r="B357" s="20" t="s">
        <v>1487</v>
      </c>
      <c r="C357" s="106" t="s">
        <v>1490</v>
      </c>
      <c r="D357" s="106"/>
      <c r="E357" s="107">
        <f t="shared" si="5"/>
        <v>1</v>
      </c>
      <c r="F357" s="107"/>
      <c r="G357" s="107" t="s">
        <v>35</v>
      </c>
      <c r="H357" s="107"/>
      <c r="I357" s="108">
        <v>42754</v>
      </c>
      <c r="J357" s="108"/>
      <c r="K357" s="108">
        <v>42754</v>
      </c>
      <c r="L357" s="108"/>
      <c r="M357" s="84" t="s">
        <v>656</v>
      </c>
      <c r="N357" s="84"/>
      <c r="O357" s="105">
        <v>434</v>
      </c>
      <c r="P357" s="105"/>
      <c r="Q357" s="84"/>
      <c r="R357" s="84"/>
      <c r="S357" s="84"/>
    </row>
    <row r="358" spans="2:19" ht="45" customHeight="1" x14ac:dyDescent="0.25">
      <c r="B358" s="20" t="s">
        <v>1487</v>
      </c>
      <c r="C358" s="106" t="s">
        <v>1490</v>
      </c>
      <c r="D358" s="106"/>
      <c r="E358" s="107">
        <f t="shared" si="5"/>
        <v>1</v>
      </c>
      <c r="F358" s="107"/>
      <c r="G358" s="107" t="s">
        <v>35</v>
      </c>
      <c r="H358" s="107"/>
      <c r="I358" s="108">
        <v>42758</v>
      </c>
      <c r="J358" s="108"/>
      <c r="K358" s="108">
        <v>42758</v>
      </c>
      <c r="L358" s="108"/>
      <c r="M358" s="84" t="s">
        <v>656</v>
      </c>
      <c r="N358" s="84"/>
      <c r="O358" s="105">
        <v>352</v>
      </c>
      <c r="P358" s="105"/>
      <c r="Q358" s="84"/>
      <c r="R358" s="84"/>
      <c r="S358" s="84"/>
    </row>
    <row r="359" spans="2:19" ht="45" customHeight="1" x14ac:dyDescent="0.25">
      <c r="B359" s="20" t="s">
        <v>1487</v>
      </c>
      <c r="C359" s="106" t="s">
        <v>1490</v>
      </c>
      <c r="D359" s="106"/>
      <c r="E359" s="107">
        <f t="shared" si="5"/>
        <v>1</v>
      </c>
      <c r="F359" s="107"/>
      <c r="G359" s="107" t="s">
        <v>35</v>
      </c>
      <c r="H359" s="107"/>
      <c r="I359" s="108">
        <v>42753</v>
      </c>
      <c r="J359" s="108"/>
      <c r="K359" s="108">
        <v>42753</v>
      </c>
      <c r="L359" s="108"/>
      <c r="M359" s="84" t="s">
        <v>656</v>
      </c>
      <c r="N359" s="84"/>
      <c r="O359" s="105">
        <v>384</v>
      </c>
      <c r="P359" s="105"/>
      <c r="Q359" s="84"/>
      <c r="R359" s="84"/>
      <c r="S359" s="84"/>
    </row>
    <row r="360" spans="2:19" ht="45" customHeight="1" x14ac:dyDescent="0.25">
      <c r="B360" s="20" t="s">
        <v>1487</v>
      </c>
      <c r="C360" s="106" t="s">
        <v>1490</v>
      </c>
      <c r="D360" s="106"/>
      <c r="E360" s="107">
        <f t="shared" si="5"/>
        <v>1</v>
      </c>
      <c r="F360" s="107"/>
      <c r="G360" s="107" t="s">
        <v>35</v>
      </c>
      <c r="H360" s="107"/>
      <c r="I360" s="108">
        <v>42748</v>
      </c>
      <c r="J360" s="108"/>
      <c r="K360" s="108">
        <v>42748</v>
      </c>
      <c r="L360" s="108"/>
      <c r="M360" s="84" t="s">
        <v>656</v>
      </c>
      <c r="N360" s="84"/>
      <c r="O360" s="105">
        <v>412</v>
      </c>
      <c r="P360" s="105"/>
      <c r="Q360" s="84"/>
      <c r="R360" s="84"/>
      <c r="S360" s="84"/>
    </row>
    <row r="361" spans="2:19" ht="45" customHeight="1" x14ac:dyDescent="0.25">
      <c r="B361" s="20" t="s">
        <v>1487</v>
      </c>
      <c r="C361" s="106" t="s">
        <v>1490</v>
      </c>
      <c r="D361" s="106"/>
      <c r="E361" s="107">
        <f t="shared" si="5"/>
        <v>1</v>
      </c>
      <c r="F361" s="107"/>
      <c r="G361" s="107" t="s">
        <v>35</v>
      </c>
      <c r="H361" s="107"/>
      <c r="I361" s="108">
        <v>42765</v>
      </c>
      <c r="J361" s="108"/>
      <c r="K361" s="108">
        <v>42765</v>
      </c>
      <c r="L361" s="108"/>
      <c r="M361" s="84" t="s">
        <v>656</v>
      </c>
      <c r="N361" s="84"/>
      <c r="O361" s="105">
        <v>426</v>
      </c>
      <c r="P361" s="105"/>
      <c r="Q361" s="84"/>
      <c r="R361" s="84"/>
      <c r="S361" s="84"/>
    </row>
    <row r="362" spans="2:19" ht="45" customHeight="1" x14ac:dyDescent="0.25">
      <c r="B362" s="20" t="s">
        <v>1487</v>
      </c>
      <c r="C362" s="106" t="s">
        <v>1491</v>
      </c>
      <c r="D362" s="106"/>
      <c r="E362" s="107">
        <f t="shared" si="5"/>
        <v>1</v>
      </c>
      <c r="F362" s="107"/>
      <c r="G362" s="107" t="s">
        <v>35</v>
      </c>
      <c r="H362" s="107"/>
      <c r="I362" s="108">
        <v>42762</v>
      </c>
      <c r="J362" s="108"/>
      <c r="K362" s="108">
        <v>42762</v>
      </c>
      <c r="L362" s="108"/>
      <c r="M362" s="84" t="s">
        <v>656</v>
      </c>
      <c r="N362" s="84"/>
      <c r="O362" s="105">
        <v>246</v>
      </c>
      <c r="P362" s="105"/>
      <c r="Q362" s="84"/>
      <c r="R362" s="84"/>
      <c r="S362" s="84"/>
    </row>
    <row r="363" spans="2:19" ht="45" customHeight="1" x14ac:dyDescent="0.25">
      <c r="B363" s="20" t="s">
        <v>1487</v>
      </c>
      <c r="C363" s="106" t="s">
        <v>19</v>
      </c>
      <c r="D363" s="106"/>
      <c r="E363" s="107">
        <f t="shared" si="5"/>
        <v>1</v>
      </c>
      <c r="F363" s="107"/>
      <c r="G363" s="107" t="s">
        <v>20</v>
      </c>
      <c r="H363" s="107"/>
      <c r="I363" s="108">
        <v>42754</v>
      </c>
      <c r="J363" s="108"/>
      <c r="K363" s="108">
        <v>42754</v>
      </c>
      <c r="L363" s="108"/>
      <c r="M363" s="84" t="s">
        <v>656</v>
      </c>
      <c r="N363" s="84"/>
      <c r="O363" s="105">
        <v>300</v>
      </c>
      <c r="P363" s="105"/>
      <c r="Q363" s="84"/>
      <c r="R363" s="84"/>
      <c r="S363" s="84"/>
    </row>
    <row r="364" spans="2:19" ht="45" customHeight="1" x14ac:dyDescent="0.25">
      <c r="B364" s="20" t="s">
        <v>1487</v>
      </c>
      <c r="C364" s="106" t="s">
        <v>1490</v>
      </c>
      <c r="D364" s="106"/>
      <c r="E364" s="107">
        <f t="shared" si="5"/>
        <v>1</v>
      </c>
      <c r="F364" s="107"/>
      <c r="G364" s="107" t="s">
        <v>35</v>
      </c>
      <c r="H364" s="107"/>
      <c r="I364" s="108">
        <v>42754</v>
      </c>
      <c r="J364" s="108"/>
      <c r="K364" s="108">
        <v>42754</v>
      </c>
      <c r="L364" s="108"/>
      <c r="M364" s="84" t="s">
        <v>656</v>
      </c>
      <c r="N364" s="84"/>
      <c r="O364" s="105">
        <v>229</v>
      </c>
      <c r="P364" s="105"/>
      <c r="Q364" s="84"/>
      <c r="R364" s="84"/>
      <c r="S364" s="84"/>
    </row>
    <row r="365" spans="2:19" ht="45" customHeight="1" x14ac:dyDescent="0.25">
      <c r="B365" s="20" t="s">
        <v>1487</v>
      </c>
      <c r="C365" s="106" t="s">
        <v>1490</v>
      </c>
      <c r="D365" s="106"/>
      <c r="E365" s="107">
        <f t="shared" si="5"/>
        <v>1</v>
      </c>
      <c r="F365" s="107"/>
      <c r="G365" s="107" t="s">
        <v>35</v>
      </c>
      <c r="H365" s="107"/>
      <c r="I365" s="108">
        <v>42758</v>
      </c>
      <c r="J365" s="108"/>
      <c r="K365" s="108">
        <v>42758</v>
      </c>
      <c r="L365" s="108"/>
      <c r="M365" s="84" t="s">
        <v>656</v>
      </c>
      <c r="N365" s="84"/>
      <c r="O365" s="105">
        <v>203</v>
      </c>
      <c r="P365" s="105"/>
      <c r="Q365" s="84"/>
      <c r="R365" s="84"/>
      <c r="S365" s="84"/>
    </row>
    <row r="366" spans="2:19" ht="45" customHeight="1" x14ac:dyDescent="0.25">
      <c r="B366" s="20" t="s">
        <v>1487</v>
      </c>
      <c r="C366" s="106" t="s">
        <v>1490</v>
      </c>
      <c r="D366" s="106"/>
      <c r="E366" s="107">
        <f t="shared" si="5"/>
        <v>1</v>
      </c>
      <c r="F366" s="107"/>
      <c r="G366" s="107" t="s">
        <v>35</v>
      </c>
      <c r="H366" s="107"/>
      <c r="I366" s="108">
        <v>42753</v>
      </c>
      <c r="J366" s="108"/>
      <c r="K366" s="108">
        <v>42753</v>
      </c>
      <c r="L366" s="108"/>
      <c r="M366" s="84" t="s">
        <v>656</v>
      </c>
      <c r="N366" s="84"/>
      <c r="O366" s="105">
        <v>174</v>
      </c>
      <c r="P366" s="105"/>
      <c r="Q366" s="84"/>
      <c r="R366" s="84"/>
      <c r="S366" s="84"/>
    </row>
    <row r="367" spans="2:19" ht="45" customHeight="1" x14ac:dyDescent="0.25">
      <c r="B367" s="20" t="s">
        <v>1487</v>
      </c>
      <c r="C367" s="106" t="s">
        <v>1490</v>
      </c>
      <c r="D367" s="106"/>
      <c r="E367" s="107">
        <f t="shared" si="5"/>
        <v>1</v>
      </c>
      <c r="F367" s="107"/>
      <c r="G367" s="107" t="s">
        <v>35</v>
      </c>
      <c r="H367" s="107"/>
      <c r="I367" s="108">
        <v>42748</v>
      </c>
      <c r="J367" s="108"/>
      <c r="K367" s="108">
        <v>42748</v>
      </c>
      <c r="L367" s="108"/>
      <c r="M367" s="84" t="s">
        <v>656</v>
      </c>
      <c r="N367" s="84"/>
      <c r="O367" s="105">
        <v>147</v>
      </c>
      <c r="P367" s="105"/>
      <c r="Q367" s="84"/>
      <c r="R367" s="84"/>
      <c r="S367" s="84"/>
    </row>
    <row r="368" spans="2:19" ht="45" customHeight="1" x14ac:dyDescent="0.25">
      <c r="B368" s="20" t="s">
        <v>1487</v>
      </c>
      <c r="C368" s="106" t="s">
        <v>1490</v>
      </c>
      <c r="D368" s="106"/>
      <c r="E368" s="107">
        <f t="shared" si="5"/>
        <v>1</v>
      </c>
      <c r="F368" s="107"/>
      <c r="G368" s="107" t="s">
        <v>35</v>
      </c>
      <c r="H368" s="107"/>
      <c r="I368" s="108">
        <v>42765</v>
      </c>
      <c r="J368" s="108"/>
      <c r="K368" s="108">
        <v>42765</v>
      </c>
      <c r="L368" s="108"/>
      <c r="M368" s="84" t="s">
        <v>656</v>
      </c>
      <c r="N368" s="84"/>
      <c r="O368" s="105">
        <v>185.1</v>
      </c>
      <c r="P368" s="105"/>
      <c r="Q368" s="84"/>
      <c r="R368" s="84"/>
      <c r="S368" s="84"/>
    </row>
    <row r="369" spans="2:19" ht="45" customHeight="1" x14ac:dyDescent="0.25">
      <c r="B369" s="20" t="s">
        <v>1487</v>
      </c>
      <c r="C369" s="106" t="s">
        <v>1491</v>
      </c>
      <c r="D369" s="106"/>
      <c r="E369" s="107">
        <f t="shared" si="5"/>
        <v>1</v>
      </c>
      <c r="F369" s="107"/>
      <c r="G369" s="107" t="s">
        <v>35</v>
      </c>
      <c r="H369" s="107"/>
      <c r="I369" s="108">
        <v>42762</v>
      </c>
      <c r="J369" s="108"/>
      <c r="K369" s="108">
        <v>42762</v>
      </c>
      <c r="L369" s="108"/>
      <c r="M369" s="84" t="s">
        <v>656</v>
      </c>
      <c r="N369" s="84"/>
      <c r="O369" s="105">
        <v>229</v>
      </c>
      <c r="P369" s="105"/>
      <c r="Q369" s="84"/>
      <c r="R369" s="84"/>
      <c r="S369" s="84"/>
    </row>
    <row r="370" spans="2:19" ht="45" customHeight="1" x14ac:dyDescent="0.25">
      <c r="B370" s="20" t="s">
        <v>1487</v>
      </c>
      <c r="C370" s="106" t="s">
        <v>1492</v>
      </c>
      <c r="D370" s="106"/>
      <c r="E370" s="107">
        <f t="shared" si="5"/>
        <v>1</v>
      </c>
      <c r="F370" s="107"/>
      <c r="G370" s="107" t="s">
        <v>35</v>
      </c>
      <c r="H370" s="107"/>
      <c r="I370" s="108">
        <v>42765</v>
      </c>
      <c r="J370" s="108"/>
      <c r="K370" s="108">
        <v>42765</v>
      </c>
      <c r="L370" s="108"/>
      <c r="M370" s="84" t="s">
        <v>656</v>
      </c>
      <c r="N370" s="84"/>
      <c r="O370" s="105">
        <v>496.99</v>
      </c>
      <c r="P370" s="105"/>
      <c r="Q370" s="84"/>
      <c r="R370" s="84"/>
      <c r="S370" s="84"/>
    </row>
    <row r="371" spans="2:19" ht="45" customHeight="1" x14ac:dyDescent="0.25">
      <c r="B371" s="20" t="s">
        <v>1487</v>
      </c>
      <c r="C371" s="106" t="s">
        <v>1493</v>
      </c>
      <c r="D371" s="106"/>
      <c r="E371" s="107">
        <f t="shared" si="5"/>
        <v>1</v>
      </c>
      <c r="F371" s="107"/>
      <c r="G371" s="107" t="s">
        <v>35</v>
      </c>
      <c r="H371" s="107"/>
      <c r="I371" s="108">
        <v>42773</v>
      </c>
      <c r="J371" s="108"/>
      <c r="K371" s="108">
        <v>42773</v>
      </c>
      <c r="L371" s="108"/>
      <c r="M371" s="84" t="s">
        <v>656</v>
      </c>
      <c r="N371" s="84"/>
      <c r="O371" s="105">
        <v>253</v>
      </c>
      <c r="P371" s="105"/>
      <c r="Q371" s="84"/>
      <c r="R371" s="84"/>
      <c r="S371" s="84"/>
    </row>
    <row r="372" spans="2:19" ht="45" customHeight="1" x14ac:dyDescent="0.25">
      <c r="B372" s="20" t="s">
        <v>1487</v>
      </c>
      <c r="C372" s="106" t="s">
        <v>1494</v>
      </c>
      <c r="D372" s="106"/>
      <c r="E372" s="107">
        <f t="shared" si="5"/>
        <v>1</v>
      </c>
      <c r="F372" s="107"/>
      <c r="G372" s="107" t="s">
        <v>35</v>
      </c>
      <c r="H372" s="107"/>
      <c r="I372" s="108">
        <v>42774</v>
      </c>
      <c r="J372" s="108"/>
      <c r="K372" s="108">
        <v>42774</v>
      </c>
      <c r="L372" s="108"/>
      <c r="M372" s="84" t="s">
        <v>656</v>
      </c>
      <c r="N372" s="84"/>
      <c r="O372" s="105">
        <v>409</v>
      </c>
      <c r="P372" s="105"/>
      <c r="Q372" s="84"/>
      <c r="R372" s="84"/>
      <c r="S372" s="84"/>
    </row>
    <row r="373" spans="2:19" ht="45" customHeight="1" x14ac:dyDescent="0.25">
      <c r="B373" s="20" t="s">
        <v>1487</v>
      </c>
      <c r="C373" s="106" t="s">
        <v>1494</v>
      </c>
      <c r="D373" s="106"/>
      <c r="E373" s="107">
        <f t="shared" si="5"/>
        <v>1</v>
      </c>
      <c r="F373" s="107"/>
      <c r="G373" s="107" t="s">
        <v>35</v>
      </c>
      <c r="H373" s="107"/>
      <c r="I373" s="108">
        <v>42769</v>
      </c>
      <c r="J373" s="108"/>
      <c r="K373" s="108">
        <v>42769</v>
      </c>
      <c r="L373" s="108"/>
      <c r="M373" s="84" t="s">
        <v>656</v>
      </c>
      <c r="N373" s="84"/>
      <c r="O373" s="105">
        <v>434</v>
      </c>
      <c r="P373" s="105"/>
      <c r="Q373" s="84"/>
      <c r="R373" s="84"/>
      <c r="S373" s="84"/>
    </row>
    <row r="374" spans="2:19" ht="45" customHeight="1" x14ac:dyDescent="0.25">
      <c r="B374" s="20" t="s">
        <v>1487</v>
      </c>
      <c r="C374" s="106" t="s">
        <v>1494</v>
      </c>
      <c r="D374" s="106"/>
      <c r="E374" s="107">
        <f t="shared" si="5"/>
        <v>1</v>
      </c>
      <c r="F374" s="107"/>
      <c r="G374" s="107" t="s">
        <v>35</v>
      </c>
      <c r="H374" s="107"/>
      <c r="I374" s="108">
        <v>42767</v>
      </c>
      <c r="J374" s="108"/>
      <c r="K374" s="108">
        <v>42767</v>
      </c>
      <c r="L374" s="108"/>
      <c r="M374" s="84" t="s">
        <v>656</v>
      </c>
      <c r="N374" s="84"/>
      <c r="O374" s="105">
        <v>434</v>
      </c>
      <c r="P374" s="105"/>
      <c r="Q374" s="84"/>
      <c r="R374" s="84"/>
      <c r="S374" s="84"/>
    </row>
    <row r="375" spans="2:19" ht="45" customHeight="1" x14ac:dyDescent="0.25">
      <c r="B375" s="20" t="s">
        <v>1487</v>
      </c>
      <c r="C375" s="106" t="s">
        <v>1494</v>
      </c>
      <c r="D375" s="106"/>
      <c r="E375" s="107">
        <f t="shared" si="5"/>
        <v>1</v>
      </c>
      <c r="F375" s="107"/>
      <c r="G375" s="107" t="s">
        <v>35</v>
      </c>
      <c r="H375" s="107"/>
      <c r="I375" s="108">
        <v>42766</v>
      </c>
      <c r="J375" s="108"/>
      <c r="K375" s="108">
        <v>42766</v>
      </c>
      <c r="L375" s="108"/>
      <c r="M375" s="84" t="s">
        <v>656</v>
      </c>
      <c r="N375" s="84"/>
      <c r="O375" s="105">
        <v>248</v>
      </c>
      <c r="P375" s="105"/>
      <c r="Q375" s="84"/>
      <c r="R375" s="84"/>
      <c r="S375" s="84"/>
    </row>
    <row r="376" spans="2:19" ht="45" customHeight="1" x14ac:dyDescent="0.25">
      <c r="B376" s="20" t="s">
        <v>1487</v>
      </c>
      <c r="C376" s="106" t="s">
        <v>1494</v>
      </c>
      <c r="D376" s="106"/>
      <c r="E376" s="107">
        <f t="shared" si="5"/>
        <v>1</v>
      </c>
      <c r="F376" s="107"/>
      <c r="G376" s="107" t="s">
        <v>35</v>
      </c>
      <c r="H376" s="107"/>
      <c r="I376" s="108">
        <v>42768</v>
      </c>
      <c r="J376" s="108"/>
      <c r="K376" s="108">
        <v>42768</v>
      </c>
      <c r="L376" s="108"/>
      <c r="M376" s="84" t="s">
        <v>656</v>
      </c>
      <c r="N376" s="84"/>
      <c r="O376" s="105">
        <v>434</v>
      </c>
      <c r="P376" s="105"/>
      <c r="Q376" s="84"/>
      <c r="R376" s="84"/>
      <c r="S376" s="84"/>
    </row>
    <row r="377" spans="2:19" ht="45" customHeight="1" x14ac:dyDescent="0.25">
      <c r="B377" s="20" t="s">
        <v>1487</v>
      </c>
      <c r="C377" s="106" t="s">
        <v>1494</v>
      </c>
      <c r="D377" s="106"/>
      <c r="E377" s="107">
        <f t="shared" si="5"/>
        <v>1</v>
      </c>
      <c r="F377" s="107"/>
      <c r="G377" s="107" t="s">
        <v>35</v>
      </c>
      <c r="H377" s="107"/>
      <c r="I377" s="108">
        <v>42773</v>
      </c>
      <c r="J377" s="108"/>
      <c r="K377" s="108">
        <v>42773</v>
      </c>
      <c r="L377" s="108"/>
      <c r="M377" s="84" t="s">
        <v>656</v>
      </c>
      <c r="N377" s="84"/>
      <c r="O377" s="105">
        <v>426</v>
      </c>
      <c r="P377" s="105"/>
      <c r="Q377" s="84"/>
      <c r="R377" s="84"/>
      <c r="S377" s="84"/>
    </row>
    <row r="378" spans="2:19" ht="45" customHeight="1" x14ac:dyDescent="0.25">
      <c r="B378" s="20" t="s">
        <v>1487</v>
      </c>
      <c r="C378" s="106" t="s">
        <v>1494</v>
      </c>
      <c r="D378" s="106"/>
      <c r="E378" s="107">
        <f t="shared" si="5"/>
        <v>1</v>
      </c>
      <c r="F378" s="107"/>
      <c r="G378" s="107" t="s">
        <v>35</v>
      </c>
      <c r="H378" s="107"/>
      <c r="I378" s="108">
        <v>42760</v>
      </c>
      <c r="J378" s="108"/>
      <c r="K378" s="108">
        <v>42760</v>
      </c>
      <c r="L378" s="108"/>
      <c r="M378" s="84" t="s">
        <v>656</v>
      </c>
      <c r="N378" s="84"/>
      <c r="O378" s="105">
        <v>384</v>
      </c>
      <c r="P378" s="105"/>
      <c r="Q378" s="84"/>
      <c r="R378" s="84"/>
      <c r="S378" s="84"/>
    </row>
    <row r="379" spans="2:19" ht="45" customHeight="1" x14ac:dyDescent="0.25">
      <c r="B379" s="20" t="s">
        <v>1487</v>
      </c>
      <c r="C379" s="106" t="s">
        <v>1494</v>
      </c>
      <c r="D379" s="106"/>
      <c r="E379" s="107">
        <f t="shared" si="5"/>
        <v>1</v>
      </c>
      <c r="F379" s="107"/>
      <c r="G379" s="107" t="s">
        <v>35</v>
      </c>
      <c r="H379" s="107"/>
      <c r="I379" s="108">
        <v>42769</v>
      </c>
      <c r="J379" s="108"/>
      <c r="K379" s="108">
        <v>42769</v>
      </c>
      <c r="L379" s="108"/>
      <c r="M379" s="84" t="s">
        <v>656</v>
      </c>
      <c r="N379" s="84"/>
      <c r="O379" s="105">
        <v>434</v>
      </c>
      <c r="P379" s="105"/>
      <c r="Q379" s="84"/>
      <c r="R379" s="84"/>
      <c r="S379" s="84"/>
    </row>
    <row r="380" spans="2:19" ht="45" customHeight="1" x14ac:dyDescent="0.25">
      <c r="B380" s="20" t="s">
        <v>1487</v>
      </c>
      <c r="C380" s="106" t="s">
        <v>1494</v>
      </c>
      <c r="D380" s="106"/>
      <c r="E380" s="107">
        <f t="shared" si="5"/>
        <v>1</v>
      </c>
      <c r="F380" s="107"/>
      <c r="G380" s="107" t="s">
        <v>35</v>
      </c>
      <c r="H380" s="107"/>
      <c r="I380" s="108">
        <v>42752</v>
      </c>
      <c r="J380" s="108"/>
      <c r="K380" s="108">
        <v>42752</v>
      </c>
      <c r="L380" s="108"/>
      <c r="M380" s="84" t="s">
        <v>656</v>
      </c>
      <c r="N380" s="84"/>
      <c r="O380" s="105">
        <v>434</v>
      </c>
      <c r="P380" s="105"/>
      <c r="Q380" s="84"/>
      <c r="R380" s="84"/>
      <c r="S380" s="84"/>
    </row>
    <row r="381" spans="2:19" ht="45" customHeight="1" x14ac:dyDescent="0.25">
      <c r="B381" s="20" t="s">
        <v>1487</v>
      </c>
      <c r="C381" s="106" t="s">
        <v>1494</v>
      </c>
      <c r="D381" s="106"/>
      <c r="E381" s="107">
        <f t="shared" si="5"/>
        <v>1</v>
      </c>
      <c r="F381" s="107"/>
      <c r="G381" s="107" t="s">
        <v>35</v>
      </c>
      <c r="H381" s="107"/>
      <c r="I381" s="108">
        <v>42781</v>
      </c>
      <c r="J381" s="108"/>
      <c r="K381" s="108">
        <v>42781</v>
      </c>
      <c r="L381" s="108"/>
      <c r="M381" s="84" t="s">
        <v>656</v>
      </c>
      <c r="N381" s="84"/>
      <c r="O381" s="105">
        <v>494.01</v>
      </c>
      <c r="P381" s="105"/>
      <c r="Q381" s="84"/>
      <c r="R381" s="84"/>
      <c r="S381" s="84"/>
    </row>
    <row r="382" spans="2:19" ht="45" customHeight="1" x14ac:dyDescent="0.25">
      <c r="B382" s="20" t="s">
        <v>1487</v>
      </c>
      <c r="C382" s="106" t="s">
        <v>1493</v>
      </c>
      <c r="D382" s="106"/>
      <c r="E382" s="107">
        <f t="shared" si="5"/>
        <v>1</v>
      </c>
      <c r="F382" s="107"/>
      <c r="G382" s="107" t="s">
        <v>35</v>
      </c>
      <c r="H382" s="107"/>
      <c r="I382" s="108">
        <v>42758</v>
      </c>
      <c r="J382" s="108"/>
      <c r="K382" s="108">
        <v>42758</v>
      </c>
      <c r="L382" s="108"/>
      <c r="M382" s="84" t="s">
        <v>656</v>
      </c>
      <c r="N382" s="84"/>
      <c r="O382" s="105">
        <v>213</v>
      </c>
      <c r="P382" s="105"/>
      <c r="Q382" s="84"/>
      <c r="R382" s="84"/>
      <c r="S382" s="84"/>
    </row>
    <row r="383" spans="2:19" ht="45" customHeight="1" x14ac:dyDescent="0.25">
      <c r="B383" s="20" t="s">
        <v>1487</v>
      </c>
      <c r="C383" s="106" t="s">
        <v>1495</v>
      </c>
      <c r="D383" s="106"/>
      <c r="E383" s="107">
        <f t="shared" si="5"/>
        <v>1</v>
      </c>
      <c r="F383" s="107"/>
      <c r="G383" s="107" t="s">
        <v>35</v>
      </c>
      <c r="H383" s="107"/>
      <c r="I383" s="108">
        <v>42768</v>
      </c>
      <c r="J383" s="108"/>
      <c r="K383" s="108">
        <v>42768</v>
      </c>
      <c r="L383" s="108"/>
      <c r="M383" s="84" t="s">
        <v>656</v>
      </c>
      <c r="N383" s="84"/>
      <c r="O383" s="105">
        <v>426</v>
      </c>
      <c r="P383" s="105"/>
      <c r="Q383" s="84"/>
      <c r="R383" s="84"/>
      <c r="S383" s="84"/>
    </row>
    <row r="384" spans="2:19" ht="45" customHeight="1" x14ac:dyDescent="0.25">
      <c r="B384" s="20" t="s">
        <v>1487</v>
      </c>
      <c r="C384" s="106" t="s">
        <v>19</v>
      </c>
      <c r="D384" s="106"/>
      <c r="E384" s="107">
        <f t="shared" si="5"/>
        <v>1</v>
      </c>
      <c r="F384" s="107"/>
      <c r="G384" s="107" t="s">
        <v>20</v>
      </c>
      <c r="H384" s="107"/>
      <c r="I384" s="108">
        <v>42765</v>
      </c>
      <c r="J384" s="108"/>
      <c r="K384" s="108">
        <v>42765</v>
      </c>
      <c r="L384" s="108"/>
      <c r="M384" s="84" t="s">
        <v>656</v>
      </c>
      <c r="N384" s="84"/>
      <c r="O384" s="105">
        <v>700</v>
      </c>
      <c r="P384" s="105"/>
      <c r="Q384" s="84"/>
      <c r="R384" s="84"/>
      <c r="S384" s="84"/>
    </row>
    <row r="385" spans="2:19" ht="45" customHeight="1" x14ac:dyDescent="0.25">
      <c r="B385" s="20" t="s">
        <v>1487</v>
      </c>
      <c r="C385" s="106" t="s">
        <v>1493</v>
      </c>
      <c r="D385" s="106"/>
      <c r="E385" s="107">
        <f t="shared" si="5"/>
        <v>1</v>
      </c>
      <c r="F385" s="107"/>
      <c r="G385" s="107" t="s">
        <v>35</v>
      </c>
      <c r="H385" s="107"/>
      <c r="I385" s="108">
        <v>42773</v>
      </c>
      <c r="J385" s="108"/>
      <c r="K385" s="108">
        <v>42773</v>
      </c>
      <c r="L385" s="108"/>
      <c r="M385" s="84" t="s">
        <v>656</v>
      </c>
      <c r="N385" s="84"/>
      <c r="O385" s="105">
        <v>107</v>
      </c>
      <c r="P385" s="105"/>
      <c r="Q385" s="84"/>
      <c r="R385" s="84"/>
      <c r="S385" s="84"/>
    </row>
    <row r="386" spans="2:19" ht="45" customHeight="1" x14ac:dyDescent="0.25">
      <c r="B386" s="20" t="s">
        <v>1487</v>
      </c>
      <c r="C386" s="106" t="s">
        <v>1494</v>
      </c>
      <c r="D386" s="106"/>
      <c r="E386" s="107">
        <f t="shared" si="5"/>
        <v>1</v>
      </c>
      <c r="F386" s="107"/>
      <c r="G386" s="107" t="s">
        <v>35</v>
      </c>
      <c r="H386" s="107"/>
      <c r="I386" s="108">
        <v>42774</v>
      </c>
      <c r="J386" s="108"/>
      <c r="K386" s="108">
        <v>42774</v>
      </c>
      <c r="L386" s="108"/>
      <c r="M386" s="84" t="s">
        <v>656</v>
      </c>
      <c r="N386" s="84"/>
      <c r="O386" s="105">
        <v>229</v>
      </c>
      <c r="P386" s="105"/>
      <c r="Q386" s="84"/>
      <c r="R386" s="84"/>
      <c r="S386" s="84"/>
    </row>
    <row r="387" spans="2:19" ht="45" customHeight="1" x14ac:dyDescent="0.25">
      <c r="B387" s="20" t="s">
        <v>1487</v>
      </c>
      <c r="C387" s="106" t="s">
        <v>1494</v>
      </c>
      <c r="D387" s="106"/>
      <c r="E387" s="107">
        <f t="shared" si="5"/>
        <v>1</v>
      </c>
      <c r="F387" s="107"/>
      <c r="G387" s="107" t="s">
        <v>35</v>
      </c>
      <c r="H387" s="107"/>
      <c r="I387" s="108">
        <v>42769</v>
      </c>
      <c r="J387" s="108"/>
      <c r="K387" s="108">
        <v>42769</v>
      </c>
      <c r="L387" s="108"/>
      <c r="M387" s="84" t="s">
        <v>656</v>
      </c>
      <c r="N387" s="84"/>
      <c r="O387" s="105">
        <v>188.6</v>
      </c>
      <c r="P387" s="105"/>
      <c r="Q387" s="84"/>
      <c r="R387" s="84"/>
      <c r="S387" s="84"/>
    </row>
    <row r="388" spans="2:19" ht="45" customHeight="1" x14ac:dyDescent="0.25">
      <c r="B388" s="20" t="s">
        <v>1487</v>
      </c>
      <c r="C388" s="106" t="s">
        <v>1494</v>
      </c>
      <c r="D388" s="106"/>
      <c r="E388" s="107">
        <f t="shared" si="5"/>
        <v>1</v>
      </c>
      <c r="F388" s="107"/>
      <c r="G388" s="107" t="s">
        <v>35</v>
      </c>
      <c r="H388" s="107"/>
      <c r="I388" s="108">
        <v>42767</v>
      </c>
      <c r="J388" s="108"/>
      <c r="K388" s="108">
        <v>42767</v>
      </c>
      <c r="L388" s="108"/>
      <c r="M388" s="84" t="s">
        <v>656</v>
      </c>
      <c r="N388" s="84"/>
      <c r="O388" s="105">
        <v>229</v>
      </c>
      <c r="P388" s="105"/>
      <c r="Q388" s="84"/>
      <c r="R388" s="84"/>
      <c r="S388" s="84"/>
    </row>
    <row r="389" spans="2:19" ht="45" customHeight="1" x14ac:dyDescent="0.25">
      <c r="B389" s="20" t="s">
        <v>1487</v>
      </c>
      <c r="C389" s="106" t="s">
        <v>1494</v>
      </c>
      <c r="D389" s="106"/>
      <c r="E389" s="107">
        <f t="shared" si="5"/>
        <v>1</v>
      </c>
      <c r="F389" s="107"/>
      <c r="G389" s="107" t="s">
        <v>35</v>
      </c>
      <c r="H389" s="107"/>
      <c r="I389" s="108">
        <v>42766</v>
      </c>
      <c r="J389" s="108"/>
      <c r="K389" s="108">
        <v>42766</v>
      </c>
      <c r="L389" s="108"/>
      <c r="M389" s="84" t="s">
        <v>656</v>
      </c>
      <c r="N389" s="84"/>
      <c r="O389" s="105">
        <v>172.8</v>
      </c>
      <c r="P389" s="105"/>
      <c r="Q389" s="84"/>
      <c r="R389" s="84"/>
      <c r="S389" s="84"/>
    </row>
    <row r="390" spans="2:19" ht="45" customHeight="1" x14ac:dyDescent="0.25">
      <c r="B390" s="20" t="s">
        <v>1487</v>
      </c>
      <c r="C390" s="106" t="s">
        <v>1494</v>
      </c>
      <c r="D390" s="106"/>
      <c r="E390" s="107">
        <f t="shared" si="5"/>
        <v>1</v>
      </c>
      <c r="F390" s="107"/>
      <c r="G390" s="107" t="s">
        <v>35</v>
      </c>
      <c r="H390" s="107"/>
      <c r="I390" s="108">
        <v>42768</v>
      </c>
      <c r="J390" s="108"/>
      <c r="K390" s="108">
        <v>42768</v>
      </c>
      <c r="L390" s="108"/>
      <c r="M390" s="84" t="s">
        <v>656</v>
      </c>
      <c r="N390" s="84"/>
      <c r="O390" s="105">
        <v>197.5</v>
      </c>
      <c r="P390" s="105"/>
      <c r="Q390" s="84"/>
      <c r="R390" s="84"/>
      <c r="S390" s="84"/>
    </row>
    <row r="391" spans="2:19" ht="45" customHeight="1" x14ac:dyDescent="0.25">
      <c r="B391" s="20" t="s">
        <v>1487</v>
      </c>
      <c r="C391" s="106" t="s">
        <v>1494</v>
      </c>
      <c r="D391" s="106"/>
      <c r="E391" s="107">
        <f t="shared" si="5"/>
        <v>1</v>
      </c>
      <c r="F391" s="107"/>
      <c r="G391" s="107" t="s">
        <v>35</v>
      </c>
      <c r="H391" s="107"/>
      <c r="I391" s="108">
        <v>42773</v>
      </c>
      <c r="J391" s="108"/>
      <c r="K391" s="108">
        <v>42773</v>
      </c>
      <c r="L391" s="108"/>
      <c r="M391" s="84" t="s">
        <v>656</v>
      </c>
      <c r="N391" s="84"/>
      <c r="O391" s="105">
        <v>175.7</v>
      </c>
      <c r="P391" s="105"/>
      <c r="Q391" s="84"/>
      <c r="R391" s="84"/>
      <c r="S391" s="84"/>
    </row>
    <row r="392" spans="2:19" ht="45" customHeight="1" x14ac:dyDescent="0.25">
      <c r="B392" s="20" t="s">
        <v>1487</v>
      </c>
      <c r="C392" s="106" t="s">
        <v>1494</v>
      </c>
      <c r="D392" s="106"/>
      <c r="E392" s="107">
        <f t="shared" si="5"/>
        <v>1</v>
      </c>
      <c r="F392" s="107"/>
      <c r="G392" s="107" t="s">
        <v>35</v>
      </c>
      <c r="H392" s="107"/>
      <c r="I392" s="108">
        <v>42760</v>
      </c>
      <c r="J392" s="108"/>
      <c r="K392" s="108">
        <v>42760</v>
      </c>
      <c r="L392" s="108"/>
      <c r="M392" s="84" t="s">
        <v>656</v>
      </c>
      <c r="N392" s="84"/>
      <c r="O392" s="105">
        <v>129</v>
      </c>
      <c r="P392" s="105"/>
      <c r="Q392" s="84"/>
      <c r="R392" s="84"/>
      <c r="S392" s="84"/>
    </row>
    <row r="393" spans="2:19" ht="45" customHeight="1" x14ac:dyDescent="0.25">
      <c r="B393" s="20" t="s">
        <v>1487</v>
      </c>
      <c r="C393" s="106" t="s">
        <v>1494</v>
      </c>
      <c r="D393" s="106"/>
      <c r="E393" s="107">
        <f t="shared" si="5"/>
        <v>1</v>
      </c>
      <c r="F393" s="107"/>
      <c r="G393" s="107" t="s">
        <v>35</v>
      </c>
      <c r="H393" s="107"/>
      <c r="I393" s="108">
        <v>42769</v>
      </c>
      <c r="J393" s="108"/>
      <c r="K393" s="108">
        <v>42769</v>
      </c>
      <c r="L393" s="108"/>
      <c r="M393" s="84" t="s">
        <v>656</v>
      </c>
      <c r="N393" s="84"/>
      <c r="O393" s="105">
        <v>188.5</v>
      </c>
      <c r="P393" s="105"/>
      <c r="Q393" s="84"/>
      <c r="R393" s="84"/>
      <c r="S393" s="84"/>
    </row>
    <row r="394" spans="2:19" ht="45" customHeight="1" x14ac:dyDescent="0.25">
      <c r="B394" s="20" t="s">
        <v>1487</v>
      </c>
      <c r="C394" s="106" t="s">
        <v>1494</v>
      </c>
      <c r="D394" s="106"/>
      <c r="E394" s="107">
        <f t="shared" si="5"/>
        <v>1</v>
      </c>
      <c r="F394" s="107"/>
      <c r="G394" s="107" t="s">
        <v>35</v>
      </c>
      <c r="H394" s="107"/>
      <c r="I394" s="108">
        <v>42752</v>
      </c>
      <c r="J394" s="108"/>
      <c r="K394" s="108">
        <v>42752</v>
      </c>
      <c r="L394" s="108"/>
      <c r="M394" s="84" t="s">
        <v>656</v>
      </c>
      <c r="N394" s="84"/>
      <c r="O394" s="105">
        <v>162</v>
      </c>
      <c r="P394" s="105"/>
      <c r="Q394" s="84"/>
      <c r="R394" s="84"/>
      <c r="S394" s="84"/>
    </row>
    <row r="395" spans="2:19" ht="45" customHeight="1" x14ac:dyDescent="0.25">
      <c r="B395" s="20" t="s">
        <v>1487</v>
      </c>
      <c r="C395" s="106" t="s">
        <v>1493</v>
      </c>
      <c r="D395" s="106"/>
      <c r="E395" s="107">
        <f t="shared" si="5"/>
        <v>1</v>
      </c>
      <c r="F395" s="107"/>
      <c r="G395" s="107" t="s">
        <v>35</v>
      </c>
      <c r="H395" s="107"/>
      <c r="I395" s="108">
        <v>42758</v>
      </c>
      <c r="J395" s="108"/>
      <c r="K395" s="108">
        <v>42758</v>
      </c>
      <c r="L395" s="108"/>
      <c r="M395" s="84" t="s">
        <v>656</v>
      </c>
      <c r="N395" s="84"/>
      <c r="O395" s="105">
        <v>107</v>
      </c>
      <c r="P395" s="105"/>
      <c r="Q395" s="84"/>
      <c r="R395" s="84"/>
      <c r="S395" s="84"/>
    </row>
    <row r="396" spans="2:19" ht="45" customHeight="1" x14ac:dyDescent="0.25">
      <c r="B396" s="20" t="s">
        <v>1487</v>
      </c>
      <c r="C396" s="106" t="s">
        <v>1495</v>
      </c>
      <c r="D396" s="106"/>
      <c r="E396" s="107">
        <f t="shared" si="5"/>
        <v>1</v>
      </c>
      <c r="F396" s="107"/>
      <c r="G396" s="107" t="s">
        <v>35</v>
      </c>
      <c r="H396" s="107"/>
      <c r="I396" s="108">
        <v>42768</v>
      </c>
      <c r="J396" s="108"/>
      <c r="K396" s="108">
        <v>42768</v>
      </c>
      <c r="L396" s="108"/>
      <c r="M396" s="84" t="s">
        <v>656</v>
      </c>
      <c r="N396" s="84"/>
      <c r="O396" s="105">
        <v>220</v>
      </c>
      <c r="P396" s="105"/>
      <c r="Q396" s="84"/>
      <c r="R396" s="84"/>
      <c r="S396" s="84"/>
    </row>
    <row r="397" spans="2:19" ht="45" customHeight="1" x14ac:dyDescent="0.25">
      <c r="B397" s="20" t="s">
        <v>1487</v>
      </c>
      <c r="C397" s="106" t="s">
        <v>19</v>
      </c>
      <c r="D397" s="106"/>
      <c r="E397" s="107">
        <f t="shared" ref="E397:E460" si="6">D397+1</f>
        <v>1</v>
      </c>
      <c r="F397" s="107"/>
      <c r="G397" s="107" t="s">
        <v>20</v>
      </c>
      <c r="H397" s="107"/>
      <c r="I397" s="108">
        <v>42776</v>
      </c>
      <c r="J397" s="108"/>
      <c r="K397" s="108">
        <v>42776</v>
      </c>
      <c r="L397" s="108"/>
      <c r="M397" s="84" t="s">
        <v>656</v>
      </c>
      <c r="N397" s="84"/>
      <c r="O397" s="105">
        <v>2390</v>
      </c>
      <c r="P397" s="105"/>
      <c r="Q397" s="84"/>
      <c r="R397" s="84"/>
      <c r="S397" s="84"/>
    </row>
    <row r="398" spans="2:19" ht="45" customHeight="1" x14ac:dyDescent="0.25">
      <c r="B398" s="20" t="s">
        <v>1487</v>
      </c>
      <c r="C398" s="106" t="s">
        <v>1297</v>
      </c>
      <c r="D398" s="106"/>
      <c r="E398" s="107">
        <f t="shared" si="6"/>
        <v>1</v>
      </c>
      <c r="F398" s="107"/>
      <c r="G398" s="107" t="s">
        <v>20</v>
      </c>
      <c r="H398" s="107"/>
      <c r="I398" s="108">
        <v>42782</v>
      </c>
      <c r="J398" s="108"/>
      <c r="K398" s="108">
        <v>42782</v>
      </c>
      <c r="L398" s="108"/>
      <c r="M398" s="84" t="s">
        <v>656</v>
      </c>
      <c r="N398" s="84"/>
      <c r="O398" s="105">
        <v>100</v>
      </c>
      <c r="P398" s="105"/>
      <c r="Q398" s="84"/>
      <c r="R398" s="84"/>
      <c r="S398" s="84"/>
    </row>
    <row r="399" spans="2:19" ht="45" customHeight="1" x14ac:dyDescent="0.25">
      <c r="B399" s="20" t="s">
        <v>1487</v>
      </c>
      <c r="C399" s="106" t="s">
        <v>1496</v>
      </c>
      <c r="D399" s="106"/>
      <c r="E399" s="107">
        <f t="shared" si="6"/>
        <v>1</v>
      </c>
      <c r="F399" s="107"/>
      <c r="G399" s="107" t="s">
        <v>35</v>
      </c>
      <c r="H399" s="107"/>
      <c r="I399" s="108">
        <v>42775</v>
      </c>
      <c r="J399" s="108"/>
      <c r="K399" s="108">
        <v>42775</v>
      </c>
      <c r="L399" s="108"/>
      <c r="M399" s="84" t="s">
        <v>656</v>
      </c>
      <c r="N399" s="84"/>
      <c r="O399" s="105">
        <v>875.03</v>
      </c>
      <c r="P399" s="105"/>
      <c r="Q399" s="84"/>
      <c r="R399" s="84"/>
      <c r="S399" s="84"/>
    </row>
    <row r="400" spans="2:19" ht="45" customHeight="1" x14ac:dyDescent="0.25">
      <c r="B400" s="20" t="s">
        <v>1487</v>
      </c>
      <c r="C400" s="106" t="s">
        <v>1497</v>
      </c>
      <c r="D400" s="106"/>
      <c r="E400" s="107">
        <f t="shared" si="6"/>
        <v>1</v>
      </c>
      <c r="F400" s="107"/>
      <c r="G400" s="107" t="s">
        <v>35</v>
      </c>
      <c r="H400" s="107"/>
      <c r="I400" s="108">
        <v>42781</v>
      </c>
      <c r="J400" s="108"/>
      <c r="K400" s="108">
        <v>42781</v>
      </c>
      <c r="L400" s="108"/>
      <c r="M400" s="84" t="s">
        <v>656</v>
      </c>
      <c r="N400" s="84"/>
      <c r="O400" s="105">
        <v>431</v>
      </c>
      <c r="P400" s="105"/>
      <c r="Q400" s="84"/>
      <c r="R400" s="84"/>
      <c r="S400" s="84"/>
    </row>
    <row r="401" spans="2:19" ht="45" customHeight="1" x14ac:dyDescent="0.25">
      <c r="B401" s="20" t="s">
        <v>1487</v>
      </c>
      <c r="C401" s="106" t="s">
        <v>1498</v>
      </c>
      <c r="D401" s="106"/>
      <c r="E401" s="107">
        <f t="shared" si="6"/>
        <v>1</v>
      </c>
      <c r="F401" s="107"/>
      <c r="G401" s="107" t="s">
        <v>35</v>
      </c>
      <c r="H401" s="107"/>
      <c r="I401" s="108">
        <v>42773</v>
      </c>
      <c r="J401" s="108"/>
      <c r="K401" s="108">
        <v>42773</v>
      </c>
      <c r="L401" s="108"/>
      <c r="M401" s="84" t="s">
        <v>656</v>
      </c>
      <c r="N401" s="84"/>
      <c r="O401" s="105">
        <v>100</v>
      </c>
      <c r="P401" s="105"/>
      <c r="Q401" s="84"/>
      <c r="R401" s="84"/>
      <c r="S401" s="84"/>
    </row>
    <row r="402" spans="2:19" ht="45" customHeight="1" x14ac:dyDescent="0.25">
      <c r="B402" s="20" t="s">
        <v>1487</v>
      </c>
      <c r="C402" s="106" t="s">
        <v>1496</v>
      </c>
      <c r="D402" s="106"/>
      <c r="E402" s="107">
        <f t="shared" si="6"/>
        <v>1</v>
      </c>
      <c r="F402" s="107"/>
      <c r="G402" s="107" t="s">
        <v>35</v>
      </c>
      <c r="H402" s="107"/>
      <c r="I402" s="108">
        <v>42788</v>
      </c>
      <c r="J402" s="108"/>
      <c r="K402" s="108">
        <v>42788</v>
      </c>
      <c r="L402" s="108"/>
      <c r="M402" s="84" t="s">
        <v>656</v>
      </c>
      <c r="N402" s="84"/>
      <c r="O402" s="105">
        <v>413</v>
      </c>
      <c r="P402" s="105"/>
      <c r="Q402" s="84"/>
      <c r="R402" s="84"/>
      <c r="S402" s="84"/>
    </row>
    <row r="403" spans="2:19" ht="45" customHeight="1" x14ac:dyDescent="0.25">
      <c r="B403" s="20" t="s">
        <v>1487</v>
      </c>
      <c r="C403" s="106" t="s">
        <v>1496</v>
      </c>
      <c r="D403" s="106"/>
      <c r="E403" s="107">
        <f t="shared" si="6"/>
        <v>1</v>
      </c>
      <c r="F403" s="107"/>
      <c r="G403" s="107" t="s">
        <v>35</v>
      </c>
      <c r="H403" s="107"/>
      <c r="I403" s="108">
        <v>42796</v>
      </c>
      <c r="J403" s="108"/>
      <c r="K403" s="108">
        <v>42796</v>
      </c>
      <c r="L403" s="108"/>
      <c r="M403" s="84" t="s">
        <v>656</v>
      </c>
      <c r="N403" s="84"/>
      <c r="O403" s="105">
        <v>398</v>
      </c>
      <c r="P403" s="105"/>
      <c r="Q403" s="84"/>
      <c r="R403" s="84"/>
      <c r="S403" s="84"/>
    </row>
    <row r="404" spans="2:19" ht="45" customHeight="1" x14ac:dyDescent="0.25">
      <c r="B404" s="20" t="s">
        <v>1487</v>
      </c>
      <c r="C404" s="106" t="s">
        <v>1496</v>
      </c>
      <c r="D404" s="106"/>
      <c r="E404" s="107">
        <f t="shared" si="6"/>
        <v>1</v>
      </c>
      <c r="F404" s="107"/>
      <c r="G404" s="107" t="s">
        <v>35</v>
      </c>
      <c r="H404" s="107"/>
      <c r="I404" s="108">
        <v>42800</v>
      </c>
      <c r="J404" s="108"/>
      <c r="K404" s="108">
        <v>42800</v>
      </c>
      <c r="L404" s="108"/>
      <c r="M404" s="84" t="s">
        <v>656</v>
      </c>
      <c r="N404" s="84"/>
      <c r="O404" s="105">
        <v>438</v>
      </c>
      <c r="P404" s="105"/>
      <c r="Q404" s="84"/>
      <c r="R404" s="84"/>
      <c r="S404" s="84"/>
    </row>
    <row r="405" spans="2:19" ht="45" customHeight="1" x14ac:dyDescent="0.25">
      <c r="B405" s="20" t="s">
        <v>1487</v>
      </c>
      <c r="C405" s="106" t="s">
        <v>1496</v>
      </c>
      <c r="D405" s="106"/>
      <c r="E405" s="107">
        <f t="shared" si="6"/>
        <v>1</v>
      </c>
      <c r="F405" s="107"/>
      <c r="G405" s="107" t="s">
        <v>35</v>
      </c>
      <c r="H405" s="107"/>
      <c r="I405" s="108">
        <v>42795</v>
      </c>
      <c r="J405" s="108"/>
      <c r="K405" s="108">
        <v>42795</v>
      </c>
      <c r="L405" s="108"/>
      <c r="M405" s="84" t="s">
        <v>656</v>
      </c>
      <c r="N405" s="84"/>
      <c r="O405" s="105">
        <v>382</v>
      </c>
      <c r="P405" s="105"/>
      <c r="Q405" s="84"/>
      <c r="R405" s="84"/>
      <c r="S405" s="84"/>
    </row>
    <row r="406" spans="2:19" ht="45" customHeight="1" x14ac:dyDescent="0.25">
      <c r="B406" s="20" t="s">
        <v>1487</v>
      </c>
      <c r="C406" s="106" t="s">
        <v>1496</v>
      </c>
      <c r="D406" s="106"/>
      <c r="E406" s="107">
        <f t="shared" si="6"/>
        <v>1</v>
      </c>
      <c r="F406" s="107"/>
      <c r="G406" s="107" t="s">
        <v>35</v>
      </c>
      <c r="H406" s="107"/>
      <c r="I406" s="108">
        <v>42788</v>
      </c>
      <c r="J406" s="108"/>
      <c r="K406" s="108">
        <v>42788</v>
      </c>
      <c r="L406" s="108"/>
      <c r="M406" s="84" t="s">
        <v>656</v>
      </c>
      <c r="N406" s="84"/>
      <c r="O406" s="105">
        <v>403</v>
      </c>
      <c r="P406" s="105"/>
      <c r="Q406" s="84"/>
      <c r="R406" s="84"/>
      <c r="S406" s="84"/>
    </row>
    <row r="407" spans="2:19" ht="45" customHeight="1" x14ac:dyDescent="0.25">
      <c r="B407" s="20" t="s">
        <v>1487</v>
      </c>
      <c r="C407" s="106" t="s">
        <v>1496</v>
      </c>
      <c r="D407" s="106"/>
      <c r="E407" s="107">
        <f t="shared" si="6"/>
        <v>1</v>
      </c>
      <c r="F407" s="107"/>
      <c r="G407" s="107" t="s">
        <v>35</v>
      </c>
      <c r="H407" s="107"/>
      <c r="I407" s="108">
        <v>42801</v>
      </c>
      <c r="J407" s="108"/>
      <c r="K407" s="108">
        <v>42801</v>
      </c>
      <c r="L407" s="108"/>
      <c r="M407" s="84" t="s">
        <v>656</v>
      </c>
      <c r="N407" s="84"/>
      <c r="O407" s="105">
        <v>404</v>
      </c>
      <c r="P407" s="105"/>
      <c r="Q407" s="84"/>
      <c r="R407" s="84"/>
      <c r="S407" s="84"/>
    </row>
    <row r="408" spans="2:19" ht="45" customHeight="1" x14ac:dyDescent="0.25">
      <c r="B408" s="20" t="s">
        <v>1487</v>
      </c>
      <c r="C408" s="106" t="s">
        <v>960</v>
      </c>
      <c r="D408" s="106"/>
      <c r="E408" s="107">
        <f t="shared" si="6"/>
        <v>1</v>
      </c>
      <c r="F408" s="107"/>
      <c r="G408" s="107" t="s">
        <v>35</v>
      </c>
      <c r="H408" s="107"/>
      <c r="I408" s="108">
        <v>42789</v>
      </c>
      <c r="J408" s="108"/>
      <c r="K408" s="108">
        <v>42789</v>
      </c>
      <c r="L408" s="108"/>
      <c r="M408" s="84" t="s">
        <v>656</v>
      </c>
      <c r="N408" s="84"/>
      <c r="O408" s="105">
        <v>434</v>
      </c>
      <c r="P408" s="105"/>
      <c r="Q408" s="84"/>
      <c r="R408" s="84"/>
      <c r="S408" s="84"/>
    </row>
    <row r="409" spans="2:19" ht="45" customHeight="1" x14ac:dyDescent="0.25">
      <c r="B409" s="20" t="s">
        <v>1487</v>
      </c>
      <c r="C409" s="106" t="s">
        <v>960</v>
      </c>
      <c r="D409" s="106"/>
      <c r="E409" s="107">
        <f t="shared" si="6"/>
        <v>1</v>
      </c>
      <c r="F409" s="107"/>
      <c r="G409" s="107" t="s">
        <v>35</v>
      </c>
      <c r="H409" s="107"/>
      <c r="I409" s="108">
        <v>42786</v>
      </c>
      <c r="J409" s="108"/>
      <c r="K409" s="108">
        <v>42786</v>
      </c>
      <c r="L409" s="108"/>
      <c r="M409" s="84" t="s">
        <v>656</v>
      </c>
      <c r="N409" s="84"/>
      <c r="O409" s="105">
        <v>426</v>
      </c>
      <c r="P409" s="105"/>
      <c r="Q409" s="84"/>
      <c r="R409" s="84"/>
      <c r="S409" s="84"/>
    </row>
    <row r="410" spans="2:19" ht="45" customHeight="1" x14ac:dyDescent="0.25">
      <c r="B410" s="20" t="s">
        <v>1487</v>
      </c>
      <c r="C410" s="106" t="s">
        <v>960</v>
      </c>
      <c r="D410" s="106"/>
      <c r="E410" s="107">
        <f t="shared" si="6"/>
        <v>1</v>
      </c>
      <c r="F410" s="107"/>
      <c r="G410" s="107" t="s">
        <v>35</v>
      </c>
      <c r="H410" s="107"/>
      <c r="I410" s="108">
        <v>42783</v>
      </c>
      <c r="J410" s="108"/>
      <c r="K410" s="108">
        <v>42783</v>
      </c>
      <c r="L410" s="108"/>
      <c r="M410" s="84" t="s">
        <v>656</v>
      </c>
      <c r="N410" s="84"/>
      <c r="O410" s="105">
        <v>426</v>
      </c>
      <c r="P410" s="105"/>
      <c r="Q410" s="84"/>
      <c r="R410" s="84"/>
      <c r="S410" s="84"/>
    </row>
    <row r="411" spans="2:19" ht="45" customHeight="1" x14ac:dyDescent="0.25">
      <c r="B411" s="20" t="s">
        <v>1487</v>
      </c>
      <c r="C411" s="106" t="s">
        <v>960</v>
      </c>
      <c r="D411" s="106"/>
      <c r="E411" s="107">
        <f t="shared" si="6"/>
        <v>1</v>
      </c>
      <c r="F411" s="107"/>
      <c r="G411" s="107" t="s">
        <v>35</v>
      </c>
      <c r="H411" s="107"/>
      <c r="I411" s="108">
        <v>42797</v>
      </c>
      <c r="J411" s="108"/>
      <c r="K411" s="108">
        <v>42797</v>
      </c>
      <c r="L411" s="108"/>
      <c r="M411" s="84" t="s">
        <v>656</v>
      </c>
      <c r="N411" s="84"/>
      <c r="O411" s="105">
        <v>426</v>
      </c>
      <c r="P411" s="105"/>
      <c r="Q411" s="84"/>
      <c r="R411" s="84"/>
      <c r="S411" s="84"/>
    </row>
    <row r="412" spans="2:19" ht="45" customHeight="1" x14ac:dyDescent="0.25">
      <c r="B412" s="20" t="s">
        <v>1487</v>
      </c>
      <c r="C412" s="106" t="s">
        <v>960</v>
      </c>
      <c r="D412" s="106"/>
      <c r="E412" s="107">
        <f t="shared" si="6"/>
        <v>1</v>
      </c>
      <c r="F412" s="107"/>
      <c r="G412" s="107" t="s">
        <v>35</v>
      </c>
      <c r="H412" s="107"/>
      <c r="I412" s="108">
        <v>42790</v>
      </c>
      <c r="J412" s="108"/>
      <c r="K412" s="108">
        <v>42790</v>
      </c>
      <c r="L412" s="108"/>
      <c r="M412" s="84" t="s">
        <v>656</v>
      </c>
      <c r="N412" s="84"/>
      <c r="O412" s="105">
        <v>424</v>
      </c>
      <c r="P412" s="105"/>
      <c r="Q412" s="84"/>
      <c r="R412" s="84"/>
      <c r="S412" s="84"/>
    </row>
    <row r="413" spans="2:19" ht="45" customHeight="1" x14ac:dyDescent="0.25">
      <c r="B413" s="20" t="s">
        <v>1487</v>
      </c>
      <c r="C413" s="106" t="s">
        <v>19</v>
      </c>
      <c r="D413" s="106"/>
      <c r="E413" s="107">
        <f t="shared" si="6"/>
        <v>1</v>
      </c>
      <c r="F413" s="107"/>
      <c r="G413" s="107" t="s">
        <v>20</v>
      </c>
      <c r="H413" s="107"/>
      <c r="I413" s="108">
        <v>42800</v>
      </c>
      <c r="J413" s="108"/>
      <c r="K413" s="108">
        <v>42800</v>
      </c>
      <c r="L413" s="108"/>
      <c r="M413" s="84" t="s">
        <v>656</v>
      </c>
      <c r="N413" s="84"/>
      <c r="O413" s="105">
        <v>2910</v>
      </c>
      <c r="P413" s="105"/>
      <c r="Q413" s="84"/>
      <c r="R413" s="84"/>
      <c r="S413" s="84"/>
    </row>
    <row r="414" spans="2:19" ht="45" customHeight="1" x14ac:dyDescent="0.25">
      <c r="B414" s="20" t="s">
        <v>1487</v>
      </c>
      <c r="C414" s="106" t="s">
        <v>1496</v>
      </c>
      <c r="D414" s="106"/>
      <c r="E414" s="107">
        <f t="shared" si="6"/>
        <v>1</v>
      </c>
      <c r="F414" s="107"/>
      <c r="G414" s="107" t="s">
        <v>35</v>
      </c>
      <c r="H414" s="107"/>
      <c r="I414" s="108">
        <v>42775</v>
      </c>
      <c r="J414" s="108"/>
      <c r="K414" s="108">
        <v>42775</v>
      </c>
      <c r="L414" s="108"/>
      <c r="M414" s="84" t="s">
        <v>656</v>
      </c>
      <c r="N414" s="84"/>
      <c r="O414" s="105">
        <v>98.1</v>
      </c>
      <c r="P414" s="105"/>
      <c r="Q414" s="84"/>
      <c r="R414" s="84"/>
      <c r="S414" s="84"/>
    </row>
    <row r="415" spans="2:19" ht="45" customHeight="1" x14ac:dyDescent="0.25">
      <c r="B415" s="20" t="s">
        <v>1487</v>
      </c>
      <c r="C415" s="106" t="s">
        <v>1497</v>
      </c>
      <c r="D415" s="106"/>
      <c r="E415" s="107">
        <f t="shared" si="6"/>
        <v>1</v>
      </c>
      <c r="F415" s="107"/>
      <c r="G415" s="107" t="s">
        <v>35</v>
      </c>
      <c r="H415" s="107"/>
      <c r="I415" s="108">
        <v>42781</v>
      </c>
      <c r="J415" s="108"/>
      <c r="K415" s="108">
        <v>42781</v>
      </c>
      <c r="L415" s="108"/>
      <c r="M415" s="84" t="s">
        <v>656</v>
      </c>
      <c r="N415" s="84"/>
      <c r="O415" s="105">
        <v>229</v>
      </c>
      <c r="P415" s="105"/>
      <c r="Q415" s="84"/>
      <c r="R415" s="84"/>
      <c r="S415" s="84"/>
    </row>
    <row r="416" spans="2:19" ht="45" customHeight="1" x14ac:dyDescent="0.25">
      <c r="B416" s="20" t="s">
        <v>1487</v>
      </c>
      <c r="C416" s="106" t="s">
        <v>1498</v>
      </c>
      <c r="D416" s="106"/>
      <c r="E416" s="107">
        <f t="shared" si="6"/>
        <v>1</v>
      </c>
      <c r="F416" s="107"/>
      <c r="G416" s="107" t="s">
        <v>35</v>
      </c>
      <c r="H416" s="107"/>
      <c r="I416" s="108">
        <v>42773</v>
      </c>
      <c r="J416" s="108"/>
      <c r="K416" s="108">
        <v>42773</v>
      </c>
      <c r="L416" s="108"/>
      <c r="M416" s="84" t="s">
        <v>656</v>
      </c>
      <c r="N416" s="84"/>
      <c r="O416" s="105">
        <v>112</v>
      </c>
      <c r="P416" s="105"/>
      <c r="Q416" s="84"/>
      <c r="R416" s="84"/>
      <c r="S416" s="84"/>
    </row>
    <row r="417" spans="2:19" ht="45" customHeight="1" x14ac:dyDescent="0.25">
      <c r="B417" s="20" t="s">
        <v>1487</v>
      </c>
      <c r="C417" s="106" t="s">
        <v>1496</v>
      </c>
      <c r="D417" s="106"/>
      <c r="E417" s="107">
        <f t="shared" si="6"/>
        <v>1</v>
      </c>
      <c r="F417" s="107"/>
      <c r="G417" s="107" t="s">
        <v>35</v>
      </c>
      <c r="H417" s="107"/>
      <c r="I417" s="108">
        <v>42788</v>
      </c>
      <c r="J417" s="108"/>
      <c r="K417" s="108">
        <v>42788</v>
      </c>
      <c r="L417" s="108"/>
      <c r="M417" s="84" t="s">
        <v>656</v>
      </c>
      <c r="N417" s="84"/>
      <c r="O417" s="105">
        <v>194.5</v>
      </c>
      <c r="P417" s="105"/>
      <c r="Q417" s="84"/>
      <c r="R417" s="84"/>
      <c r="S417" s="84"/>
    </row>
    <row r="418" spans="2:19" ht="45" customHeight="1" x14ac:dyDescent="0.25">
      <c r="B418" s="20" t="s">
        <v>1487</v>
      </c>
      <c r="C418" s="106" t="s">
        <v>1496</v>
      </c>
      <c r="D418" s="106"/>
      <c r="E418" s="107">
        <f t="shared" si="6"/>
        <v>1</v>
      </c>
      <c r="F418" s="107"/>
      <c r="G418" s="107" t="s">
        <v>35</v>
      </c>
      <c r="H418" s="107"/>
      <c r="I418" s="108">
        <v>42796</v>
      </c>
      <c r="J418" s="108"/>
      <c r="K418" s="108">
        <v>42796</v>
      </c>
      <c r="L418" s="108"/>
      <c r="M418" s="84" t="s">
        <v>656</v>
      </c>
      <c r="N418" s="84"/>
      <c r="O418" s="105">
        <v>166.5</v>
      </c>
      <c r="P418" s="105"/>
      <c r="Q418" s="84"/>
      <c r="R418" s="84"/>
      <c r="S418" s="84"/>
    </row>
    <row r="419" spans="2:19" ht="45" customHeight="1" x14ac:dyDescent="0.25">
      <c r="B419" s="20" t="s">
        <v>1487</v>
      </c>
      <c r="C419" s="106" t="s">
        <v>1496</v>
      </c>
      <c r="D419" s="106"/>
      <c r="E419" s="107">
        <f t="shared" si="6"/>
        <v>1</v>
      </c>
      <c r="F419" s="107"/>
      <c r="G419" s="107" t="s">
        <v>35</v>
      </c>
      <c r="H419" s="107"/>
      <c r="I419" s="108">
        <v>42800</v>
      </c>
      <c r="J419" s="108"/>
      <c r="K419" s="108">
        <v>42800</v>
      </c>
      <c r="L419" s="108"/>
      <c r="M419" s="84" t="s">
        <v>656</v>
      </c>
      <c r="N419" s="84"/>
      <c r="O419" s="105">
        <v>134.4</v>
      </c>
      <c r="P419" s="105"/>
      <c r="Q419" s="84"/>
      <c r="R419" s="84"/>
      <c r="S419" s="84"/>
    </row>
    <row r="420" spans="2:19" ht="45" customHeight="1" x14ac:dyDescent="0.25">
      <c r="B420" s="20" t="s">
        <v>1487</v>
      </c>
      <c r="C420" s="106" t="s">
        <v>1496</v>
      </c>
      <c r="D420" s="106"/>
      <c r="E420" s="107">
        <f t="shared" si="6"/>
        <v>1</v>
      </c>
      <c r="F420" s="107"/>
      <c r="G420" s="107" t="s">
        <v>35</v>
      </c>
      <c r="H420" s="107"/>
      <c r="I420" s="108">
        <v>42795</v>
      </c>
      <c r="J420" s="108"/>
      <c r="K420" s="108">
        <v>42795</v>
      </c>
      <c r="L420" s="108"/>
      <c r="M420" s="84" t="s">
        <v>656</v>
      </c>
      <c r="N420" s="84"/>
      <c r="O420" s="105">
        <v>152</v>
      </c>
      <c r="P420" s="105"/>
      <c r="Q420" s="84"/>
      <c r="R420" s="84"/>
      <c r="S420" s="84"/>
    </row>
    <row r="421" spans="2:19" ht="45" customHeight="1" x14ac:dyDescent="0.25">
      <c r="B421" s="20" t="s">
        <v>1487</v>
      </c>
      <c r="C421" s="106" t="s">
        <v>1496</v>
      </c>
      <c r="D421" s="106"/>
      <c r="E421" s="107">
        <f t="shared" si="6"/>
        <v>1</v>
      </c>
      <c r="F421" s="107"/>
      <c r="G421" s="107" t="s">
        <v>35</v>
      </c>
      <c r="H421" s="107"/>
      <c r="I421" s="108">
        <v>42788</v>
      </c>
      <c r="J421" s="108"/>
      <c r="K421" s="108">
        <v>42788</v>
      </c>
      <c r="L421" s="108"/>
      <c r="M421" s="84" t="s">
        <v>656</v>
      </c>
      <c r="N421" s="84"/>
      <c r="O421" s="105">
        <v>194.5</v>
      </c>
      <c r="P421" s="105"/>
      <c r="Q421" s="84"/>
      <c r="R421" s="84"/>
      <c r="S421" s="84"/>
    </row>
    <row r="422" spans="2:19" ht="45" customHeight="1" x14ac:dyDescent="0.25">
      <c r="B422" s="20" t="s">
        <v>1487</v>
      </c>
      <c r="C422" s="106" t="s">
        <v>1496</v>
      </c>
      <c r="D422" s="106"/>
      <c r="E422" s="107">
        <f t="shared" si="6"/>
        <v>1</v>
      </c>
      <c r="F422" s="107"/>
      <c r="G422" s="107" t="s">
        <v>35</v>
      </c>
      <c r="H422" s="107"/>
      <c r="I422" s="108">
        <v>42801</v>
      </c>
      <c r="J422" s="108"/>
      <c r="K422" s="108">
        <v>42801</v>
      </c>
      <c r="L422" s="108"/>
      <c r="M422" s="84" t="s">
        <v>656</v>
      </c>
      <c r="N422" s="84"/>
      <c r="O422" s="105">
        <v>184</v>
      </c>
      <c r="P422" s="105"/>
      <c r="Q422" s="84"/>
      <c r="R422" s="84"/>
      <c r="S422" s="84"/>
    </row>
    <row r="423" spans="2:19" ht="45" customHeight="1" x14ac:dyDescent="0.25">
      <c r="B423" s="20" t="s">
        <v>1487</v>
      </c>
      <c r="C423" s="106" t="s">
        <v>960</v>
      </c>
      <c r="D423" s="106"/>
      <c r="E423" s="107">
        <f t="shared" si="6"/>
        <v>1</v>
      </c>
      <c r="F423" s="107"/>
      <c r="G423" s="107" t="s">
        <v>35</v>
      </c>
      <c r="H423" s="107"/>
      <c r="I423" s="108">
        <v>42789</v>
      </c>
      <c r="J423" s="108"/>
      <c r="K423" s="108">
        <v>42789</v>
      </c>
      <c r="L423" s="108"/>
      <c r="M423" s="84" t="s">
        <v>656</v>
      </c>
      <c r="N423" s="84"/>
      <c r="O423" s="105">
        <v>205</v>
      </c>
      <c r="P423" s="105"/>
      <c r="Q423" s="84"/>
      <c r="R423" s="84"/>
      <c r="S423" s="84"/>
    </row>
    <row r="424" spans="2:19" ht="45" customHeight="1" x14ac:dyDescent="0.25">
      <c r="B424" s="20" t="s">
        <v>1487</v>
      </c>
      <c r="C424" s="106" t="s">
        <v>960</v>
      </c>
      <c r="D424" s="106"/>
      <c r="E424" s="107">
        <f t="shared" si="6"/>
        <v>1</v>
      </c>
      <c r="F424" s="107"/>
      <c r="G424" s="107" t="s">
        <v>35</v>
      </c>
      <c r="H424" s="107"/>
      <c r="I424" s="108">
        <v>42786</v>
      </c>
      <c r="J424" s="108"/>
      <c r="K424" s="108">
        <v>42786</v>
      </c>
      <c r="L424" s="108"/>
      <c r="M424" s="84" t="s">
        <v>656</v>
      </c>
      <c r="N424" s="84"/>
      <c r="O424" s="105">
        <v>200.5</v>
      </c>
      <c r="P424" s="105"/>
      <c r="Q424" s="84"/>
      <c r="R424" s="84"/>
      <c r="S424" s="84"/>
    </row>
    <row r="425" spans="2:19" ht="45" customHeight="1" x14ac:dyDescent="0.25">
      <c r="B425" s="20" t="s">
        <v>1487</v>
      </c>
      <c r="C425" s="106" t="s">
        <v>960</v>
      </c>
      <c r="D425" s="106"/>
      <c r="E425" s="107">
        <f t="shared" si="6"/>
        <v>1</v>
      </c>
      <c r="F425" s="107"/>
      <c r="G425" s="107" t="s">
        <v>35</v>
      </c>
      <c r="H425" s="107"/>
      <c r="I425" s="108">
        <v>42783</v>
      </c>
      <c r="J425" s="108"/>
      <c r="K425" s="108">
        <v>42783</v>
      </c>
      <c r="L425" s="108"/>
      <c r="M425" s="84" t="s">
        <v>656</v>
      </c>
      <c r="N425" s="84"/>
      <c r="O425" s="105">
        <v>128.4</v>
      </c>
      <c r="P425" s="105"/>
      <c r="Q425" s="84"/>
      <c r="R425" s="84"/>
      <c r="S425" s="84"/>
    </row>
    <row r="426" spans="2:19" ht="45" customHeight="1" x14ac:dyDescent="0.25">
      <c r="B426" s="20" t="s">
        <v>1487</v>
      </c>
      <c r="C426" s="106" t="s">
        <v>960</v>
      </c>
      <c r="D426" s="106"/>
      <c r="E426" s="107">
        <f t="shared" si="6"/>
        <v>1</v>
      </c>
      <c r="F426" s="107"/>
      <c r="G426" s="107" t="s">
        <v>35</v>
      </c>
      <c r="H426" s="107"/>
      <c r="I426" s="108">
        <v>42797</v>
      </c>
      <c r="J426" s="108"/>
      <c r="K426" s="108">
        <v>42797</v>
      </c>
      <c r="L426" s="108"/>
      <c r="M426" s="84" t="s">
        <v>656</v>
      </c>
      <c r="N426" s="84"/>
      <c r="O426" s="105">
        <v>196</v>
      </c>
      <c r="P426" s="105"/>
      <c r="Q426" s="84"/>
      <c r="R426" s="84"/>
      <c r="S426" s="84"/>
    </row>
    <row r="427" spans="2:19" ht="45" customHeight="1" x14ac:dyDescent="0.25">
      <c r="B427" s="20" t="s">
        <v>1487</v>
      </c>
      <c r="C427" s="106" t="s">
        <v>960</v>
      </c>
      <c r="D427" s="106"/>
      <c r="E427" s="107">
        <f t="shared" si="6"/>
        <v>1</v>
      </c>
      <c r="F427" s="107"/>
      <c r="G427" s="107" t="s">
        <v>35</v>
      </c>
      <c r="H427" s="107"/>
      <c r="I427" s="108">
        <v>42790</v>
      </c>
      <c r="J427" s="108"/>
      <c r="K427" s="108">
        <v>42790</v>
      </c>
      <c r="L427" s="108"/>
      <c r="M427" s="84" t="s">
        <v>656</v>
      </c>
      <c r="N427" s="84"/>
      <c r="O427" s="105">
        <v>187</v>
      </c>
      <c r="P427" s="105"/>
      <c r="Q427" s="84"/>
      <c r="R427" s="84"/>
      <c r="S427" s="84"/>
    </row>
    <row r="428" spans="2:19" ht="45" customHeight="1" x14ac:dyDescent="0.25">
      <c r="B428" s="20" t="s">
        <v>1487</v>
      </c>
      <c r="C428" s="106" t="s">
        <v>1499</v>
      </c>
      <c r="D428" s="106"/>
      <c r="E428" s="107">
        <f t="shared" si="6"/>
        <v>1</v>
      </c>
      <c r="F428" s="107"/>
      <c r="G428" s="107" t="s">
        <v>35</v>
      </c>
      <c r="H428" s="107"/>
      <c r="I428" s="108">
        <v>42802</v>
      </c>
      <c r="J428" s="108"/>
      <c r="K428" s="108">
        <v>42802</v>
      </c>
      <c r="L428" s="108"/>
      <c r="M428" s="84" t="s">
        <v>656</v>
      </c>
      <c r="N428" s="84"/>
      <c r="O428" s="105">
        <v>419</v>
      </c>
      <c r="P428" s="105"/>
      <c r="Q428" s="84"/>
      <c r="R428" s="84"/>
      <c r="S428" s="84"/>
    </row>
    <row r="429" spans="2:19" ht="45" customHeight="1" x14ac:dyDescent="0.25">
      <c r="B429" s="20" t="s">
        <v>1487</v>
      </c>
      <c r="C429" s="106" t="s">
        <v>1499</v>
      </c>
      <c r="D429" s="106"/>
      <c r="E429" s="107">
        <f t="shared" si="6"/>
        <v>1</v>
      </c>
      <c r="F429" s="107"/>
      <c r="G429" s="107" t="s">
        <v>35</v>
      </c>
      <c r="H429" s="107"/>
      <c r="I429" s="108">
        <v>42821</v>
      </c>
      <c r="J429" s="108"/>
      <c r="K429" s="108">
        <v>42821</v>
      </c>
      <c r="L429" s="108"/>
      <c r="M429" s="84" t="s">
        <v>656</v>
      </c>
      <c r="N429" s="84"/>
      <c r="O429" s="105">
        <v>438</v>
      </c>
      <c r="P429" s="105"/>
      <c r="Q429" s="84"/>
      <c r="R429" s="84"/>
      <c r="S429" s="84"/>
    </row>
    <row r="430" spans="2:19" ht="45" customHeight="1" x14ac:dyDescent="0.25">
      <c r="B430" s="20" t="s">
        <v>1487</v>
      </c>
      <c r="C430" s="106" t="s">
        <v>1500</v>
      </c>
      <c r="D430" s="106"/>
      <c r="E430" s="107">
        <f t="shared" si="6"/>
        <v>1</v>
      </c>
      <c r="F430" s="107"/>
      <c r="G430" s="107" t="s">
        <v>35</v>
      </c>
      <c r="H430" s="107"/>
      <c r="I430" s="108">
        <v>42804</v>
      </c>
      <c r="J430" s="108"/>
      <c r="K430" s="108">
        <v>42804</v>
      </c>
      <c r="L430" s="108"/>
      <c r="M430" s="84" t="s">
        <v>656</v>
      </c>
      <c r="N430" s="84"/>
      <c r="O430" s="105">
        <v>431</v>
      </c>
      <c r="P430" s="105"/>
      <c r="Q430" s="84"/>
      <c r="R430" s="84"/>
      <c r="S430" s="84"/>
    </row>
    <row r="431" spans="2:19" ht="45" customHeight="1" x14ac:dyDescent="0.25">
      <c r="B431" s="20" t="s">
        <v>1487</v>
      </c>
      <c r="C431" s="106" t="s">
        <v>1499</v>
      </c>
      <c r="D431" s="106"/>
      <c r="E431" s="107">
        <f t="shared" si="6"/>
        <v>1</v>
      </c>
      <c r="F431" s="107"/>
      <c r="G431" s="107" t="s">
        <v>35</v>
      </c>
      <c r="H431" s="107"/>
      <c r="I431" s="108">
        <v>42817</v>
      </c>
      <c r="J431" s="108"/>
      <c r="K431" s="108">
        <v>42817</v>
      </c>
      <c r="L431" s="108"/>
      <c r="M431" s="84" t="s">
        <v>656</v>
      </c>
      <c r="N431" s="84"/>
      <c r="O431" s="105">
        <v>409</v>
      </c>
      <c r="P431" s="105"/>
      <c r="Q431" s="84"/>
      <c r="R431" s="84"/>
      <c r="S431" s="84"/>
    </row>
    <row r="432" spans="2:19" ht="45" customHeight="1" x14ac:dyDescent="0.25">
      <c r="B432" s="20" t="s">
        <v>1487</v>
      </c>
      <c r="C432" s="106" t="s">
        <v>1499</v>
      </c>
      <c r="D432" s="106"/>
      <c r="E432" s="107">
        <f t="shared" si="6"/>
        <v>1</v>
      </c>
      <c r="F432" s="107"/>
      <c r="G432" s="107" t="s">
        <v>35</v>
      </c>
      <c r="H432" s="107"/>
      <c r="I432" s="108">
        <v>42815</v>
      </c>
      <c r="J432" s="108"/>
      <c r="K432" s="108">
        <v>42815</v>
      </c>
      <c r="L432" s="108"/>
      <c r="M432" s="84" t="s">
        <v>656</v>
      </c>
      <c r="N432" s="84"/>
      <c r="O432" s="105">
        <v>421</v>
      </c>
      <c r="P432" s="105"/>
      <c r="Q432" s="84"/>
      <c r="R432" s="84"/>
      <c r="S432" s="84"/>
    </row>
    <row r="433" spans="2:19" ht="45" customHeight="1" x14ac:dyDescent="0.25">
      <c r="B433" s="20" t="s">
        <v>1487</v>
      </c>
      <c r="C433" s="106" t="s">
        <v>1499</v>
      </c>
      <c r="D433" s="106"/>
      <c r="E433" s="107">
        <f t="shared" si="6"/>
        <v>1</v>
      </c>
      <c r="F433" s="107"/>
      <c r="G433" s="107" t="s">
        <v>35</v>
      </c>
      <c r="H433" s="107"/>
      <c r="I433" s="108">
        <v>42808</v>
      </c>
      <c r="J433" s="108"/>
      <c r="K433" s="108">
        <v>42808</v>
      </c>
      <c r="L433" s="108"/>
      <c r="M433" s="84" t="s">
        <v>656</v>
      </c>
      <c r="N433" s="84"/>
      <c r="O433" s="105">
        <v>446</v>
      </c>
      <c r="P433" s="105"/>
      <c r="Q433" s="84"/>
      <c r="R433" s="84"/>
      <c r="S433" s="84"/>
    </row>
    <row r="434" spans="2:19" ht="45" customHeight="1" x14ac:dyDescent="0.25">
      <c r="B434" s="20" t="s">
        <v>1487</v>
      </c>
      <c r="C434" s="106" t="s">
        <v>1499</v>
      </c>
      <c r="D434" s="106"/>
      <c r="E434" s="107">
        <f t="shared" si="6"/>
        <v>1</v>
      </c>
      <c r="F434" s="107"/>
      <c r="G434" s="107" t="s">
        <v>35</v>
      </c>
      <c r="H434" s="107"/>
      <c r="I434" s="108">
        <v>42809</v>
      </c>
      <c r="J434" s="108"/>
      <c r="K434" s="108">
        <v>42809</v>
      </c>
      <c r="L434" s="108"/>
      <c r="M434" s="84" t="s">
        <v>656</v>
      </c>
      <c r="N434" s="84"/>
      <c r="O434" s="105">
        <v>522.02</v>
      </c>
      <c r="P434" s="105"/>
      <c r="Q434" s="84"/>
      <c r="R434" s="84"/>
      <c r="S434" s="84"/>
    </row>
    <row r="435" spans="2:19" ht="45" customHeight="1" x14ac:dyDescent="0.25">
      <c r="B435" s="20" t="s">
        <v>1487</v>
      </c>
      <c r="C435" s="106" t="s">
        <v>1501</v>
      </c>
      <c r="D435" s="106"/>
      <c r="E435" s="107">
        <f t="shared" si="6"/>
        <v>1</v>
      </c>
      <c r="F435" s="107"/>
      <c r="G435" s="107" t="s">
        <v>35</v>
      </c>
      <c r="H435" s="107"/>
      <c r="I435" s="108">
        <v>42782</v>
      </c>
      <c r="J435" s="108"/>
      <c r="K435" s="108">
        <v>42782</v>
      </c>
      <c r="L435" s="108"/>
      <c r="M435" s="84" t="s">
        <v>656</v>
      </c>
      <c r="N435" s="84"/>
      <c r="O435" s="105">
        <v>436</v>
      </c>
      <c r="P435" s="105"/>
      <c r="Q435" s="84"/>
      <c r="R435" s="84"/>
      <c r="S435" s="84"/>
    </row>
    <row r="436" spans="2:19" ht="45" customHeight="1" x14ac:dyDescent="0.25">
      <c r="B436" s="20" t="s">
        <v>1487</v>
      </c>
      <c r="C436" s="106" t="s">
        <v>19</v>
      </c>
      <c r="D436" s="106"/>
      <c r="E436" s="107">
        <f t="shared" si="6"/>
        <v>1</v>
      </c>
      <c r="F436" s="107"/>
      <c r="G436" s="107" t="s">
        <v>20</v>
      </c>
      <c r="H436" s="107"/>
      <c r="I436" s="108">
        <v>42782</v>
      </c>
      <c r="J436" s="108"/>
      <c r="K436" s="108">
        <v>42782</v>
      </c>
      <c r="L436" s="108"/>
      <c r="M436" s="84" t="s">
        <v>656</v>
      </c>
      <c r="N436" s="84"/>
      <c r="O436" s="105">
        <v>460</v>
      </c>
      <c r="P436" s="105"/>
      <c r="Q436" s="84"/>
      <c r="R436" s="84"/>
      <c r="S436" s="84"/>
    </row>
    <row r="437" spans="2:19" ht="45" customHeight="1" x14ac:dyDescent="0.25">
      <c r="B437" s="20" t="s">
        <v>1487</v>
      </c>
      <c r="C437" s="106" t="s">
        <v>1499</v>
      </c>
      <c r="D437" s="106"/>
      <c r="E437" s="107">
        <f t="shared" si="6"/>
        <v>1</v>
      </c>
      <c r="F437" s="107"/>
      <c r="G437" s="107" t="s">
        <v>35</v>
      </c>
      <c r="H437" s="107"/>
      <c r="I437" s="108">
        <v>42802</v>
      </c>
      <c r="J437" s="108"/>
      <c r="K437" s="108">
        <v>42802</v>
      </c>
      <c r="L437" s="108"/>
      <c r="M437" s="84" t="s">
        <v>656</v>
      </c>
      <c r="N437" s="84"/>
      <c r="O437" s="105">
        <v>88.2</v>
      </c>
      <c r="P437" s="105"/>
      <c r="Q437" s="84"/>
      <c r="R437" s="84"/>
      <c r="S437" s="84"/>
    </row>
    <row r="438" spans="2:19" ht="45" customHeight="1" x14ac:dyDescent="0.25">
      <c r="B438" s="20" t="s">
        <v>1487</v>
      </c>
      <c r="C438" s="106" t="s">
        <v>1499</v>
      </c>
      <c r="D438" s="106"/>
      <c r="E438" s="107">
        <f t="shared" si="6"/>
        <v>1</v>
      </c>
      <c r="F438" s="107"/>
      <c r="G438" s="107" t="s">
        <v>35</v>
      </c>
      <c r="H438" s="107"/>
      <c r="I438" s="108">
        <v>42821</v>
      </c>
      <c r="J438" s="108"/>
      <c r="K438" s="108">
        <v>42821</v>
      </c>
      <c r="L438" s="108"/>
      <c r="M438" s="84" t="s">
        <v>656</v>
      </c>
      <c r="N438" s="84"/>
      <c r="O438" s="105">
        <v>181.6</v>
      </c>
      <c r="P438" s="105"/>
      <c r="Q438" s="84"/>
      <c r="R438" s="84"/>
      <c r="S438" s="84"/>
    </row>
    <row r="439" spans="2:19" ht="45" customHeight="1" x14ac:dyDescent="0.25">
      <c r="B439" s="20" t="s">
        <v>1487</v>
      </c>
      <c r="C439" s="106" t="s">
        <v>1500</v>
      </c>
      <c r="D439" s="106"/>
      <c r="E439" s="107">
        <f t="shared" si="6"/>
        <v>1</v>
      </c>
      <c r="F439" s="107"/>
      <c r="G439" s="107" t="s">
        <v>35</v>
      </c>
      <c r="H439" s="107"/>
      <c r="I439" s="108">
        <v>42804</v>
      </c>
      <c r="J439" s="108"/>
      <c r="K439" s="108">
        <v>42804</v>
      </c>
      <c r="L439" s="108"/>
      <c r="M439" s="84" t="s">
        <v>656</v>
      </c>
      <c r="N439" s="84"/>
      <c r="O439" s="105">
        <v>166</v>
      </c>
      <c r="P439" s="105"/>
      <c r="Q439" s="84"/>
      <c r="R439" s="84"/>
      <c r="S439" s="84"/>
    </row>
    <row r="440" spans="2:19" ht="45" customHeight="1" x14ac:dyDescent="0.25">
      <c r="B440" s="20" t="s">
        <v>1487</v>
      </c>
      <c r="C440" s="106" t="s">
        <v>1499</v>
      </c>
      <c r="D440" s="106"/>
      <c r="E440" s="107">
        <f t="shared" si="6"/>
        <v>1</v>
      </c>
      <c r="F440" s="107"/>
      <c r="G440" s="107" t="s">
        <v>35</v>
      </c>
      <c r="H440" s="107"/>
      <c r="I440" s="108">
        <v>42815</v>
      </c>
      <c r="J440" s="108"/>
      <c r="K440" s="108">
        <v>42815</v>
      </c>
      <c r="L440" s="108"/>
      <c r="M440" s="84" t="s">
        <v>656</v>
      </c>
      <c r="N440" s="84"/>
      <c r="O440" s="105">
        <v>229</v>
      </c>
      <c r="P440" s="105"/>
      <c r="Q440" s="84"/>
      <c r="R440" s="84"/>
      <c r="S440" s="84"/>
    </row>
    <row r="441" spans="2:19" ht="45" customHeight="1" x14ac:dyDescent="0.25">
      <c r="B441" s="20" t="s">
        <v>1487</v>
      </c>
      <c r="C441" s="106" t="s">
        <v>1499</v>
      </c>
      <c r="D441" s="106"/>
      <c r="E441" s="107">
        <f t="shared" si="6"/>
        <v>1</v>
      </c>
      <c r="F441" s="107"/>
      <c r="G441" s="107" t="s">
        <v>35</v>
      </c>
      <c r="H441" s="107"/>
      <c r="I441" s="108">
        <v>42809</v>
      </c>
      <c r="J441" s="108"/>
      <c r="K441" s="108">
        <v>42809</v>
      </c>
      <c r="L441" s="108"/>
      <c r="M441" s="84" t="s">
        <v>656</v>
      </c>
      <c r="N441" s="84"/>
      <c r="O441" s="105">
        <v>214</v>
      </c>
      <c r="P441" s="105"/>
      <c r="Q441" s="84"/>
      <c r="R441" s="84"/>
      <c r="S441" s="84"/>
    </row>
    <row r="442" spans="2:19" ht="45" customHeight="1" x14ac:dyDescent="0.25">
      <c r="B442" s="20" t="s">
        <v>1487</v>
      </c>
      <c r="C442" s="106" t="s">
        <v>1501</v>
      </c>
      <c r="D442" s="106"/>
      <c r="E442" s="107">
        <f t="shared" si="6"/>
        <v>1</v>
      </c>
      <c r="F442" s="107"/>
      <c r="G442" s="107" t="s">
        <v>35</v>
      </c>
      <c r="H442" s="107"/>
      <c r="I442" s="108">
        <v>42782</v>
      </c>
      <c r="J442" s="108"/>
      <c r="K442" s="108">
        <v>42782</v>
      </c>
      <c r="L442" s="108"/>
      <c r="M442" s="84" t="s">
        <v>656</v>
      </c>
      <c r="N442" s="84"/>
      <c r="O442" s="105">
        <v>150</v>
      </c>
      <c r="P442" s="105"/>
      <c r="Q442" s="84"/>
      <c r="R442" s="84"/>
      <c r="S442" s="84"/>
    </row>
    <row r="443" spans="2:19" ht="45" customHeight="1" x14ac:dyDescent="0.25">
      <c r="B443" s="20" t="s">
        <v>1487</v>
      </c>
      <c r="C443" s="106" t="s">
        <v>1502</v>
      </c>
      <c r="D443" s="106"/>
      <c r="E443" s="107">
        <f t="shared" si="6"/>
        <v>1</v>
      </c>
      <c r="F443" s="107"/>
      <c r="G443" s="107" t="s">
        <v>35</v>
      </c>
      <c r="H443" s="107"/>
      <c r="I443" s="108">
        <v>42831</v>
      </c>
      <c r="J443" s="108"/>
      <c r="K443" s="108">
        <v>42831</v>
      </c>
      <c r="L443" s="108"/>
      <c r="M443" s="84" t="s">
        <v>656</v>
      </c>
      <c r="N443" s="84"/>
      <c r="O443" s="105">
        <v>446</v>
      </c>
      <c r="P443" s="105"/>
      <c r="Q443" s="84"/>
      <c r="R443" s="84"/>
      <c r="S443" s="84"/>
    </row>
    <row r="444" spans="2:19" ht="45" customHeight="1" x14ac:dyDescent="0.25">
      <c r="B444" s="20" t="s">
        <v>1487</v>
      </c>
      <c r="C444" s="106" t="s">
        <v>1502</v>
      </c>
      <c r="D444" s="106"/>
      <c r="E444" s="107">
        <f t="shared" si="6"/>
        <v>1</v>
      </c>
      <c r="F444" s="107"/>
      <c r="G444" s="107" t="s">
        <v>35</v>
      </c>
      <c r="H444" s="107"/>
      <c r="I444" s="108">
        <v>42832</v>
      </c>
      <c r="J444" s="108"/>
      <c r="K444" s="108">
        <v>42832</v>
      </c>
      <c r="L444" s="108"/>
      <c r="M444" s="84" t="s">
        <v>656</v>
      </c>
      <c r="N444" s="84"/>
      <c r="O444" s="105">
        <v>227</v>
      </c>
      <c r="P444" s="105"/>
      <c r="Q444" s="84"/>
      <c r="R444" s="84"/>
      <c r="S444" s="84"/>
    </row>
    <row r="445" spans="2:19" ht="45" customHeight="1" x14ac:dyDescent="0.25">
      <c r="B445" s="20" t="s">
        <v>1487</v>
      </c>
      <c r="C445" s="106" t="s">
        <v>1502</v>
      </c>
      <c r="D445" s="106"/>
      <c r="E445" s="107">
        <f t="shared" si="6"/>
        <v>1</v>
      </c>
      <c r="F445" s="107"/>
      <c r="G445" s="107" t="s">
        <v>35</v>
      </c>
      <c r="H445" s="107"/>
      <c r="I445" s="108">
        <v>42825</v>
      </c>
      <c r="J445" s="108"/>
      <c r="K445" s="108">
        <v>42825</v>
      </c>
      <c r="L445" s="108"/>
      <c r="M445" s="84" t="s">
        <v>656</v>
      </c>
      <c r="N445" s="84"/>
      <c r="O445" s="105">
        <v>227</v>
      </c>
      <c r="P445" s="105"/>
      <c r="Q445" s="84"/>
      <c r="R445" s="84"/>
      <c r="S445" s="84"/>
    </row>
    <row r="446" spans="2:19" ht="45" customHeight="1" x14ac:dyDescent="0.25">
      <c r="B446" s="20" t="s">
        <v>1487</v>
      </c>
      <c r="C446" s="106" t="s">
        <v>1503</v>
      </c>
      <c r="D446" s="106"/>
      <c r="E446" s="107">
        <f t="shared" si="6"/>
        <v>1</v>
      </c>
      <c r="F446" s="107"/>
      <c r="G446" s="107" t="s">
        <v>35</v>
      </c>
      <c r="H446" s="107"/>
      <c r="I446" s="108">
        <v>42835</v>
      </c>
      <c r="J446" s="108"/>
      <c r="K446" s="108">
        <v>42835</v>
      </c>
      <c r="L446" s="108"/>
      <c r="M446" s="84" t="s">
        <v>656</v>
      </c>
      <c r="N446" s="84"/>
      <c r="O446" s="105">
        <v>394</v>
      </c>
      <c r="P446" s="105"/>
      <c r="Q446" s="84"/>
      <c r="R446" s="84"/>
      <c r="S446" s="84"/>
    </row>
    <row r="447" spans="2:19" ht="45" customHeight="1" x14ac:dyDescent="0.25">
      <c r="B447" s="20" t="s">
        <v>1487</v>
      </c>
      <c r="C447" s="106" t="s">
        <v>1503</v>
      </c>
      <c r="D447" s="106"/>
      <c r="E447" s="107">
        <f t="shared" si="6"/>
        <v>1</v>
      </c>
      <c r="F447" s="107"/>
      <c r="G447" s="107" t="s">
        <v>35</v>
      </c>
      <c r="H447" s="107"/>
      <c r="I447" s="108">
        <v>42830</v>
      </c>
      <c r="J447" s="108"/>
      <c r="K447" s="108">
        <v>42830</v>
      </c>
      <c r="L447" s="108"/>
      <c r="M447" s="84" t="s">
        <v>656</v>
      </c>
      <c r="N447" s="84"/>
      <c r="O447" s="105">
        <v>446</v>
      </c>
      <c r="P447" s="105"/>
      <c r="Q447" s="84"/>
      <c r="R447" s="84"/>
      <c r="S447" s="84"/>
    </row>
    <row r="448" spans="2:19" ht="45" customHeight="1" x14ac:dyDescent="0.25">
      <c r="B448" s="20" t="s">
        <v>1487</v>
      </c>
      <c r="C448" s="106" t="s">
        <v>1503</v>
      </c>
      <c r="D448" s="106"/>
      <c r="E448" s="107">
        <f t="shared" si="6"/>
        <v>1</v>
      </c>
      <c r="F448" s="107"/>
      <c r="G448" s="107" t="s">
        <v>35</v>
      </c>
      <c r="H448" s="107"/>
      <c r="I448" s="108">
        <v>42824</v>
      </c>
      <c r="J448" s="108"/>
      <c r="K448" s="108">
        <v>42824</v>
      </c>
      <c r="L448" s="108"/>
      <c r="M448" s="84" t="s">
        <v>656</v>
      </c>
      <c r="N448" s="84"/>
      <c r="O448" s="105">
        <v>415</v>
      </c>
      <c r="P448" s="105"/>
      <c r="Q448" s="84"/>
      <c r="R448" s="84"/>
      <c r="S448" s="84"/>
    </row>
    <row r="449" spans="2:19" ht="45" customHeight="1" x14ac:dyDescent="0.25">
      <c r="B449" s="20" t="s">
        <v>1487</v>
      </c>
      <c r="C449" s="106" t="s">
        <v>1504</v>
      </c>
      <c r="D449" s="106"/>
      <c r="E449" s="107">
        <f t="shared" si="6"/>
        <v>1</v>
      </c>
      <c r="F449" s="107"/>
      <c r="G449" s="107" t="s">
        <v>35</v>
      </c>
      <c r="H449" s="107"/>
      <c r="I449" s="108">
        <v>42829</v>
      </c>
      <c r="J449" s="108"/>
      <c r="K449" s="108">
        <v>42830</v>
      </c>
      <c r="L449" s="108"/>
      <c r="M449" s="84" t="s">
        <v>656</v>
      </c>
      <c r="N449" s="84"/>
      <c r="O449" s="105">
        <v>508</v>
      </c>
      <c r="P449" s="105"/>
      <c r="Q449" s="84"/>
      <c r="R449" s="84"/>
      <c r="S449" s="84"/>
    </row>
    <row r="450" spans="2:19" ht="45" customHeight="1" x14ac:dyDescent="0.25">
      <c r="B450" s="20" t="s">
        <v>1487</v>
      </c>
      <c r="C450" s="106" t="s">
        <v>1502</v>
      </c>
      <c r="D450" s="106"/>
      <c r="E450" s="107">
        <f t="shared" si="6"/>
        <v>1</v>
      </c>
      <c r="F450" s="107"/>
      <c r="G450" s="107" t="s">
        <v>35</v>
      </c>
      <c r="H450" s="107"/>
      <c r="I450" s="108">
        <v>42836</v>
      </c>
      <c r="J450" s="108"/>
      <c r="K450" s="108">
        <v>42836</v>
      </c>
      <c r="L450" s="108"/>
      <c r="M450" s="84" t="s">
        <v>656</v>
      </c>
      <c r="N450" s="84"/>
      <c r="O450" s="105">
        <v>389</v>
      </c>
      <c r="P450" s="105"/>
      <c r="Q450" s="84"/>
      <c r="R450" s="84"/>
      <c r="S450" s="84"/>
    </row>
    <row r="451" spans="2:19" ht="45" customHeight="1" x14ac:dyDescent="0.25">
      <c r="B451" s="20" t="s">
        <v>1487</v>
      </c>
      <c r="C451" s="106" t="s">
        <v>1502</v>
      </c>
      <c r="D451" s="106"/>
      <c r="E451" s="107">
        <f t="shared" si="6"/>
        <v>1</v>
      </c>
      <c r="F451" s="107"/>
      <c r="G451" s="107" t="s">
        <v>35</v>
      </c>
      <c r="H451" s="107"/>
      <c r="I451" s="108">
        <v>42828</v>
      </c>
      <c r="J451" s="108"/>
      <c r="K451" s="108">
        <v>42828</v>
      </c>
      <c r="L451" s="108"/>
      <c r="M451" s="84" t="s">
        <v>656</v>
      </c>
      <c r="N451" s="84"/>
      <c r="O451" s="105">
        <v>446</v>
      </c>
      <c r="P451" s="105"/>
      <c r="Q451" s="84"/>
      <c r="R451" s="84"/>
      <c r="S451" s="84"/>
    </row>
    <row r="452" spans="2:19" ht="45" customHeight="1" x14ac:dyDescent="0.25">
      <c r="B452" s="20" t="s">
        <v>1487</v>
      </c>
      <c r="C452" s="106" t="s">
        <v>1502</v>
      </c>
      <c r="D452" s="106"/>
      <c r="E452" s="107">
        <f t="shared" si="6"/>
        <v>1</v>
      </c>
      <c r="F452" s="107"/>
      <c r="G452" s="107" t="s">
        <v>35</v>
      </c>
      <c r="H452" s="107"/>
      <c r="I452" s="108">
        <v>42843</v>
      </c>
      <c r="J452" s="108"/>
      <c r="K452" s="108">
        <v>42843</v>
      </c>
      <c r="L452" s="108"/>
      <c r="M452" s="84" t="s">
        <v>656</v>
      </c>
      <c r="N452" s="84"/>
      <c r="O452" s="105">
        <v>446</v>
      </c>
      <c r="P452" s="105"/>
      <c r="Q452" s="84"/>
      <c r="R452" s="84"/>
      <c r="S452" s="84"/>
    </row>
    <row r="453" spans="2:19" ht="45" customHeight="1" x14ac:dyDescent="0.25">
      <c r="B453" s="20" t="s">
        <v>1487</v>
      </c>
      <c r="C453" s="106" t="s">
        <v>1503</v>
      </c>
      <c r="D453" s="106"/>
      <c r="E453" s="107">
        <f t="shared" si="6"/>
        <v>1</v>
      </c>
      <c r="F453" s="107"/>
      <c r="G453" s="107" t="s">
        <v>35</v>
      </c>
      <c r="H453" s="107"/>
      <c r="I453" s="108">
        <v>42844</v>
      </c>
      <c r="J453" s="108"/>
      <c r="K453" s="108">
        <v>42844</v>
      </c>
      <c r="L453" s="108"/>
      <c r="M453" s="84" t="s">
        <v>656</v>
      </c>
      <c r="N453" s="84"/>
      <c r="O453" s="105">
        <v>446</v>
      </c>
      <c r="P453" s="105"/>
      <c r="Q453" s="84"/>
      <c r="R453" s="84"/>
      <c r="S453" s="84"/>
    </row>
    <row r="454" spans="2:19" ht="45" customHeight="1" x14ac:dyDescent="0.25">
      <c r="B454" s="20" t="s">
        <v>1487</v>
      </c>
      <c r="C454" s="106" t="s">
        <v>1503</v>
      </c>
      <c r="D454" s="106"/>
      <c r="E454" s="107">
        <f t="shared" si="6"/>
        <v>1</v>
      </c>
      <c r="F454" s="107"/>
      <c r="G454" s="107" t="s">
        <v>35</v>
      </c>
      <c r="H454" s="107"/>
      <c r="I454" s="108">
        <v>42842</v>
      </c>
      <c r="J454" s="108"/>
      <c r="K454" s="108">
        <v>42842</v>
      </c>
      <c r="L454" s="108"/>
      <c r="M454" s="84" t="s">
        <v>656</v>
      </c>
      <c r="N454" s="84"/>
      <c r="O454" s="105">
        <v>438</v>
      </c>
      <c r="P454" s="105"/>
      <c r="Q454" s="84"/>
      <c r="R454" s="84"/>
      <c r="S454" s="84"/>
    </row>
    <row r="455" spans="2:19" ht="45" customHeight="1" x14ac:dyDescent="0.25">
      <c r="B455" s="20" t="s">
        <v>1487</v>
      </c>
      <c r="C455" s="106" t="s">
        <v>1502</v>
      </c>
      <c r="D455" s="106"/>
      <c r="E455" s="107">
        <f t="shared" si="6"/>
        <v>1</v>
      </c>
      <c r="F455" s="107"/>
      <c r="G455" s="107" t="s">
        <v>35</v>
      </c>
      <c r="H455" s="107"/>
      <c r="I455" s="108">
        <v>42811</v>
      </c>
      <c r="J455" s="108"/>
      <c r="K455" s="108">
        <v>42811</v>
      </c>
      <c r="L455" s="108"/>
      <c r="M455" s="84" t="s">
        <v>656</v>
      </c>
      <c r="N455" s="84"/>
      <c r="O455" s="105">
        <v>227</v>
      </c>
      <c r="P455" s="105"/>
      <c r="Q455" s="84"/>
      <c r="R455" s="84"/>
      <c r="S455" s="84"/>
    </row>
    <row r="456" spans="2:19" ht="45" customHeight="1" x14ac:dyDescent="0.25">
      <c r="B456" s="20" t="s">
        <v>1487</v>
      </c>
      <c r="C456" s="106" t="s">
        <v>1505</v>
      </c>
      <c r="D456" s="106"/>
      <c r="E456" s="107">
        <f t="shared" si="6"/>
        <v>1</v>
      </c>
      <c r="F456" s="107"/>
      <c r="G456" s="107" t="s">
        <v>35</v>
      </c>
      <c r="H456" s="107"/>
      <c r="I456" s="108">
        <v>42818</v>
      </c>
      <c r="J456" s="108"/>
      <c r="K456" s="108">
        <v>42818</v>
      </c>
      <c r="L456" s="108"/>
      <c r="M456" s="84" t="s">
        <v>656</v>
      </c>
      <c r="N456" s="84"/>
      <c r="O456" s="105">
        <v>229</v>
      </c>
      <c r="P456" s="105"/>
      <c r="Q456" s="84"/>
      <c r="R456" s="84"/>
      <c r="S456" s="84"/>
    </row>
    <row r="457" spans="2:19" ht="45" customHeight="1" x14ac:dyDescent="0.25">
      <c r="B457" s="20" t="s">
        <v>1487</v>
      </c>
      <c r="C457" s="106" t="s">
        <v>1503</v>
      </c>
      <c r="D457" s="106"/>
      <c r="E457" s="107">
        <f t="shared" si="6"/>
        <v>1</v>
      </c>
      <c r="F457" s="107"/>
      <c r="G457" s="107" t="s">
        <v>35</v>
      </c>
      <c r="H457" s="107"/>
      <c r="I457" s="108">
        <v>42816</v>
      </c>
      <c r="J457" s="108"/>
      <c r="K457" s="108">
        <v>42816</v>
      </c>
      <c r="L457" s="108"/>
      <c r="M457" s="84" t="s">
        <v>656</v>
      </c>
      <c r="N457" s="84"/>
      <c r="O457" s="105">
        <v>336.61</v>
      </c>
      <c r="P457" s="105"/>
      <c r="Q457" s="84"/>
      <c r="R457" s="84"/>
      <c r="S457" s="84"/>
    </row>
    <row r="458" spans="2:19" ht="45" customHeight="1" x14ac:dyDescent="0.25">
      <c r="B458" s="20" t="s">
        <v>1487</v>
      </c>
      <c r="C458" s="106" t="s">
        <v>1503</v>
      </c>
      <c r="D458" s="106"/>
      <c r="E458" s="107">
        <f t="shared" si="6"/>
        <v>1</v>
      </c>
      <c r="F458" s="107"/>
      <c r="G458" s="107" t="s">
        <v>35</v>
      </c>
      <c r="H458" s="107"/>
      <c r="I458" s="108">
        <v>42816</v>
      </c>
      <c r="J458" s="108"/>
      <c r="K458" s="108">
        <v>42816</v>
      </c>
      <c r="L458" s="108"/>
      <c r="M458" s="84" t="s">
        <v>656</v>
      </c>
      <c r="N458" s="84"/>
      <c r="O458" s="105">
        <v>494.02</v>
      </c>
      <c r="P458" s="105"/>
      <c r="Q458" s="84"/>
      <c r="R458" s="84"/>
      <c r="S458" s="84"/>
    </row>
    <row r="459" spans="2:19" ht="45" customHeight="1" x14ac:dyDescent="0.25">
      <c r="B459" s="20" t="s">
        <v>1487</v>
      </c>
      <c r="C459" s="106" t="s">
        <v>1506</v>
      </c>
      <c r="D459" s="106"/>
      <c r="E459" s="107">
        <f t="shared" si="6"/>
        <v>1</v>
      </c>
      <c r="F459" s="107"/>
      <c r="G459" s="107" t="s">
        <v>35</v>
      </c>
      <c r="H459" s="107"/>
      <c r="I459" s="108">
        <v>42779</v>
      </c>
      <c r="J459" s="108"/>
      <c r="K459" s="108">
        <v>42779</v>
      </c>
      <c r="L459" s="108"/>
      <c r="M459" s="84" t="s">
        <v>656</v>
      </c>
      <c r="N459" s="84"/>
      <c r="O459" s="105">
        <v>194</v>
      </c>
      <c r="P459" s="105"/>
      <c r="Q459" s="84"/>
      <c r="R459" s="84"/>
      <c r="S459" s="84"/>
    </row>
    <row r="460" spans="2:19" ht="45" customHeight="1" x14ac:dyDescent="0.25">
      <c r="B460" s="20" t="s">
        <v>1487</v>
      </c>
      <c r="C460" s="106" t="s">
        <v>19</v>
      </c>
      <c r="D460" s="106"/>
      <c r="E460" s="107">
        <f t="shared" si="6"/>
        <v>1</v>
      </c>
      <c r="F460" s="107"/>
      <c r="G460" s="107" t="s">
        <v>20</v>
      </c>
      <c r="H460" s="107"/>
      <c r="I460" s="108">
        <v>42831</v>
      </c>
      <c r="J460" s="108"/>
      <c r="K460" s="108">
        <v>42831</v>
      </c>
      <c r="L460" s="108"/>
      <c r="M460" s="84" t="s">
        <v>656</v>
      </c>
      <c r="N460" s="84"/>
      <c r="O460" s="105">
        <v>895</v>
      </c>
      <c r="P460" s="105"/>
      <c r="Q460" s="84"/>
      <c r="R460" s="84"/>
      <c r="S460" s="84"/>
    </row>
    <row r="461" spans="2:19" ht="45" customHeight="1" x14ac:dyDescent="0.25">
      <c r="B461" s="20" t="s">
        <v>1487</v>
      </c>
      <c r="C461" s="106" t="s">
        <v>1502</v>
      </c>
      <c r="D461" s="106"/>
      <c r="E461" s="107">
        <f t="shared" ref="E461:E524" si="7">D461+1</f>
        <v>1</v>
      </c>
      <c r="F461" s="107"/>
      <c r="G461" s="107" t="s">
        <v>35</v>
      </c>
      <c r="H461" s="107"/>
      <c r="I461" s="108">
        <v>42831</v>
      </c>
      <c r="J461" s="108"/>
      <c r="K461" s="108">
        <v>42831</v>
      </c>
      <c r="L461" s="108"/>
      <c r="M461" s="84" t="s">
        <v>656</v>
      </c>
      <c r="N461" s="84"/>
      <c r="O461" s="105">
        <v>151</v>
      </c>
      <c r="P461" s="105"/>
      <c r="Q461" s="84"/>
      <c r="R461" s="84"/>
      <c r="S461" s="84"/>
    </row>
    <row r="462" spans="2:19" ht="45" customHeight="1" x14ac:dyDescent="0.25">
      <c r="B462" s="20" t="s">
        <v>1487</v>
      </c>
      <c r="C462" s="106" t="s">
        <v>1502</v>
      </c>
      <c r="D462" s="106"/>
      <c r="E462" s="107">
        <f t="shared" si="7"/>
        <v>1</v>
      </c>
      <c r="F462" s="107"/>
      <c r="G462" s="107" t="s">
        <v>35</v>
      </c>
      <c r="H462" s="107"/>
      <c r="I462" s="108">
        <v>42832</v>
      </c>
      <c r="J462" s="108"/>
      <c r="K462" s="108">
        <v>42832</v>
      </c>
      <c r="L462" s="108"/>
      <c r="M462" s="84" t="s">
        <v>656</v>
      </c>
      <c r="N462" s="84"/>
      <c r="O462" s="105">
        <v>124.2</v>
      </c>
      <c r="P462" s="105"/>
      <c r="Q462" s="84"/>
      <c r="R462" s="84"/>
      <c r="S462" s="84"/>
    </row>
    <row r="463" spans="2:19" ht="45" customHeight="1" x14ac:dyDescent="0.25">
      <c r="B463" s="20" t="s">
        <v>1487</v>
      </c>
      <c r="C463" s="106" t="s">
        <v>1502</v>
      </c>
      <c r="D463" s="106"/>
      <c r="E463" s="107">
        <f t="shared" si="7"/>
        <v>1</v>
      </c>
      <c r="F463" s="107"/>
      <c r="G463" s="107" t="s">
        <v>35</v>
      </c>
      <c r="H463" s="107"/>
      <c r="I463" s="108">
        <v>42825</v>
      </c>
      <c r="J463" s="108"/>
      <c r="K463" s="108">
        <v>42825</v>
      </c>
      <c r="L463" s="108"/>
      <c r="M463" s="84" t="s">
        <v>656</v>
      </c>
      <c r="N463" s="84"/>
      <c r="O463" s="105">
        <v>229</v>
      </c>
      <c r="P463" s="105"/>
      <c r="Q463" s="84"/>
      <c r="R463" s="84"/>
      <c r="S463" s="84"/>
    </row>
    <row r="464" spans="2:19" ht="45" customHeight="1" x14ac:dyDescent="0.25">
      <c r="B464" s="20" t="s">
        <v>1487</v>
      </c>
      <c r="C464" s="106" t="s">
        <v>1503</v>
      </c>
      <c r="D464" s="106"/>
      <c r="E464" s="107">
        <f t="shared" si="7"/>
        <v>1</v>
      </c>
      <c r="F464" s="107"/>
      <c r="G464" s="107" t="s">
        <v>35</v>
      </c>
      <c r="H464" s="107"/>
      <c r="I464" s="108">
        <v>42835</v>
      </c>
      <c r="J464" s="108"/>
      <c r="K464" s="108">
        <v>42835</v>
      </c>
      <c r="L464" s="108"/>
      <c r="M464" s="84" t="s">
        <v>656</v>
      </c>
      <c r="N464" s="84"/>
      <c r="O464" s="105">
        <v>226</v>
      </c>
      <c r="P464" s="105"/>
      <c r="Q464" s="84"/>
      <c r="R464" s="84"/>
      <c r="S464" s="84"/>
    </row>
    <row r="465" spans="2:19" ht="45" customHeight="1" x14ac:dyDescent="0.25">
      <c r="B465" s="20" t="s">
        <v>1487</v>
      </c>
      <c r="C465" s="106" t="s">
        <v>1503</v>
      </c>
      <c r="D465" s="106"/>
      <c r="E465" s="107">
        <f t="shared" si="7"/>
        <v>1</v>
      </c>
      <c r="F465" s="107"/>
      <c r="G465" s="107" t="s">
        <v>35</v>
      </c>
      <c r="H465" s="107"/>
      <c r="I465" s="108">
        <v>42830</v>
      </c>
      <c r="J465" s="108"/>
      <c r="K465" s="108">
        <v>42830</v>
      </c>
      <c r="L465" s="108"/>
      <c r="M465" s="84" t="s">
        <v>656</v>
      </c>
      <c r="N465" s="84"/>
      <c r="O465" s="105">
        <v>191</v>
      </c>
      <c r="P465" s="105"/>
      <c r="Q465" s="84"/>
      <c r="R465" s="84"/>
      <c r="S465" s="84"/>
    </row>
    <row r="466" spans="2:19" ht="45" customHeight="1" x14ac:dyDescent="0.25">
      <c r="B466" s="20" t="s">
        <v>1487</v>
      </c>
      <c r="C466" s="106" t="s">
        <v>1503</v>
      </c>
      <c r="D466" s="106"/>
      <c r="E466" s="107">
        <f t="shared" si="7"/>
        <v>1</v>
      </c>
      <c r="F466" s="107"/>
      <c r="G466" s="107" t="s">
        <v>35</v>
      </c>
      <c r="H466" s="107"/>
      <c r="I466" s="108">
        <v>42824</v>
      </c>
      <c r="J466" s="108"/>
      <c r="K466" s="108">
        <v>42824</v>
      </c>
      <c r="L466" s="108"/>
      <c r="M466" s="84" t="s">
        <v>656</v>
      </c>
      <c r="N466" s="84"/>
      <c r="O466" s="105">
        <v>186</v>
      </c>
      <c r="P466" s="105"/>
      <c r="Q466" s="84"/>
      <c r="R466" s="84"/>
      <c r="S466" s="84"/>
    </row>
    <row r="467" spans="2:19" ht="45" customHeight="1" x14ac:dyDescent="0.25">
      <c r="B467" s="20" t="s">
        <v>1487</v>
      </c>
      <c r="C467" s="106" t="s">
        <v>1504</v>
      </c>
      <c r="D467" s="106"/>
      <c r="E467" s="107">
        <f t="shared" si="7"/>
        <v>1</v>
      </c>
      <c r="F467" s="107"/>
      <c r="G467" s="107" t="s">
        <v>35</v>
      </c>
      <c r="H467" s="107"/>
      <c r="I467" s="108">
        <v>42829</v>
      </c>
      <c r="J467" s="108"/>
      <c r="K467" s="108">
        <v>42830</v>
      </c>
      <c r="L467" s="108"/>
      <c r="M467" s="84" t="s">
        <v>656</v>
      </c>
      <c r="N467" s="84"/>
      <c r="O467" s="105">
        <v>229</v>
      </c>
      <c r="P467" s="105"/>
      <c r="Q467" s="84"/>
      <c r="R467" s="84"/>
      <c r="S467" s="84"/>
    </row>
    <row r="468" spans="2:19" ht="45" customHeight="1" x14ac:dyDescent="0.25">
      <c r="B468" s="20" t="s">
        <v>1487</v>
      </c>
      <c r="C468" s="106" t="s">
        <v>1502</v>
      </c>
      <c r="D468" s="106"/>
      <c r="E468" s="107">
        <f t="shared" si="7"/>
        <v>1</v>
      </c>
      <c r="F468" s="107"/>
      <c r="G468" s="107" t="s">
        <v>35</v>
      </c>
      <c r="H468" s="107"/>
      <c r="I468" s="108">
        <v>42836</v>
      </c>
      <c r="J468" s="108"/>
      <c r="K468" s="108">
        <v>42836</v>
      </c>
      <c r="L468" s="108"/>
      <c r="M468" s="84" t="s">
        <v>656</v>
      </c>
      <c r="N468" s="84"/>
      <c r="O468" s="105">
        <v>192</v>
      </c>
      <c r="P468" s="105"/>
      <c r="Q468" s="84"/>
      <c r="R468" s="84"/>
      <c r="S468" s="84"/>
    </row>
    <row r="469" spans="2:19" ht="45" customHeight="1" x14ac:dyDescent="0.25">
      <c r="B469" s="20" t="s">
        <v>1487</v>
      </c>
      <c r="C469" s="106" t="s">
        <v>1502</v>
      </c>
      <c r="D469" s="106"/>
      <c r="E469" s="107">
        <f t="shared" si="7"/>
        <v>1</v>
      </c>
      <c r="F469" s="107"/>
      <c r="G469" s="107" t="s">
        <v>35</v>
      </c>
      <c r="H469" s="107"/>
      <c r="I469" s="108">
        <v>42843</v>
      </c>
      <c r="J469" s="108"/>
      <c r="K469" s="108">
        <v>42843</v>
      </c>
      <c r="L469" s="108"/>
      <c r="M469" s="84" t="s">
        <v>656</v>
      </c>
      <c r="N469" s="84"/>
      <c r="O469" s="105">
        <v>192</v>
      </c>
      <c r="P469" s="105"/>
      <c r="Q469" s="84"/>
      <c r="R469" s="84"/>
      <c r="S469" s="84"/>
    </row>
    <row r="470" spans="2:19" ht="45" customHeight="1" x14ac:dyDescent="0.25">
      <c r="B470" s="20" t="s">
        <v>1487</v>
      </c>
      <c r="C470" s="106" t="s">
        <v>1503</v>
      </c>
      <c r="D470" s="106"/>
      <c r="E470" s="107">
        <f t="shared" si="7"/>
        <v>1</v>
      </c>
      <c r="F470" s="107"/>
      <c r="G470" s="107" t="s">
        <v>35</v>
      </c>
      <c r="H470" s="107"/>
      <c r="I470" s="108">
        <v>42844</v>
      </c>
      <c r="J470" s="108"/>
      <c r="K470" s="108">
        <v>42844</v>
      </c>
      <c r="L470" s="108"/>
      <c r="M470" s="84" t="s">
        <v>656</v>
      </c>
      <c r="N470" s="84"/>
      <c r="O470" s="105">
        <v>184.2</v>
      </c>
      <c r="P470" s="105"/>
      <c r="Q470" s="84"/>
      <c r="R470" s="84"/>
      <c r="S470" s="84"/>
    </row>
    <row r="471" spans="2:19" ht="45" customHeight="1" x14ac:dyDescent="0.25">
      <c r="B471" s="20" t="s">
        <v>1487</v>
      </c>
      <c r="C471" s="106" t="s">
        <v>1503</v>
      </c>
      <c r="D471" s="106"/>
      <c r="E471" s="107">
        <f t="shared" si="7"/>
        <v>1</v>
      </c>
      <c r="F471" s="107"/>
      <c r="G471" s="107" t="s">
        <v>35</v>
      </c>
      <c r="H471" s="107"/>
      <c r="I471" s="108">
        <v>42842</v>
      </c>
      <c r="J471" s="108"/>
      <c r="K471" s="108">
        <v>42842</v>
      </c>
      <c r="L471" s="108"/>
      <c r="M471" s="84" t="s">
        <v>656</v>
      </c>
      <c r="N471" s="84"/>
      <c r="O471" s="105">
        <v>170.29</v>
      </c>
      <c r="P471" s="105"/>
      <c r="Q471" s="84"/>
      <c r="R471" s="84"/>
      <c r="S471" s="84"/>
    </row>
    <row r="472" spans="2:19" ht="45" customHeight="1" x14ac:dyDescent="0.25">
      <c r="B472" s="20" t="s">
        <v>1487</v>
      </c>
      <c r="C472" s="106" t="s">
        <v>1502</v>
      </c>
      <c r="D472" s="106"/>
      <c r="E472" s="107">
        <f t="shared" si="7"/>
        <v>1</v>
      </c>
      <c r="F472" s="107"/>
      <c r="G472" s="107" t="s">
        <v>35</v>
      </c>
      <c r="H472" s="107"/>
      <c r="I472" s="108">
        <v>42811</v>
      </c>
      <c r="J472" s="108"/>
      <c r="K472" s="108">
        <v>42811</v>
      </c>
      <c r="L472" s="108"/>
      <c r="M472" s="84" t="s">
        <v>656</v>
      </c>
      <c r="N472" s="84"/>
      <c r="O472" s="105">
        <v>229</v>
      </c>
      <c r="P472" s="105"/>
      <c r="Q472" s="84"/>
      <c r="R472" s="84"/>
      <c r="S472" s="84"/>
    </row>
    <row r="473" spans="2:19" ht="45" customHeight="1" x14ac:dyDescent="0.25">
      <c r="B473" s="20" t="s">
        <v>1487</v>
      </c>
      <c r="C473" s="106" t="s">
        <v>1505</v>
      </c>
      <c r="D473" s="106"/>
      <c r="E473" s="107">
        <f t="shared" si="7"/>
        <v>1</v>
      </c>
      <c r="F473" s="107"/>
      <c r="G473" s="107" t="s">
        <v>35</v>
      </c>
      <c r="H473" s="107"/>
      <c r="I473" s="108">
        <v>42818</v>
      </c>
      <c r="J473" s="108"/>
      <c r="K473" s="108">
        <v>42818</v>
      </c>
      <c r="L473" s="108"/>
      <c r="M473" s="84" t="s">
        <v>656</v>
      </c>
      <c r="N473" s="84"/>
      <c r="O473" s="105">
        <v>169</v>
      </c>
      <c r="P473" s="105"/>
      <c r="Q473" s="84"/>
      <c r="R473" s="84"/>
      <c r="S473" s="84"/>
    </row>
    <row r="474" spans="2:19" ht="45" customHeight="1" x14ac:dyDescent="0.25">
      <c r="B474" s="20" t="s">
        <v>1487</v>
      </c>
      <c r="C474" s="106" t="s">
        <v>1503</v>
      </c>
      <c r="D474" s="106"/>
      <c r="E474" s="107">
        <f t="shared" si="7"/>
        <v>1</v>
      </c>
      <c r="F474" s="107"/>
      <c r="G474" s="107" t="s">
        <v>35</v>
      </c>
      <c r="H474" s="107"/>
      <c r="I474" s="108">
        <v>42816</v>
      </c>
      <c r="J474" s="108"/>
      <c r="K474" s="108">
        <v>42816</v>
      </c>
      <c r="L474" s="108"/>
      <c r="M474" s="84" t="s">
        <v>656</v>
      </c>
      <c r="N474" s="84"/>
      <c r="O474" s="105">
        <v>225</v>
      </c>
      <c r="P474" s="105"/>
      <c r="Q474" s="84"/>
      <c r="R474" s="84"/>
      <c r="S474" s="84"/>
    </row>
    <row r="475" spans="2:19" ht="45" customHeight="1" x14ac:dyDescent="0.25">
      <c r="B475" s="20" t="s">
        <v>1487</v>
      </c>
      <c r="C475" s="106" t="s">
        <v>1506</v>
      </c>
      <c r="D475" s="106"/>
      <c r="E475" s="107">
        <f t="shared" si="7"/>
        <v>1</v>
      </c>
      <c r="F475" s="107"/>
      <c r="G475" s="107" t="s">
        <v>35</v>
      </c>
      <c r="H475" s="107"/>
      <c r="I475" s="108">
        <v>42779</v>
      </c>
      <c r="J475" s="108"/>
      <c r="K475" s="108">
        <v>42779</v>
      </c>
      <c r="L475" s="108"/>
      <c r="M475" s="84" t="s">
        <v>656</v>
      </c>
      <c r="N475" s="84"/>
      <c r="O475" s="105">
        <v>292</v>
      </c>
      <c r="P475" s="105"/>
      <c r="Q475" s="84"/>
      <c r="R475" s="84"/>
      <c r="S475" s="84"/>
    </row>
    <row r="476" spans="2:19" ht="45" customHeight="1" x14ac:dyDescent="0.25">
      <c r="B476" s="20" t="s">
        <v>1487</v>
      </c>
      <c r="C476" s="106" t="s">
        <v>1507</v>
      </c>
      <c r="D476" s="106"/>
      <c r="E476" s="107">
        <f t="shared" si="7"/>
        <v>1</v>
      </c>
      <c r="F476" s="107"/>
      <c r="G476" s="107" t="s">
        <v>35</v>
      </c>
      <c r="H476" s="107"/>
      <c r="I476" s="108">
        <v>42852</v>
      </c>
      <c r="J476" s="108"/>
      <c r="K476" s="108">
        <v>42852</v>
      </c>
      <c r="L476" s="108"/>
      <c r="M476" s="84" t="s">
        <v>656</v>
      </c>
      <c r="N476" s="84"/>
      <c r="O476" s="105">
        <v>410</v>
      </c>
      <c r="P476" s="105"/>
      <c r="Q476" s="84"/>
      <c r="R476" s="84"/>
      <c r="S476" s="84"/>
    </row>
    <row r="477" spans="2:19" ht="45" customHeight="1" x14ac:dyDescent="0.25">
      <c r="B477" s="20" t="s">
        <v>1487</v>
      </c>
      <c r="C477" s="106" t="s">
        <v>1507</v>
      </c>
      <c r="D477" s="106"/>
      <c r="E477" s="107">
        <f t="shared" si="7"/>
        <v>1</v>
      </c>
      <c r="F477" s="107"/>
      <c r="G477" s="107" t="s">
        <v>35</v>
      </c>
      <c r="H477" s="107"/>
      <c r="I477" s="108">
        <v>42863</v>
      </c>
      <c r="J477" s="108"/>
      <c r="K477" s="108">
        <v>42863</v>
      </c>
      <c r="L477" s="108"/>
      <c r="M477" s="84" t="s">
        <v>656</v>
      </c>
      <c r="N477" s="84"/>
      <c r="O477" s="105">
        <v>396</v>
      </c>
      <c r="P477" s="105"/>
      <c r="Q477" s="84"/>
      <c r="R477" s="84"/>
      <c r="S477" s="84"/>
    </row>
    <row r="478" spans="2:19" ht="45" customHeight="1" x14ac:dyDescent="0.25">
      <c r="B478" s="20" t="s">
        <v>1487</v>
      </c>
      <c r="C478" s="106" t="s">
        <v>1507</v>
      </c>
      <c r="D478" s="106"/>
      <c r="E478" s="107">
        <f t="shared" si="7"/>
        <v>1</v>
      </c>
      <c r="F478" s="107"/>
      <c r="G478" s="107" t="s">
        <v>35</v>
      </c>
      <c r="H478" s="107"/>
      <c r="I478" s="108">
        <v>42867</v>
      </c>
      <c r="J478" s="108"/>
      <c r="K478" s="108">
        <v>42867</v>
      </c>
      <c r="L478" s="108"/>
      <c r="M478" s="84" t="s">
        <v>656</v>
      </c>
      <c r="N478" s="84"/>
      <c r="O478" s="105">
        <v>446</v>
      </c>
      <c r="P478" s="105"/>
      <c r="Q478" s="84"/>
      <c r="R478" s="84"/>
      <c r="S478" s="84"/>
    </row>
    <row r="479" spans="2:19" ht="45" customHeight="1" x14ac:dyDescent="0.25">
      <c r="B479" s="20" t="s">
        <v>1487</v>
      </c>
      <c r="C479" s="106" t="s">
        <v>1508</v>
      </c>
      <c r="D479" s="106"/>
      <c r="E479" s="107">
        <f t="shared" si="7"/>
        <v>1</v>
      </c>
      <c r="F479" s="107"/>
      <c r="G479" s="107" t="s">
        <v>35</v>
      </c>
      <c r="H479" s="107"/>
      <c r="I479" s="108">
        <v>42859</v>
      </c>
      <c r="J479" s="108"/>
      <c r="K479" s="108">
        <v>42859</v>
      </c>
      <c r="L479" s="108"/>
      <c r="M479" s="84" t="s">
        <v>656</v>
      </c>
      <c r="N479" s="84"/>
      <c r="O479" s="105">
        <v>404</v>
      </c>
      <c r="P479" s="105"/>
      <c r="Q479" s="84"/>
      <c r="R479" s="84"/>
      <c r="S479" s="84"/>
    </row>
    <row r="480" spans="2:19" ht="45" customHeight="1" x14ac:dyDescent="0.25">
      <c r="B480" s="20" t="s">
        <v>1487</v>
      </c>
      <c r="C480" s="106" t="s">
        <v>1509</v>
      </c>
      <c r="D480" s="106"/>
      <c r="E480" s="107">
        <f t="shared" si="7"/>
        <v>1</v>
      </c>
      <c r="F480" s="107"/>
      <c r="G480" s="107" t="s">
        <v>35</v>
      </c>
      <c r="H480" s="107"/>
      <c r="I480" s="108">
        <v>42880</v>
      </c>
      <c r="J480" s="108"/>
      <c r="K480" s="108">
        <v>42880</v>
      </c>
      <c r="L480" s="108"/>
      <c r="M480" s="84" t="s">
        <v>656</v>
      </c>
      <c r="N480" s="84"/>
      <c r="O480" s="105">
        <v>446</v>
      </c>
      <c r="P480" s="105"/>
      <c r="Q480" s="84"/>
      <c r="R480" s="84"/>
      <c r="S480" s="84"/>
    </row>
    <row r="481" spans="2:19" ht="45" customHeight="1" x14ac:dyDescent="0.25">
      <c r="B481" s="20" t="s">
        <v>1487</v>
      </c>
      <c r="C481" s="106" t="s">
        <v>1509</v>
      </c>
      <c r="D481" s="106"/>
      <c r="E481" s="107">
        <f t="shared" si="7"/>
        <v>1</v>
      </c>
      <c r="F481" s="107"/>
      <c r="G481" s="107" t="s">
        <v>35</v>
      </c>
      <c r="H481" s="107"/>
      <c r="I481" s="108">
        <v>42864</v>
      </c>
      <c r="J481" s="108"/>
      <c r="K481" s="108">
        <v>42864</v>
      </c>
      <c r="L481" s="108"/>
      <c r="M481" s="84" t="s">
        <v>656</v>
      </c>
      <c r="N481" s="84"/>
      <c r="O481" s="105">
        <v>438</v>
      </c>
      <c r="P481" s="105"/>
      <c r="Q481" s="84"/>
      <c r="R481" s="84"/>
      <c r="S481" s="84"/>
    </row>
    <row r="482" spans="2:19" ht="45" customHeight="1" x14ac:dyDescent="0.25">
      <c r="B482" s="20" t="s">
        <v>1487</v>
      </c>
      <c r="C482" s="106" t="s">
        <v>1509</v>
      </c>
      <c r="D482" s="106"/>
      <c r="E482" s="107">
        <f t="shared" si="7"/>
        <v>1</v>
      </c>
      <c r="F482" s="107"/>
      <c r="G482" s="107" t="s">
        <v>35</v>
      </c>
      <c r="H482" s="107"/>
      <c r="I482" s="108">
        <v>42867</v>
      </c>
      <c r="J482" s="108"/>
      <c r="K482" s="108">
        <v>42867</v>
      </c>
      <c r="L482" s="108"/>
      <c r="M482" s="84" t="s">
        <v>656</v>
      </c>
      <c r="N482" s="84"/>
      <c r="O482" s="105">
        <v>273</v>
      </c>
      <c r="P482" s="105"/>
      <c r="Q482" s="84"/>
      <c r="R482" s="84"/>
      <c r="S482" s="84"/>
    </row>
    <row r="483" spans="2:19" ht="45" customHeight="1" x14ac:dyDescent="0.25">
      <c r="B483" s="20" t="s">
        <v>1487</v>
      </c>
      <c r="C483" s="106" t="s">
        <v>1509</v>
      </c>
      <c r="D483" s="106"/>
      <c r="E483" s="107">
        <f t="shared" si="7"/>
        <v>1</v>
      </c>
      <c r="F483" s="107"/>
      <c r="G483" s="107" t="s">
        <v>35</v>
      </c>
      <c r="H483" s="107"/>
      <c r="I483" s="108">
        <v>42872</v>
      </c>
      <c r="J483" s="108"/>
      <c r="K483" s="108">
        <v>42872</v>
      </c>
      <c r="L483" s="108"/>
      <c r="M483" s="84" t="s">
        <v>656</v>
      </c>
      <c r="N483" s="84"/>
      <c r="O483" s="105">
        <v>446</v>
      </c>
      <c r="P483" s="105"/>
      <c r="Q483" s="84"/>
      <c r="R483" s="84"/>
      <c r="S483" s="84"/>
    </row>
    <row r="484" spans="2:19" ht="45" customHeight="1" x14ac:dyDescent="0.25">
      <c r="B484" s="20" t="s">
        <v>1487</v>
      </c>
      <c r="C484" s="106" t="s">
        <v>1509</v>
      </c>
      <c r="D484" s="106"/>
      <c r="E484" s="107">
        <f t="shared" si="7"/>
        <v>1</v>
      </c>
      <c r="F484" s="107"/>
      <c r="G484" s="107" t="s">
        <v>35</v>
      </c>
      <c r="H484" s="107"/>
      <c r="I484" s="108">
        <v>42824</v>
      </c>
      <c r="J484" s="108"/>
      <c r="K484" s="108">
        <v>42824</v>
      </c>
      <c r="L484" s="108"/>
      <c r="M484" s="84" t="s">
        <v>656</v>
      </c>
      <c r="N484" s="84"/>
      <c r="O484" s="105">
        <v>321.13</v>
      </c>
      <c r="P484" s="105"/>
      <c r="Q484" s="84"/>
      <c r="R484" s="84"/>
      <c r="S484" s="84"/>
    </row>
    <row r="485" spans="2:19" ht="45" customHeight="1" x14ac:dyDescent="0.25">
      <c r="B485" s="20" t="s">
        <v>1487</v>
      </c>
      <c r="C485" s="106" t="s">
        <v>1509</v>
      </c>
      <c r="D485" s="106"/>
      <c r="E485" s="107">
        <f t="shared" si="7"/>
        <v>1</v>
      </c>
      <c r="F485" s="107"/>
      <c r="G485" s="107" t="s">
        <v>35</v>
      </c>
      <c r="H485" s="107"/>
      <c r="I485" s="108">
        <v>42851</v>
      </c>
      <c r="J485" s="108"/>
      <c r="K485" s="108">
        <v>42851</v>
      </c>
      <c r="L485" s="108"/>
      <c r="M485" s="84" t="s">
        <v>656</v>
      </c>
      <c r="N485" s="84"/>
      <c r="O485" s="105">
        <v>446</v>
      </c>
      <c r="P485" s="105"/>
      <c r="Q485" s="84"/>
      <c r="R485" s="84"/>
      <c r="S485" s="84"/>
    </row>
    <row r="486" spans="2:19" ht="45" customHeight="1" x14ac:dyDescent="0.25">
      <c r="B486" s="20" t="s">
        <v>1487</v>
      </c>
      <c r="C486" s="106" t="s">
        <v>1509</v>
      </c>
      <c r="D486" s="106"/>
      <c r="E486" s="107">
        <f t="shared" si="7"/>
        <v>1</v>
      </c>
      <c r="F486" s="107"/>
      <c r="G486" s="107" t="s">
        <v>35</v>
      </c>
      <c r="H486" s="107"/>
      <c r="I486" s="108">
        <v>42878</v>
      </c>
      <c r="J486" s="108"/>
      <c r="K486" s="108">
        <v>42878</v>
      </c>
      <c r="L486" s="108"/>
      <c r="M486" s="84" t="s">
        <v>656</v>
      </c>
      <c r="N486" s="84"/>
      <c r="O486" s="105">
        <v>446</v>
      </c>
      <c r="P486" s="105"/>
      <c r="Q486" s="84"/>
      <c r="R486" s="84"/>
      <c r="S486" s="84"/>
    </row>
    <row r="487" spans="2:19" ht="45" customHeight="1" x14ac:dyDescent="0.25">
      <c r="B487" s="20" t="s">
        <v>1487</v>
      </c>
      <c r="C487" s="106" t="s">
        <v>1509</v>
      </c>
      <c r="D487" s="106"/>
      <c r="E487" s="107">
        <f t="shared" si="7"/>
        <v>1</v>
      </c>
      <c r="F487" s="107"/>
      <c r="G487" s="107" t="s">
        <v>35</v>
      </c>
      <c r="H487" s="107"/>
      <c r="I487" s="108">
        <v>42866</v>
      </c>
      <c r="J487" s="108"/>
      <c r="K487" s="108">
        <v>42866</v>
      </c>
      <c r="L487" s="108"/>
      <c r="M487" s="84" t="s">
        <v>656</v>
      </c>
      <c r="N487" s="84"/>
      <c r="O487" s="105">
        <v>438</v>
      </c>
      <c r="P487" s="105"/>
      <c r="Q487" s="84"/>
      <c r="R487" s="84"/>
      <c r="S487" s="84"/>
    </row>
    <row r="488" spans="2:19" ht="45" customHeight="1" x14ac:dyDescent="0.25">
      <c r="B488" s="20" t="s">
        <v>1487</v>
      </c>
      <c r="C488" s="106" t="s">
        <v>1509</v>
      </c>
      <c r="D488" s="106"/>
      <c r="E488" s="107">
        <f t="shared" si="7"/>
        <v>1</v>
      </c>
      <c r="F488" s="107"/>
      <c r="G488" s="107" t="s">
        <v>35</v>
      </c>
      <c r="H488" s="107"/>
      <c r="I488" s="108">
        <v>42871</v>
      </c>
      <c r="J488" s="108"/>
      <c r="K488" s="108">
        <v>42871</v>
      </c>
      <c r="L488" s="108"/>
      <c r="M488" s="84" t="s">
        <v>656</v>
      </c>
      <c r="N488" s="84"/>
      <c r="O488" s="105">
        <v>435</v>
      </c>
      <c r="P488" s="105"/>
      <c r="Q488" s="84"/>
      <c r="R488" s="84"/>
      <c r="S488" s="84"/>
    </row>
    <row r="489" spans="2:19" ht="45" customHeight="1" x14ac:dyDescent="0.25">
      <c r="B489" s="20" t="s">
        <v>1487</v>
      </c>
      <c r="C489" s="106" t="s">
        <v>1509</v>
      </c>
      <c r="D489" s="106"/>
      <c r="E489" s="107">
        <f t="shared" si="7"/>
        <v>1</v>
      </c>
      <c r="F489" s="107"/>
      <c r="G489" s="107" t="s">
        <v>35</v>
      </c>
      <c r="H489" s="107"/>
      <c r="I489" s="108">
        <v>42857</v>
      </c>
      <c r="J489" s="108"/>
      <c r="K489" s="108">
        <v>42857</v>
      </c>
      <c r="L489" s="108"/>
      <c r="M489" s="84" t="s">
        <v>656</v>
      </c>
      <c r="N489" s="84"/>
      <c r="O489" s="105">
        <v>438</v>
      </c>
      <c r="P489" s="105"/>
      <c r="Q489" s="84"/>
      <c r="R489" s="84"/>
      <c r="S489" s="84"/>
    </row>
    <row r="490" spans="2:19" ht="45" customHeight="1" x14ac:dyDescent="0.25">
      <c r="B490" s="20" t="s">
        <v>1487</v>
      </c>
      <c r="C490" s="106" t="s">
        <v>1509</v>
      </c>
      <c r="D490" s="106"/>
      <c r="E490" s="107">
        <f t="shared" si="7"/>
        <v>1</v>
      </c>
      <c r="F490" s="107"/>
      <c r="G490" s="107" t="s">
        <v>35</v>
      </c>
      <c r="H490" s="107"/>
      <c r="I490" s="108">
        <v>42877</v>
      </c>
      <c r="J490" s="108"/>
      <c r="K490" s="108">
        <v>42877</v>
      </c>
      <c r="L490" s="108"/>
      <c r="M490" s="84" t="s">
        <v>656</v>
      </c>
      <c r="N490" s="84"/>
      <c r="O490" s="105">
        <v>538.01</v>
      </c>
      <c r="P490" s="105"/>
      <c r="Q490" s="84"/>
      <c r="R490" s="84"/>
      <c r="S490" s="84"/>
    </row>
    <row r="491" spans="2:19" ht="45" customHeight="1" x14ac:dyDescent="0.25">
      <c r="B491" s="20" t="s">
        <v>1487</v>
      </c>
      <c r="C491" s="106" t="s">
        <v>19</v>
      </c>
      <c r="D491" s="106"/>
      <c r="E491" s="107">
        <f t="shared" si="7"/>
        <v>1</v>
      </c>
      <c r="F491" s="107"/>
      <c r="G491" s="107" t="s">
        <v>20</v>
      </c>
      <c r="H491" s="107"/>
      <c r="I491" s="108">
        <v>42852</v>
      </c>
      <c r="J491" s="108"/>
      <c r="K491" s="108">
        <v>42857</v>
      </c>
      <c r="L491" s="108"/>
      <c r="M491" s="84" t="s">
        <v>656</v>
      </c>
      <c r="N491" s="84"/>
      <c r="O491" s="105">
        <v>800</v>
      </c>
      <c r="P491" s="105"/>
      <c r="Q491" s="84"/>
      <c r="R491" s="84"/>
      <c r="S491" s="84"/>
    </row>
    <row r="492" spans="2:19" ht="45" customHeight="1" x14ac:dyDescent="0.25">
      <c r="B492" s="20" t="s">
        <v>1487</v>
      </c>
      <c r="C492" s="106" t="s">
        <v>1507</v>
      </c>
      <c r="D492" s="106"/>
      <c r="E492" s="107">
        <f t="shared" si="7"/>
        <v>1</v>
      </c>
      <c r="F492" s="107"/>
      <c r="G492" s="107" t="s">
        <v>35</v>
      </c>
      <c r="H492" s="107"/>
      <c r="I492" s="108">
        <v>42852</v>
      </c>
      <c r="J492" s="108"/>
      <c r="K492" s="108">
        <v>42852</v>
      </c>
      <c r="L492" s="108"/>
      <c r="M492" s="84" t="s">
        <v>656</v>
      </c>
      <c r="N492" s="84"/>
      <c r="O492" s="105">
        <v>187</v>
      </c>
      <c r="P492" s="105"/>
      <c r="Q492" s="84"/>
      <c r="R492" s="84"/>
      <c r="S492" s="84"/>
    </row>
    <row r="493" spans="2:19" ht="45" customHeight="1" x14ac:dyDescent="0.25">
      <c r="B493" s="20" t="s">
        <v>1487</v>
      </c>
      <c r="C493" s="106" t="s">
        <v>1507</v>
      </c>
      <c r="D493" s="106"/>
      <c r="E493" s="107">
        <f t="shared" si="7"/>
        <v>1</v>
      </c>
      <c r="F493" s="107"/>
      <c r="G493" s="107" t="s">
        <v>35</v>
      </c>
      <c r="H493" s="107"/>
      <c r="I493" s="108">
        <v>42863</v>
      </c>
      <c r="J493" s="108"/>
      <c r="K493" s="108">
        <v>42863</v>
      </c>
      <c r="L493" s="108"/>
      <c r="M493" s="84" t="s">
        <v>656</v>
      </c>
      <c r="N493" s="84"/>
      <c r="O493" s="105">
        <v>117</v>
      </c>
      <c r="P493" s="105"/>
      <c r="Q493" s="84"/>
      <c r="R493" s="84"/>
      <c r="S493" s="84"/>
    </row>
    <row r="494" spans="2:19" ht="45" customHeight="1" x14ac:dyDescent="0.25">
      <c r="B494" s="20" t="s">
        <v>1487</v>
      </c>
      <c r="C494" s="106" t="s">
        <v>1507</v>
      </c>
      <c r="D494" s="106"/>
      <c r="E494" s="107">
        <f t="shared" si="7"/>
        <v>1</v>
      </c>
      <c r="F494" s="107"/>
      <c r="G494" s="107" t="s">
        <v>35</v>
      </c>
      <c r="H494" s="107"/>
      <c r="I494" s="108">
        <v>42867</v>
      </c>
      <c r="J494" s="108"/>
      <c r="K494" s="108">
        <v>42867</v>
      </c>
      <c r="L494" s="108"/>
      <c r="M494" s="84" t="s">
        <v>656</v>
      </c>
      <c r="N494" s="84"/>
      <c r="O494" s="105">
        <v>144</v>
      </c>
      <c r="P494" s="105"/>
      <c r="Q494" s="84"/>
      <c r="R494" s="84"/>
      <c r="S494" s="84"/>
    </row>
    <row r="495" spans="2:19" ht="45" customHeight="1" x14ac:dyDescent="0.25">
      <c r="B495" s="20" t="s">
        <v>1487</v>
      </c>
      <c r="C495" s="106" t="s">
        <v>1508</v>
      </c>
      <c r="D495" s="106"/>
      <c r="E495" s="107">
        <f t="shared" si="7"/>
        <v>1</v>
      </c>
      <c r="F495" s="107"/>
      <c r="G495" s="107" t="s">
        <v>35</v>
      </c>
      <c r="H495" s="107"/>
      <c r="I495" s="108">
        <v>42859</v>
      </c>
      <c r="J495" s="108"/>
      <c r="K495" s="108">
        <v>42859</v>
      </c>
      <c r="L495" s="108"/>
      <c r="M495" s="84" t="s">
        <v>656</v>
      </c>
      <c r="N495" s="84"/>
      <c r="O495" s="105">
        <v>159</v>
      </c>
      <c r="P495" s="105"/>
      <c r="Q495" s="84"/>
      <c r="R495" s="84"/>
      <c r="S495" s="84"/>
    </row>
    <row r="496" spans="2:19" ht="45" customHeight="1" x14ac:dyDescent="0.25">
      <c r="B496" s="20" t="s">
        <v>1487</v>
      </c>
      <c r="C496" s="106" t="s">
        <v>1509</v>
      </c>
      <c r="D496" s="106"/>
      <c r="E496" s="107">
        <f t="shared" si="7"/>
        <v>1</v>
      </c>
      <c r="F496" s="107"/>
      <c r="G496" s="107" t="s">
        <v>35</v>
      </c>
      <c r="H496" s="107"/>
      <c r="I496" s="108">
        <v>42864</v>
      </c>
      <c r="J496" s="108"/>
      <c r="K496" s="108">
        <v>42864</v>
      </c>
      <c r="L496" s="108"/>
      <c r="M496" s="84" t="s">
        <v>656</v>
      </c>
      <c r="N496" s="84"/>
      <c r="O496" s="105">
        <v>229</v>
      </c>
      <c r="P496" s="105"/>
      <c r="Q496" s="84"/>
      <c r="R496" s="84"/>
      <c r="S496" s="84"/>
    </row>
    <row r="497" spans="2:19" ht="45" customHeight="1" x14ac:dyDescent="0.25">
      <c r="B497" s="20" t="s">
        <v>1487</v>
      </c>
      <c r="C497" s="106" t="s">
        <v>1509</v>
      </c>
      <c r="D497" s="106"/>
      <c r="E497" s="107">
        <f t="shared" si="7"/>
        <v>1</v>
      </c>
      <c r="F497" s="107"/>
      <c r="G497" s="107" t="s">
        <v>35</v>
      </c>
      <c r="H497" s="107"/>
      <c r="I497" s="108">
        <v>42867</v>
      </c>
      <c r="J497" s="108"/>
      <c r="K497" s="108">
        <v>42867</v>
      </c>
      <c r="L497" s="108"/>
      <c r="M497" s="84" t="s">
        <v>656</v>
      </c>
      <c r="N497" s="84"/>
      <c r="O497" s="105">
        <v>120.6</v>
      </c>
      <c r="P497" s="105"/>
      <c r="Q497" s="84"/>
      <c r="R497" s="84"/>
      <c r="S497" s="84"/>
    </row>
    <row r="498" spans="2:19" ht="45" customHeight="1" x14ac:dyDescent="0.25">
      <c r="B498" s="20" t="s">
        <v>1487</v>
      </c>
      <c r="C498" s="106" t="s">
        <v>1509</v>
      </c>
      <c r="D498" s="106"/>
      <c r="E498" s="107">
        <f t="shared" si="7"/>
        <v>1</v>
      </c>
      <c r="F498" s="107"/>
      <c r="G498" s="107" t="s">
        <v>35</v>
      </c>
      <c r="H498" s="107"/>
      <c r="I498" s="108">
        <v>42872</v>
      </c>
      <c r="J498" s="108"/>
      <c r="K498" s="108">
        <v>42872</v>
      </c>
      <c r="L498" s="108"/>
      <c r="M498" s="84" t="s">
        <v>656</v>
      </c>
      <c r="N498" s="84"/>
      <c r="O498" s="105">
        <v>120.8</v>
      </c>
      <c r="P498" s="105"/>
      <c r="Q498" s="84"/>
      <c r="R498" s="84"/>
      <c r="S498" s="84"/>
    </row>
    <row r="499" spans="2:19" ht="45" customHeight="1" x14ac:dyDescent="0.25">
      <c r="B499" s="20" t="s">
        <v>1487</v>
      </c>
      <c r="C499" s="106" t="s">
        <v>1509</v>
      </c>
      <c r="D499" s="106"/>
      <c r="E499" s="107">
        <f t="shared" si="7"/>
        <v>1</v>
      </c>
      <c r="F499" s="107"/>
      <c r="G499" s="107" t="s">
        <v>35</v>
      </c>
      <c r="H499" s="107"/>
      <c r="I499" s="108">
        <v>42880</v>
      </c>
      <c r="J499" s="108"/>
      <c r="K499" s="108">
        <v>42880</v>
      </c>
      <c r="L499" s="108"/>
      <c r="M499" s="84" t="s">
        <v>656</v>
      </c>
      <c r="N499" s="84"/>
      <c r="O499" s="105">
        <v>71</v>
      </c>
      <c r="P499" s="105"/>
      <c r="Q499" s="84"/>
      <c r="R499" s="84"/>
      <c r="S499" s="84"/>
    </row>
    <row r="500" spans="2:19" ht="45" customHeight="1" x14ac:dyDescent="0.25">
      <c r="B500" s="20" t="s">
        <v>1487</v>
      </c>
      <c r="C500" s="106" t="s">
        <v>1509</v>
      </c>
      <c r="D500" s="106"/>
      <c r="E500" s="107">
        <f t="shared" si="7"/>
        <v>1</v>
      </c>
      <c r="F500" s="107"/>
      <c r="G500" s="107" t="s">
        <v>35</v>
      </c>
      <c r="H500" s="107"/>
      <c r="I500" s="108">
        <v>42851</v>
      </c>
      <c r="J500" s="108"/>
      <c r="K500" s="108">
        <v>42851</v>
      </c>
      <c r="L500" s="108"/>
      <c r="M500" s="84" t="s">
        <v>656</v>
      </c>
      <c r="N500" s="84"/>
      <c r="O500" s="105">
        <v>116</v>
      </c>
      <c r="P500" s="105"/>
      <c r="Q500" s="84"/>
      <c r="R500" s="84"/>
      <c r="S500" s="84"/>
    </row>
    <row r="501" spans="2:19" ht="45" customHeight="1" x14ac:dyDescent="0.25">
      <c r="B501" s="20" t="s">
        <v>1487</v>
      </c>
      <c r="C501" s="106" t="s">
        <v>1509</v>
      </c>
      <c r="D501" s="106"/>
      <c r="E501" s="107">
        <f t="shared" si="7"/>
        <v>1</v>
      </c>
      <c r="F501" s="107"/>
      <c r="G501" s="107" t="s">
        <v>35</v>
      </c>
      <c r="H501" s="107"/>
      <c r="I501" s="108">
        <v>42878</v>
      </c>
      <c r="J501" s="108"/>
      <c r="K501" s="108">
        <v>42878</v>
      </c>
      <c r="L501" s="108"/>
      <c r="M501" s="84" t="s">
        <v>656</v>
      </c>
      <c r="N501" s="84"/>
      <c r="O501" s="105">
        <v>117</v>
      </c>
      <c r="P501" s="105"/>
      <c r="Q501" s="84"/>
      <c r="R501" s="84"/>
      <c r="S501" s="84"/>
    </row>
    <row r="502" spans="2:19" ht="45" customHeight="1" x14ac:dyDescent="0.25">
      <c r="B502" s="20" t="s">
        <v>1487</v>
      </c>
      <c r="C502" s="106" t="s">
        <v>1509</v>
      </c>
      <c r="D502" s="106"/>
      <c r="E502" s="107">
        <f t="shared" si="7"/>
        <v>1</v>
      </c>
      <c r="F502" s="107"/>
      <c r="G502" s="107" t="s">
        <v>35</v>
      </c>
      <c r="H502" s="107"/>
      <c r="I502" s="108">
        <v>42866</v>
      </c>
      <c r="J502" s="108"/>
      <c r="K502" s="108">
        <v>42866</v>
      </c>
      <c r="L502" s="108"/>
      <c r="M502" s="84" t="s">
        <v>656</v>
      </c>
      <c r="N502" s="84"/>
      <c r="O502" s="105">
        <v>120</v>
      </c>
      <c r="P502" s="105"/>
      <c r="Q502" s="84"/>
      <c r="R502" s="84"/>
      <c r="S502" s="84"/>
    </row>
    <row r="503" spans="2:19" ht="45" customHeight="1" x14ac:dyDescent="0.25">
      <c r="B503" s="20" t="s">
        <v>1487</v>
      </c>
      <c r="C503" s="106" t="s">
        <v>1509</v>
      </c>
      <c r="D503" s="106"/>
      <c r="E503" s="107">
        <f t="shared" si="7"/>
        <v>1</v>
      </c>
      <c r="F503" s="107"/>
      <c r="G503" s="107" t="s">
        <v>35</v>
      </c>
      <c r="H503" s="107"/>
      <c r="I503" s="108">
        <v>42871</v>
      </c>
      <c r="J503" s="108"/>
      <c r="K503" s="108">
        <v>42871</v>
      </c>
      <c r="L503" s="108"/>
      <c r="M503" s="84" t="s">
        <v>656</v>
      </c>
      <c r="N503" s="84"/>
      <c r="O503" s="105">
        <v>113</v>
      </c>
      <c r="P503" s="105"/>
      <c r="Q503" s="84"/>
      <c r="R503" s="84"/>
      <c r="S503" s="84"/>
    </row>
    <row r="504" spans="2:19" ht="45" customHeight="1" x14ac:dyDescent="0.25">
      <c r="B504" s="20" t="s">
        <v>1487</v>
      </c>
      <c r="C504" s="106" t="s">
        <v>1509</v>
      </c>
      <c r="D504" s="106"/>
      <c r="E504" s="107">
        <f t="shared" si="7"/>
        <v>1</v>
      </c>
      <c r="F504" s="107"/>
      <c r="G504" s="107" t="s">
        <v>35</v>
      </c>
      <c r="H504" s="107"/>
      <c r="I504" s="108">
        <v>42857</v>
      </c>
      <c r="J504" s="108"/>
      <c r="K504" s="108">
        <v>42857</v>
      </c>
      <c r="L504" s="108"/>
      <c r="M504" s="84" t="s">
        <v>656</v>
      </c>
      <c r="N504" s="84"/>
      <c r="O504" s="105">
        <v>166.9</v>
      </c>
      <c r="P504" s="105"/>
      <c r="Q504" s="84"/>
      <c r="R504" s="84"/>
      <c r="S504" s="84"/>
    </row>
    <row r="505" spans="2:19" ht="45" customHeight="1" x14ac:dyDescent="0.25">
      <c r="B505" s="20" t="s">
        <v>1487</v>
      </c>
      <c r="C505" s="106" t="s">
        <v>1509</v>
      </c>
      <c r="D505" s="106"/>
      <c r="E505" s="107">
        <f t="shared" si="7"/>
        <v>1</v>
      </c>
      <c r="F505" s="107"/>
      <c r="G505" s="107" t="s">
        <v>35</v>
      </c>
      <c r="H505" s="107"/>
      <c r="I505" s="108">
        <v>42879</v>
      </c>
      <c r="J505" s="108"/>
      <c r="K505" s="108">
        <v>42879</v>
      </c>
      <c r="L505" s="108"/>
      <c r="M505" s="84" t="s">
        <v>656</v>
      </c>
      <c r="N505" s="84"/>
      <c r="O505" s="105">
        <v>124.2</v>
      </c>
      <c r="P505" s="105"/>
      <c r="Q505" s="84"/>
      <c r="R505" s="84"/>
      <c r="S505" s="84"/>
    </row>
    <row r="506" spans="2:19" ht="45" customHeight="1" x14ac:dyDescent="0.25">
      <c r="B506" s="20" t="s">
        <v>1487</v>
      </c>
      <c r="C506" s="106" t="s">
        <v>1509</v>
      </c>
      <c r="D506" s="106"/>
      <c r="E506" s="107">
        <f t="shared" si="7"/>
        <v>1</v>
      </c>
      <c r="F506" s="107"/>
      <c r="G506" s="107" t="s">
        <v>35</v>
      </c>
      <c r="H506" s="107"/>
      <c r="I506" s="108">
        <v>42879</v>
      </c>
      <c r="J506" s="108"/>
      <c r="K506" s="108">
        <v>42879</v>
      </c>
      <c r="L506" s="108"/>
      <c r="M506" s="84" t="s">
        <v>656</v>
      </c>
      <c r="N506" s="84"/>
      <c r="O506" s="105">
        <v>446</v>
      </c>
      <c r="P506" s="105"/>
      <c r="Q506" s="84"/>
      <c r="R506" s="84"/>
      <c r="S506" s="84"/>
    </row>
    <row r="507" spans="2:19" ht="45" customHeight="1" x14ac:dyDescent="0.25">
      <c r="B507" s="20" t="s">
        <v>1487</v>
      </c>
      <c r="C507" s="106" t="s">
        <v>1510</v>
      </c>
      <c r="D507" s="106"/>
      <c r="E507" s="107">
        <f t="shared" si="7"/>
        <v>1</v>
      </c>
      <c r="F507" s="107"/>
      <c r="G507" s="107" t="s">
        <v>35</v>
      </c>
      <c r="H507" s="107"/>
      <c r="I507" s="108">
        <v>42807</v>
      </c>
      <c r="J507" s="108"/>
      <c r="K507" s="108">
        <v>42807</v>
      </c>
      <c r="L507" s="108"/>
      <c r="M507" s="84" t="s">
        <v>656</v>
      </c>
      <c r="N507" s="84"/>
      <c r="O507" s="105">
        <v>404</v>
      </c>
      <c r="P507" s="105"/>
      <c r="Q507" s="84"/>
      <c r="R507" s="84"/>
      <c r="S507" s="84"/>
    </row>
    <row r="508" spans="2:19" ht="45" customHeight="1" x14ac:dyDescent="0.25">
      <c r="B508" s="20" t="s">
        <v>1487</v>
      </c>
      <c r="C508" s="106" t="s">
        <v>19</v>
      </c>
      <c r="D508" s="106"/>
      <c r="E508" s="107">
        <f t="shared" si="7"/>
        <v>1</v>
      </c>
      <c r="F508" s="107"/>
      <c r="G508" s="107" t="s">
        <v>20</v>
      </c>
      <c r="H508" s="107"/>
      <c r="I508" s="108">
        <v>42807</v>
      </c>
      <c r="J508" s="108"/>
      <c r="K508" s="108">
        <v>42807</v>
      </c>
      <c r="L508" s="108"/>
      <c r="M508" s="84" t="s">
        <v>656</v>
      </c>
      <c r="N508" s="84"/>
      <c r="O508" s="105">
        <v>4290</v>
      </c>
      <c r="P508" s="105"/>
      <c r="Q508" s="84"/>
      <c r="R508" s="84"/>
      <c r="S508" s="84"/>
    </row>
    <row r="509" spans="2:19" ht="45" customHeight="1" x14ac:dyDescent="0.25">
      <c r="B509" s="20" t="s">
        <v>1487</v>
      </c>
      <c r="C509" s="106" t="s">
        <v>1510</v>
      </c>
      <c r="D509" s="106"/>
      <c r="E509" s="107">
        <f t="shared" si="7"/>
        <v>1</v>
      </c>
      <c r="F509" s="107"/>
      <c r="G509" s="107" t="s">
        <v>35</v>
      </c>
      <c r="H509" s="107"/>
      <c r="I509" s="108">
        <v>42807</v>
      </c>
      <c r="J509" s="108"/>
      <c r="K509" s="108">
        <v>42807</v>
      </c>
      <c r="L509" s="108"/>
      <c r="M509" s="84" t="s">
        <v>656</v>
      </c>
      <c r="N509" s="84"/>
      <c r="O509" s="105">
        <v>154.19999999999999</v>
      </c>
      <c r="P509" s="105"/>
      <c r="Q509" s="84"/>
      <c r="R509" s="84"/>
      <c r="S509" s="84"/>
    </row>
    <row r="510" spans="2:19" ht="45" customHeight="1" x14ac:dyDescent="0.25">
      <c r="B510" s="20" t="s">
        <v>1487</v>
      </c>
      <c r="C510" s="106" t="s">
        <v>1511</v>
      </c>
      <c r="D510" s="106"/>
      <c r="E510" s="107">
        <f t="shared" si="7"/>
        <v>1</v>
      </c>
      <c r="F510" s="107"/>
      <c r="G510" s="107" t="s">
        <v>35</v>
      </c>
      <c r="H510" s="107"/>
      <c r="I510" s="108">
        <v>42846</v>
      </c>
      <c r="J510" s="108"/>
      <c r="K510" s="108">
        <v>42846</v>
      </c>
      <c r="L510" s="108"/>
      <c r="M510" s="84" t="s">
        <v>656</v>
      </c>
      <c r="N510" s="84"/>
      <c r="O510" s="105">
        <v>420</v>
      </c>
      <c r="P510" s="105"/>
      <c r="Q510" s="84"/>
      <c r="R510" s="84"/>
      <c r="S510" s="84"/>
    </row>
    <row r="511" spans="2:19" ht="45" customHeight="1" x14ac:dyDescent="0.25">
      <c r="B511" s="20" t="s">
        <v>1487</v>
      </c>
      <c r="C511" s="106" t="s">
        <v>1511</v>
      </c>
      <c r="D511" s="106"/>
      <c r="E511" s="107">
        <f t="shared" si="7"/>
        <v>1</v>
      </c>
      <c r="F511" s="107"/>
      <c r="G511" s="107" t="s">
        <v>35</v>
      </c>
      <c r="H511" s="107"/>
      <c r="I511" s="108">
        <v>42850</v>
      </c>
      <c r="J511" s="108"/>
      <c r="K511" s="108">
        <v>42850</v>
      </c>
      <c r="L511" s="108"/>
      <c r="M511" s="84" t="s">
        <v>656</v>
      </c>
      <c r="N511" s="84"/>
      <c r="O511" s="105">
        <v>389</v>
      </c>
      <c r="P511" s="105"/>
      <c r="Q511" s="84"/>
      <c r="R511" s="84"/>
      <c r="S511" s="84"/>
    </row>
    <row r="512" spans="2:19" ht="45" customHeight="1" x14ac:dyDescent="0.25">
      <c r="B512" s="20" t="s">
        <v>1487</v>
      </c>
      <c r="C512" s="106" t="s">
        <v>1511</v>
      </c>
      <c r="D512" s="106"/>
      <c r="E512" s="107">
        <f t="shared" si="7"/>
        <v>1</v>
      </c>
      <c r="F512" s="107"/>
      <c r="G512" s="107" t="s">
        <v>35</v>
      </c>
      <c r="H512" s="107"/>
      <c r="I512" s="108">
        <v>42846</v>
      </c>
      <c r="J512" s="108"/>
      <c r="K512" s="108">
        <v>42846</v>
      </c>
      <c r="L512" s="108"/>
      <c r="M512" s="84" t="s">
        <v>656</v>
      </c>
      <c r="N512" s="84"/>
      <c r="O512" s="105">
        <v>446</v>
      </c>
      <c r="P512" s="105"/>
      <c r="Q512" s="84"/>
      <c r="R512" s="84"/>
      <c r="S512" s="84"/>
    </row>
    <row r="513" spans="2:19" ht="45" customHeight="1" x14ac:dyDescent="0.25">
      <c r="B513" s="20" t="s">
        <v>1487</v>
      </c>
      <c r="C513" s="106" t="s">
        <v>1511</v>
      </c>
      <c r="D513" s="106"/>
      <c r="E513" s="107">
        <f t="shared" si="7"/>
        <v>1</v>
      </c>
      <c r="F513" s="107"/>
      <c r="G513" s="107" t="s">
        <v>35</v>
      </c>
      <c r="H513" s="107"/>
      <c r="I513" s="108">
        <v>42825</v>
      </c>
      <c r="J513" s="108"/>
      <c r="K513" s="108">
        <v>42825</v>
      </c>
      <c r="L513" s="108"/>
      <c r="M513" s="84" t="s">
        <v>656</v>
      </c>
      <c r="N513" s="84"/>
      <c r="O513" s="105">
        <v>287.11</v>
      </c>
      <c r="P513" s="105"/>
      <c r="Q513" s="84"/>
      <c r="R513" s="84"/>
      <c r="S513" s="84"/>
    </row>
    <row r="514" spans="2:19" ht="45" customHeight="1" x14ac:dyDescent="0.25">
      <c r="B514" s="20" t="s">
        <v>1487</v>
      </c>
      <c r="C514" s="106" t="s">
        <v>1511</v>
      </c>
      <c r="D514" s="106"/>
      <c r="E514" s="107">
        <f t="shared" si="7"/>
        <v>1</v>
      </c>
      <c r="F514" s="107"/>
      <c r="G514" s="107" t="s">
        <v>35</v>
      </c>
      <c r="H514" s="107"/>
      <c r="I514" s="108">
        <v>42825</v>
      </c>
      <c r="J514" s="108"/>
      <c r="K514" s="108">
        <v>42825</v>
      </c>
      <c r="L514" s="108"/>
      <c r="M514" s="84" t="s">
        <v>656</v>
      </c>
      <c r="N514" s="84"/>
      <c r="O514" s="105">
        <v>50</v>
      </c>
      <c r="P514" s="105"/>
      <c r="Q514" s="84"/>
      <c r="R514" s="84"/>
      <c r="S514" s="84"/>
    </row>
    <row r="515" spans="2:19" ht="45" customHeight="1" x14ac:dyDescent="0.25">
      <c r="B515" s="20" t="s">
        <v>1487</v>
      </c>
      <c r="C515" s="106" t="s">
        <v>1511</v>
      </c>
      <c r="D515" s="106"/>
      <c r="E515" s="107">
        <f t="shared" si="7"/>
        <v>1</v>
      </c>
      <c r="F515" s="107"/>
      <c r="G515" s="107" t="s">
        <v>35</v>
      </c>
      <c r="H515" s="107"/>
      <c r="I515" s="108">
        <v>42845</v>
      </c>
      <c r="J515" s="108"/>
      <c r="K515" s="108">
        <v>42845</v>
      </c>
      <c r="L515" s="108"/>
      <c r="M515" s="84" t="s">
        <v>656</v>
      </c>
      <c r="N515" s="84"/>
      <c r="O515" s="105">
        <v>438</v>
      </c>
      <c r="P515" s="105"/>
      <c r="Q515" s="84"/>
      <c r="R515" s="84"/>
      <c r="S515" s="84"/>
    </row>
    <row r="516" spans="2:19" ht="45" customHeight="1" x14ac:dyDescent="0.25">
      <c r="B516" s="20" t="s">
        <v>1487</v>
      </c>
      <c r="C516" s="106" t="s">
        <v>1511</v>
      </c>
      <c r="D516" s="106"/>
      <c r="E516" s="107">
        <f t="shared" si="7"/>
        <v>1</v>
      </c>
      <c r="F516" s="107"/>
      <c r="G516" s="107" t="s">
        <v>35</v>
      </c>
      <c r="H516" s="107"/>
      <c r="I516" s="108">
        <v>42832</v>
      </c>
      <c r="J516" s="108"/>
      <c r="K516" s="108">
        <v>42832</v>
      </c>
      <c r="L516" s="108"/>
      <c r="M516" s="84" t="s">
        <v>656</v>
      </c>
      <c r="N516" s="84"/>
      <c r="O516" s="105">
        <v>143.96</v>
      </c>
      <c r="P516" s="105"/>
      <c r="Q516" s="84"/>
      <c r="R516" s="84"/>
      <c r="S516" s="84"/>
    </row>
    <row r="517" spans="2:19" ht="45" customHeight="1" x14ac:dyDescent="0.25">
      <c r="B517" s="20" t="s">
        <v>1487</v>
      </c>
      <c r="C517" s="106" t="s">
        <v>19</v>
      </c>
      <c r="D517" s="106"/>
      <c r="E517" s="107">
        <f t="shared" si="7"/>
        <v>1</v>
      </c>
      <c r="F517" s="107"/>
      <c r="G517" s="107" t="s">
        <v>20</v>
      </c>
      <c r="H517" s="107"/>
      <c r="I517" s="108">
        <v>42846</v>
      </c>
      <c r="J517" s="108"/>
      <c r="K517" s="108">
        <v>42846</v>
      </c>
      <c r="L517" s="108"/>
      <c r="M517" s="84" t="s">
        <v>656</v>
      </c>
      <c r="N517" s="84"/>
      <c r="O517" s="105">
        <v>250</v>
      </c>
      <c r="P517" s="105"/>
      <c r="Q517" s="84"/>
      <c r="R517" s="84"/>
      <c r="S517" s="84"/>
    </row>
    <row r="518" spans="2:19" ht="45" customHeight="1" x14ac:dyDescent="0.25">
      <c r="B518" s="20" t="s">
        <v>1487</v>
      </c>
      <c r="C518" s="106" t="s">
        <v>1511</v>
      </c>
      <c r="D518" s="106"/>
      <c r="E518" s="107">
        <f t="shared" si="7"/>
        <v>1</v>
      </c>
      <c r="F518" s="107"/>
      <c r="G518" s="107" t="s">
        <v>35</v>
      </c>
      <c r="H518" s="107"/>
      <c r="I518" s="108">
        <v>42846</v>
      </c>
      <c r="J518" s="108"/>
      <c r="K518" s="108">
        <v>42846</v>
      </c>
      <c r="L518" s="108"/>
      <c r="M518" s="84" t="s">
        <v>656</v>
      </c>
      <c r="N518" s="84"/>
      <c r="O518" s="105">
        <v>229</v>
      </c>
      <c r="P518" s="105"/>
      <c r="Q518" s="84"/>
      <c r="R518" s="84"/>
      <c r="S518" s="84"/>
    </row>
    <row r="519" spans="2:19" ht="45" customHeight="1" x14ac:dyDescent="0.25">
      <c r="B519" s="20" t="s">
        <v>1487</v>
      </c>
      <c r="C519" s="106" t="s">
        <v>1511</v>
      </c>
      <c r="D519" s="106"/>
      <c r="E519" s="107">
        <f t="shared" si="7"/>
        <v>1</v>
      </c>
      <c r="F519" s="107"/>
      <c r="G519" s="107" t="s">
        <v>35</v>
      </c>
      <c r="H519" s="107"/>
      <c r="I519" s="108">
        <v>42846</v>
      </c>
      <c r="J519" s="108"/>
      <c r="K519" s="108">
        <v>42846</v>
      </c>
      <c r="L519" s="108"/>
      <c r="M519" s="84" t="s">
        <v>656</v>
      </c>
      <c r="N519" s="84"/>
      <c r="O519" s="105">
        <v>229</v>
      </c>
      <c r="P519" s="105"/>
      <c r="Q519" s="84"/>
      <c r="R519" s="84"/>
      <c r="S519" s="84"/>
    </row>
    <row r="520" spans="2:19" ht="45" customHeight="1" x14ac:dyDescent="0.25">
      <c r="B520" s="20" t="s">
        <v>1487</v>
      </c>
      <c r="C520" s="106" t="s">
        <v>1511</v>
      </c>
      <c r="D520" s="106"/>
      <c r="E520" s="107">
        <f t="shared" si="7"/>
        <v>1</v>
      </c>
      <c r="F520" s="107"/>
      <c r="G520" s="107" t="s">
        <v>35</v>
      </c>
      <c r="H520" s="107"/>
      <c r="I520" s="108">
        <v>42845</v>
      </c>
      <c r="J520" s="108"/>
      <c r="K520" s="108">
        <v>42845</v>
      </c>
      <c r="L520" s="108"/>
      <c r="M520" s="84" t="s">
        <v>656</v>
      </c>
      <c r="N520" s="84"/>
      <c r="O520" s="105">
        <v>212</v>
      </c>
      <c r="P520" s="105"/>
      <c r="Q520" s="84"/>
      <c r="R520" s="84"/>
      <c r="S520" s="84"/>
    </row>
    <row r="521" spans="2:19" ht="45" customHeight="1" x14ac:dyDescent="0.25">
      <c r="B521" s="20" t="s">
        <v>1487</v>
      </c>
      <c r="C521" s="106" t="s">
        <v>1512</v>
      </c>
      <c r="D521" s="106"/>
      <c r="E521" s="107">
        <f t="shared" si="7"/>
        <v>1</v>
      </c>
      <c r="F521" s="107"/>
      <c r="G521" s="107" t="s">
        <v>35</v>
      </c>
      <c r="H521" s="107"/>
      <c r="I521" s="108">
        <v>42895</v>
      </c>
      <c r="J521" s="108"/>
      <c r="K521" s="108">
        <v>42895</v>
      </c>
      <c r="L521" s="108"/>
      <c r="M521" s="84" t="s">
        <v>656</v>
      </c>
      <c r="N521" s="84"/>
      <c r="O521" s="105">
        <v>366</v>
      </c>
      <c r="P521" s="105"/>
      <c r="Q521" s="84"/>
      <c r="R521" s="84"/>
      <c r="S521" s="84"/>
    </row>
    <row r="522" spans="2:19" ht="45" customHeight="1" x14ac:dyDescent="0.25">
      <c r="B522" s="20" t="s">
        <v>1487</v>
      </c>
      <c r="C522" s="106" t="s">
        <v>1512</v>
      </c>
      <c r="D522" s="106"/>
      <c r="E522" s="107">
        <f t="shared" si="7"/>
        <v>1</v>
      </c>
      <c r="F522" s="107"/>
      <c r="G522" s="107" t="s">
        <v>35</v>
      </c>
      <c r="H522" s="107"/>
      <c r="I522" s="108">
        <v>42900</v>
      </c>
      <c r="J522" s="108"/>
      <c r="K522" s="108">
        <v>42900</v>
      </c>
      <c r="L522" s="108"/>
      <c r="M522" s="84" t="s">
        <v>656</v>
      </c>
      <c r="N522" s="84"/>
      <c r="O522" s="105">
        <v>366</v>
      </c>
      <c r="P522" s="105"/>
      <c r="Q522" s="84"/>
      <c r="R522" s="84"/>
      <c r="S522" s="84"/>
    </row>
    <row r="523" spans="2:19" ht="45" customHeight="1" x14ac:dyDescent="0.25">
      <c r="B523" s="20" t="s">
        <v>1487</v>
      </c>
      <c r="C523" s="106" t="s">
        <v>1513</v>
      </c>
      <c r="D523" s="106"/>
      <c r="E523" s="107">
        <f t="shared" si="7"/>
        <v>1</v>
      </c>
      <c r="F523" s="107"/>
      <c r="G523" s="107" t="s">
        <v>35</v>
      </c>
      <c r="H523" s="107"/>
      <c r="I523" s="108">
        <v>42893</v>
      </c>
      <c r="J523" s="108"/>
      <c r="K523" s="108">
        <v>42893</v>
      </c>
      <c r="L523" s="108"/>
      <c r="M523" s="84" t="s">
        <v>656</v>
      </c>
      <c r="N523" s="84"/>
      <c r="O523" s="105">
        <v>500</v>
      </c>
      <c r="P523" s="105"/>
      <c r="Q523" s="84"/>
      <c r="R523" s="84"/>
      <c r="S523" s="84"/>
    </row>
    <row r="524" spans="2:19" ht="45" customHeight="1" x14ac:dyDescent="0.25">
      <c r="B524" s="20" t="s">
        <v>1487</v>
      </c>
      <c r="C524" s="106" t="s">
        <v>1513</v>
      </c>
      <c r="D524" s="106"/>
      <c r="E524" s="107">
        <f t="shared" si="7"/>
        <v>1</v>
      </c>
      <c r="F524" s="107"/>
      <c r="G524" s="107" t="s">
        <v>35</v>
      </c>
      <c r="H524" s="107"/>
      <c r="I524" s="108">
        <v>42900</v>
      </c>
      <c r="J524" s="108"/>
      <c r="K524" s="108">
        <v>42900</v>
      </c>
      <c r="L524" s="108"/>
      <c r="M524" s="84" t="s">
        <v>656</v>
      </c>
      <c r="N524" s="84"/>
      <c r="O524" s="105">
        <v>501.9</v>
      </c>
      <c r="P524" s="105"/>
      <c r="Q524" s="84"/>
      <c r="R524" s="84"/>
      <c r="S524" s="84"/>
    </row>
    <row r="525" spans="2:19" ht="45" customHeight="1" x14ac:dyDescent="0.25">
      <c r="B525" s="20" t="s">
        <v>1487</v>
      </c>
      <c r="C525" s="106" t="s">
        <v>1512</v>
      </c>
      <c r="D525" s="106"/>
      <c r="E525" s="107">
        <f t="shared" ref="E525:E588" si="8">D525+1</f>
        <v>1</v>
      </c>
      <c r="F525" s="107"/>
      <c r="G525" s="107" t="s">
        <v>35</v>
      </c>
      <c r="H525" s="107"/>
      <c r="I525" s="108">
        <v>42851</v>
      </c>
      <c r="J525" s="108"/>
      <c r="K525" s="108">
        <v>42851</v>
      </c>
      <c r="L525" s="108"/>
      <c r="M525" s="84" t="s">
        <v>656</v>
      </c>
      <c r="N525" s="84"/>
      <c r="O525" s="105">
        <v>436.15</v>
      </c>
      <c r="P525" s="105"/>
      <c r="Q525" s="84"/>
      <c r="R525" s="84"/>
      <c r="S525" s="84"/>
    </row>
    <row r="526" spans="2:19" ht="45" customHeight="1" x14ac:dyDescent="0.25">
      <c r="B526" s="20" t="s">
        <v>1487</v>
      </c>
      <c r="C526" s="106" t="s">
        <v>1512</v>
      </c>
      <c r="D526" s="106"/>
      <c r="E526" s="107">
        <f t="shared" si="8"/>
        <v>1</v>
      </c>
      <c r="F526" s="107"/>
      <c r="G526" s="107" t="s">
        <v>35</v>
      </c>
      <c r="H526" s="107"/>
      <c r="I526" s="108">
        <v>42909</v>
      </c>
      <c r="J526" s="108"/>
      <c r="K526" s="108">
        <v>42909</v>
      </c>
      <c r="L526" s="108"/>
      <c r="M526" s="84" t="s">
        <v>656</v>
      </c>
      <c r="N526" s="84"/>
      <c r="O526" s="105">
        <v>222</v>
      </c>
      <c r="P526" s="105"/>
      <c r="Q526" s="84"/>
      <c r="R526" s="84"/>
      <c r="S526" s="84"/>
    </row>
    <row r="527" spans="2:19" ht="45" customHeight="1" x14ac:dyDescent="0.25">
      <c r="B527" s="20" t="s">
        <v>1487</v>
      </c>
      <c r="C527" s="106" t="s">
        <v>1512</v>
      </c>
      <c r="D527" s="106"/>
      <c r="E527" s="107">
        <f t="shared" si="8"/>
        <v>1</v>
      </c>
      <c r="F527" s="107"/>
      <c r="G527" s="107" t="s">
        <v>35</v>
      </c>
      <c r="H527" s="107"/>
      <c r="I527" s="108">
        <v>42908</v>
      </c>
      <c r="J527" s="108"/>
      <c r="K527" s="108">
        <v>42908</v>
      </c>
      <c r="L527" s="108"/>
      <c r="M527" s="84" t="s">
        <v>656</v>
      </c>
      <c r="N527" s="84"/>
      <c r="O527" s="105">
        <v>366</v>
      </c>
      <c r="P527" s="105"/>
      <c r="Q527" s="84"/>
      <c r="R527" s="84"/>
      <c r="S527" s="84"/>
    </row>
    <row r="528" spans="2:19" ht="45" customHeight="1" x14ac:dyDescent="0.25">
      <c r="B528" s="20" t="s">
        <v>1487</v>
      </c>
      <c r="C528" s="106" t="s">
        <v>1512</v>
      </c>
      <c r="D528" s="106"/>
      <c r="E528" s="107">
        <f t="shared" si="8"/>
        <v>1</v>
      </c>
      <c r="F528" s="107"/>
      <c r="G528" s="107" t="s">
        <v>35</v>
      </c>
      <c r="H528" s="107"/>
      <c r="I528" s="108">
        <v>42899</v>
      </c>
      <c r="J528" s="108"/>
      <c r="K528" s="108">
        <v>42899</v>
      </c>
      <c r="L528" s="108"/>
      <c r="M528" s="84" t="s">
        <v>656</v>
      </c>
      <c r="N528" s="84"/>
      <c r="O528" s="105">
        <v>366</v>
      </c>
      <c r="P528" s="105"/>
      <c r="Q528" s="84"/>
      <c r="R528" s="84"/>
      <c r="S528" s="84"/>
    </row>
    <row r="529" spans="2:19" ht="45" customHeight="1" x14ac:dyDescent="0.25">
      <c r="B529" s="20" t="s">
        <v>1487</v>
      </c>
      <c r="C529" s="106" t="s">
        <v>1512</v>
      </c>
      <c r="D529" s="106"/>
      <c r="E529" s="107">
        <f t="shared" si="8"/>
        <v>1</v>
      </c>
      <c r="F529" s="107"/>
      <c r="G529" s="107" t="s">
        <v>35</v>
      </c>
      <c r="H529" s="107"/>
      <c r="I529" s="108">
        <v>42893</v>
      </c>
      <c r="J529" s="108"/>
      <c r="K529" s="108">
        <v>42893</v>
      </c>
      <c r="L529" s="108"/>
      <c r="M529" s="84" t="s">
        <v>656</v>
      </c>
      <c r="N529" s="84"/>
      <c r="O529" s="105">
        <v>414.75</v>
      </c>
      <c r="P529" s="105"/>
      <c r="Q529" s="84"/>
      <c r="R529" s="84"/>
      <c r="S529" s="84"/>
    </row>
    <row r="530" spans="2:19" ht="45" customHeight="1" x14ac:dyDescent="0.25">
      <c r="B530" s="20" t="s">
        <v>1487</v>
      </c>
      <c r="C530" s="106" t="s">
        <v>1512</v>
      </c>
      <c r="D530" s="106"/>
      <c r="E530" s="107">
        <f t="shared" si="8"/>
        <v>1</v>
      </c>
      <c r="F530" s="107"/>
      <c r="G530" s="107" t="s">
        <v>35</v>
      </c>
      <c r="H530" s="107"/>
      <c r="I530" s="108">
        <v>42907</v>
      </c>
      <c r="J530" s="108"/>
      <c r="K530" s="108">
        <v>42907</v>
      </c>
      <c r="L530" s="108"/>
      <c r="M530" s="84" t="s">
        <v>656</v>
      </c>
      <c r="N530" s="84"/>
      <c r="O530" s="105">
        <v>366</v>
      </c>
      <c r="P530" s="105"/>
      <c r="Q530" s="84"/>
      <c r="R530" s="84"/>
      <c r="S530" s="84"/>
    </row>
    <row r="531" spans="2:19" ht="45" customHeight="1" x14ac:dyDescent="0.25">
      <c r="B531" s="20" t="s">
        <v>1487</v>
      </c>
      <c r="C531" s="106" t="s">
        <v>1512</v>
      </c>
      <c r="D531" s="106"/>
      <c r="E531" s="107">
        <f t="shared" si="8"/>
        <v>1</v>
      </c>
      <c r="F531" s="107"/>
      <c r="G531" s="107" t="s">
        <v>35</v>
      </c>
      <c r="H531" s="107"/>
      <c r="I531" s="108">
        <v>42901</v>
      </c>
      <c r="J531" s="108"/>
      <c r="K531" s="108">
        <v>42901</v>
      </c>
      <c r="L531" s="108"/>
      <c r="M531" s="84" t="s">
        <v>656</v>
      </c>
      <c r="N531" s="84"/>
      <c r="O531" s="105">
        <v>366</v>
      </c>
      <c r="P531" s="105"/>
      <c r="Q531" s="84"/>
      <c r="R531" s="84"/>
      <c r="S531" s="84"/>
    </row>
    <row r="532" spans="2:19" ht="45" customHeight="1" x14ac:dyDescent="0.25">
      <c r="B532" s="20" t="s">
        <v>1487</v>
      </c>
      <c r="C532" s="106" t="s">
        <v>957</v>
      </c>
      <c r="D532" s="106"/>
      <c r="E532" s="107">
        <f t="shared" si="8"/>
        <v>1</v>
      </c>
      <c r="F532" s="107"/>
      <c r="G532" s="107" t="s">
        <v>35</v>
      </c>
      <c r="H532" s="107"/>
      <c r="I532" s="108">
        <v>42913</v>
      </c>
      <c r="J532" s="108"/>
      <c r="K532" s="108">
        <v>42913</v>
      </c>
      <c r="L532" s="108"/>
      <c r="M532" s="84" t="s">
        <v>656</v>
      </c>
      <c r="N532" s="84"/>
      <c r="O532" s="105">
        <v>366</v>
      </c>
      <c r="P532" s="105"/>
      <c r="Q532" s="84"/>
      <c r="R532" s="84"/>
      <c r="S532" s="84"/>
    </row>
    <row r="533" spans="2:19" ht="45" customHeight="1" x14ac:dyDescent="0.25">
      <c r="B533" s="20" t="s">
        <v>1487</v>
      </c>
      <c r="C533" s="106" t="s">
        <v>1512</v>
      </c>
      <c r="D533" s="106"/>
      <c r="E533" s="107">
        <f t="shared" si="8"/>
        <v>1</v>
      </c>
      <c r="F533" s="107"/>
      <c r="G533" s="107" t="s">
        <v>35</v>
      </c>
      <c r="H533" s="107"/>
      <c r="I533" s="108">
        <v>42906</v>
      </c>
      <c r="J533" s="108"/>
      <c r="K533" s="108">
        <v>42906</v>
      </c>
      <c r="L533" s="108"/>
      <c r="M533" s="84" t="s">
        <v>656</v>
      </c>
      <c r="N533" s="84"/>
      <c r="O533" s="105">
        <v>366</v>
      </c>
      <c r="P533" s="105"/>
      <c r="Q533" s="84"/>
      <c r="R533" s="84"/>
      <c r="S533" s="84"/>
    </row>
    <row r="534" spans="2:19" ht="45" customHeight="1" x14ac:dyDescent="0.25">
      <c r="B534" s="20" t="s">
        <v>1487</v>
      </c>
      <c r="C534" s="106" t="s">
        <v>1513</v>
      </c>
      <c r="D534" s="106"/>
      <c r="E534" s="107">
        <f t="shared" si="8"/>
        <v>1</v>
      </c>
      <c r="F534" s="107"/>
      <c r="G534" s="107" t="s">
        <v>35</v>
      </c>
      <c r="H534" s="107"/>
      <c r="I534" s="108">
        <v>42905</v>
      </c>
      <c r="J534" s="108"/>
      <c r="K534" s="108">
        <v>42905</v>
      </c>
      <c r="L534" s="108"/>
      <c r="M534" s="84" t="s">
        <v>656</v>
      </c>
      <c r="N534" s="84"/>
      <c r="O534" s="105">
        <v>694</v>
      </c>
      <c r="P534" s="105"/>
      <c r="Q534" s="84"/>
      <c r="R534" s="84"/>
      <c r="S534" s="84"/>
    </row>
    <row r="535" spans="2:19" ht="45" customHeight="1" x14ac:dyDescent="0.25">
      <c r="B535" s="20" t="s">
        <v>1487</v>
      </c>
      <c r="C535" s="106" t="s">
        <v>19</v>
      </c>
      <c r="D535" s="106"/>
      <c r="E535" s="107">
        <f t="shared" si="8"/>
        <v>1</v>
      </c>
      <c r="F535" s="107"/>
      <c r="G535" s="107" t="s">
        <v>20</v>
      </c>
      <c r="H535" s="107"/>
      <c r="I535" s="108">
        <v>42895</v>
      </c>
      <c r="J535" s="108"/>
      <c r="K535" s="108">
        <v>42895</v>
      </c>
      <c r="L535" s="108"/>
      <c r="M535" s="84" t="s">
        <v>656</v>
      </c>
      <c r="N535" s="84"/>
      <c r="O535" s="105">
        <v>1230</v>
      </c>
      <c r="P535" s="105"/>
      <c r="Q535" s="84"/>
      <c r="R535" s="84"/>
      <c r="S535" s="84"/>
    </row>
    <row r="536" spans="2:19" ht="45" customHeight="1" x14ac:dyDescent="0.25">
      <c r="B536" s="20" t="s">
        <v>1487</v>
      </c>
      <c r="C536" s="106" t="s">
        <v>1512</v>
      </c>
      <c r="D536" s="106"/>
      <c r="E536" s="107">
        <f t="shared" si="8"/>
        <v>1</v>
      </c>
      <c r="F536" s="107"/>
      <c r="G536" s="107" t="s">
        <v>35</v>
      </c>
      <c r="H536" s="107"/>
      <c r="I536" s="108">
        <v>42895</v>
      </c>
      <c r="J536" s="108"/>
      <c r="K536" s="108">
        <v>42895</v>
      </c>
      <c r="L536" s="108"/>
      <c r="M536" s="84" t="s">
        <v>656</v>
      </c>
      <c r="N536" s="84"/>
      <c r="O536" s="105">
        <v>137</v>
      </c>
      <c r="P536" s="105"/>
      <c r="Q536" s="84"/>
      <c r="R536" s="84"/>
      <c r="S536" s="84"/>
    </row>
    <row r="537" spans="2:19" ht="45" customHeight="1" x14ac:dyDescent="0.25">
      <c r="B537" s="20" t="s">
        <v>1487</v>
      </c>
      <c r="C537" s="106" t="s">
        <v>1512</v>
      </c>
      <c r="D537" s="106"/>
      <c r="E537" s="107">
        <f t="shared" si="8"/>
        <v>1</v>
      </c>
      <c r="F537" s="107"/>
      <c r="G537" s="107" t="s">
        <v>35</v>
      </c>
      <c r="H537" s="107"/>
      <c r="I537" s="108">
        <v>42900</v>
      </c>
      <c r="J537" s="108"/>
      <c r="K537" s="108">
        <v>42900</v>
      </c>
      <c r="L537" s="108"/>
      <c r="M537" s="84" t="s">
        <v>656</v>
      </c>
      <c r="N537" s="84"/>
      <c r="O537" s="105">
        <v>134.1</v>
      </c>
      <c r="P537" s="105"/>
      <c r="Q537" s="84"/>
      <c r="R537" s="84"/>
      <c r="S537" s="84"/>
    </row>
    <row r="538" spans="2:19" ht="45" customHeight="1" x14ac:dyDescent="0.25">
      <c r="B538" s="20" t="s">
        <v>1487</v>
      </c>
      <c r="C538" s="106" t="s">
        <v>1512</v>
      </c>
      <c r="D538" s="106"/>
      <c r="E538" s="107">
        <f t="shared" si="8"/>
        <v>1</v>
      </c>
      <c r="F538" s="107"/>
      <c r="G538" s="107" t="s">
        <v>35</v>
      </c>
      <c r="H538" s="107"/>
      <c r="I538" s="108">
        <v>42909</v>
      </c>
      <c r="J538" s="108"/>
      <c r="K538" s="108">
        <v>42909</v>
      </c>
      <c r="L538" s="108"/>
      <c r="M538" s="84" t="s">
        <v>656</v>
      </c>
      <c r="N538" s="84"/>
      <c r="O538" s="105">
        <v>227.2</v>
      </c>
      <c r="P538" s="105"/>
      <c r="Q538" s="84"/>
      <c r="R538" s="84"/>
      <c r="S538" s="84"/>
    </row>
    <row r="539" spans="2:19" ht="45" customHeight="1" x14ac:dyDescent="0.25">
      <c r="B539" s="20" t="s">
        <v>1487</v>
      </c>
      <c r="C539" s="106" t="s">
        <v>1512</v>
      </c>
      <c r="D539" s="106"/>
      <c r="E539" s="107">
        <f t="shared" si="8"/>
        <v>1</v>
      </c>
      <c r="F539" s="107"/>
      <c r="G539" s="107" t="s">
        <v>35</v>
      </c>
      <c r="H539" s="107"/>
      <c r="I539" s="108">
        <v>42908</v>
      </c>
      <c r="J539" s="108"/>
      <c r="K539" s="108">
        <v>42908</v>
      </c>
      <c r="L539" s="108"/>
      <c r="M539" s="84" t="s">
        <v>656</v>
      </c>
      <c r="N539" s="84"/>
      <c r="O539" s="105">
        <v>170.4</v>
      </c>
      <c r="P539" s="105"/>
      <c r="Q539" s="84"/>
      <c r="R539" s="84"/>
      <c r="S539" s="84"/>
    </row>
    <row r="540" spans="2:19" ht="45" customHeight="1" x14ac:dyDescent="0.25">
      <c r="B540" s="20" t="s">
        <v>1487</v>
      </c>
      <c r="C540" s="106" t="s">
        <v>1512</v>
      </c>
      <c r="D540" s="106"/>
      <c r="E540" s="107">
        <f t="shared" si="8"/>
        <v>1</v>
      </c>
      <c r="F540" s="107"/>
      <c r="G540" s="107" t="s">
        <v>35</v>
      </c>
      <c r="H540" s="107"/>
      <c r="I540" s="108">
        <v>42899</v>
      </c>
      <c r="J540" s="108"/>
      <c r="K540" s="108">
        <v>42899</v>
      </c>
      <c r="L540" s="108"/>
      <c r="M540" s="84" t="s">
        <v>656</v>
      </c>
      <c r="N540" s="84"/>
      <c r="O540" s="105">
        <v>140.4</v>
      </c>
      <c r="P540" s="105"/>
      <c r="Q540" s="84"/>
      <c r="R540" s="84"/>
      <c r="S540" s="84"/>
    </row>
    <row r="541" spans="2:19" ht="45" customHeight="1" x14ac:dyDescent="0.25">
      <c r="B541" s="20" t="s">
        <v>1487</v>
      </c>
      <c r="C541" s="106" t="s">
        <v>1512</v>
      </c>
      <c r="D541" s="106"/>
      <c r="E541" s="107">
        <f t="shared" si="8"/>
        <v>1</v>
      </c>
      <c r="F541" s="107"/>
      <c r="G541" s="107" t="s">
        <v>35</v>
      </c>
      <c r="H541" s="107"/>
      <c r="I541" s="108">
        <v>42893</v>
      </c>
      <c r="J541" s="108"/>
      <c r="K541" s="108">
        <v>42893</v>
      </c>
      <c r="L541" s="108"/>
      <c r="M541" s="84" t="s">
        <v>656</v>
      </c>
      <c r="N541" s="84"/>
      <c r="O541" s="105">
        <v>229</v>
      </c>
      <c r="P541" s="105"/>
      <c r="Q541" s="84"/>
      <c r="R541" s="84"/>
      <c r="S541" s="84"/>
    </row>
    <row r="542" spans="2:19" ht="45" customHeight="1" x14ac:dyDescent="0.25">
      <c r="B542" s="20" t="s">
        <v>1487</v>
      </c>
      <c r="C542" s="106" t="s">
        <v>1512</v>
      </c>
      <c r="D542" s="106"/>
      <c r="E542" s="107">
        <f t="shared" si="8"/>
        <v>1</v>
      </c>
      <c r="F542" s="107"/>
      <c r="G542" s="107" t="s">
        <v>35</v>
      </c>
      <c r="H542" s="107"/>
      <c r="I542" s="108">
        <v>42901</v>
      </c>
      <c r="J542" s="108"/>
      <c r="K542" s="108">
        <v>42901</v>
      </c>
      <c r="L542" s="108"/>
      <c r="M542" s="84" t="s">
        <v>656</v>
      </c>
      <c r="N542" s="84"/>
      <c r="O542" s="105">
        <v>114</v>
      </c>
      <c r="P542" s="105"/>
      <c r="Q542" s="84"/>
      <c r="R542" s="84"/>
      <c r="S542" s="84"/>
    </row>
    <row r="543" spans="2:19" ht="45" customHeight="1" x14ac:dyDescent="0.25">
      <c r="B543" s="20" t="s">
        <v>1487</v>
      </c>
      <c r="C543" s="106" t="s">
        <v>957</v>
      </c>
      <c r="D543" s="106"/>
      <c r="E543" s="107">
        <f t="shared" si="8"/>
        <v>1</v>
      </c>
      <c r="F543" s="107"/>
      <c r="G543" s="107" t="s">
        <v>35</v>
      </c>
      <c r="H543" s="107"/>
      <c r="I543" s="108">
        <v>42913</v>
      </c>
      <c r="J543" s="108"/>
      <c r="K543" s="108">
        <v>42913</v>
      </c>
      <c r="L543" s="108"/>
      <c r="M543" s="84" t="s">
        <v>656</v>
      </c>
      <c r="N543" s="84"/>
      <c r="O543" s="105">
        <v>164.2</v>
      </c>
      <c r="P543" s="105"/>
      <c r="Q543" s="84"/>
      <c r="R543" s="84"/>
      <c r="S543" s="84"/>
    </row>
    <row r="544" spans="2:19" ht="45" customHeight="1" x14ac:dyDescent="0.25">
      <c r="B544" s="20" t="s">
        <v>1487</v>
      </c>
      <c r="C544" s="106" t="s">
        <v>1512</v>
      </c>
      <c r="D544" s="106"/>
      <c r="E544" s="107">
        <f t="shared" si="8"/>
        <v>1</v>
      </c>
      <c r="F544" s="107"/>
      <c r="G544" s="107" t="s">
        <v>35</v>
      </c>
      <c r="H544" s="107"/>
      <c r="I544" s="108">
        <v>42906</v>
      </c>
      <c r="J544" s="108"/>
      <c r="K544" s="108">
        <v>42906</v>
      </c>
      <c r="L544" s="108"/>
      <c r="M544" s="84" t="s">
        <v>656</v>
      </c>
      <c r="N544" s="84"/>
      <c r="O544" s="105">
        <v>106</v>
      </c>
      <c r="P544" s="105"/>
      <c r="Q544" s="84"/>
      <c r="R544" s="84"/>
      <c r="S544" s="84"/>
    </row>
    <row r="545" spans="2:19" ht="45" customHeight="1" x14ac:dyDescent="0.25">
      <c r="B545" s="20" t="s">
        <v>1487</v>
      </c>
      <c r="C545" s="106" t="s">
        <v>1502</v>
      </c>
      <c r="D545" s="106"/>
      <c r="E545" s="107">
        <f t="shared" si="8"/>
        <v>1</v>
      </c>
      <c r="F545" s="107"/>
      <c r="G545" s="107" t="s">
        <v>35</v>
      </c>
      <c r="H545" s="107"/>
      <c r="I545" s="108">
        <v>42823</v>
      </c>
      <c r="J545" s="108"/>
      <c r="K545" s="108">
        <v>42823</v>
      </c>
      <c r="L545" s="108"/>
      <c r="M545" s="84" t="s">
        <v>656</v>
      </c>
      <c r="N545" s="84"/>
      <c r="O545" s="105">
        <v>110</v>
      </c>
      <c r="P545" s="105"/>
      <c r="Q545" s="84"/>
      <c r="R545" s="84"/>
      <c r="S545" s="84"/>
    </row>
    <row r="546" spans="2:19" ht="45" customHeight="1" x14ac:dyDescent="0.25">
      <c r="B546" s="20" t="s">
        <v>1487</v>
      </c>
      <c r="C546" s="106" t="s">
        <v>1502</v>
      </c>
      <c r="D546" s="106"/>
      <c r="E546" s="107">
        <f t="shared" si="8"/>
        <v>1</v>
      </c>
      <c r="F546" s="107"/>
      <c r="G546" s="107" t="s">
        <v>20</v>
      </c>
      <c r="H546" s="107"/>
      <c r="I546" s="108">
        <v>42887</v>
      </c>
      <c r="J546" s="108"/>
      <c r="K546" s="108">
        <v>42887</v>
      </c>
      <c r="L546" s="108"/>
      <c r="M546" s="84" t="s">
        <v>656</v>
      </c>
      <c r="N546" s="84"/>
      <c r="O546" s="105">
        <v>219</v>
      </c>
      <c r="P546" s="105"/>
      <c r="Q546" s="84"/>
      <c r="R546" s="84"/>
      <c r="S546" s="84"/>
    </row>
    <row r="547" spans="2:19" ht="45" customHeight="1" x14ac:dyDescent="0.25">
      <c r="B547" s="20" t="s">
        <v>1487</v>
      </c>
      <c r="C547" s="106" t="s">
        <v>1502</v>
      </c>
      <c r="D547" s="106"/>
      <c r="E547" s="107">
        <f t="shared" si="8"/>
        <v>1</v>
      </c>
      <c r="F547" s="107"/>
      <c r="G547" s="107" t="s">
        <v>20</v>
      </c>
      <c r="H547" s="107"/>
      <c r="I547" s="108">
        <v>42888</v>
      </c>
      <c r="J547" s="108"/>
      <c r="K547" s="108">
        <v>42888</v>
      </c>
      <c r="L547" s="108"/>
      <c r="M547" s="84" t="s">
        <v>656</v>
      </c>
      <c r="N547" s="84"/>
      <c r="O547" s="105">
        <v>227</v>
      </c>
      <c r="P547" s="105"/>
      <c r="Q547" s="84"/>
      <c r="R547" s="84"/>
      <c r="S547" s="84"/>
    </row>
    <row r="548" spans="2:19" ht="45" customHeight="1" x14ac:dyDescent="0.25">
      <c r="B548" s="20" t="s">
        <v>1487</v>
      </c>
      <c r="C548" s="106" t="s">
        <v>1502</v>
      </c>
      <c r="D548" s="106"/>
      <c r="E548" s="107">
        <f t="shared" si="8"/>
        <v>1</v>
      </c>
      <c r="F548" s="107"/>
      <c r="G548" s="107" t="s">
        <v>20</v>
      </c>
      <c r="H548" s="107"/>
      <c r="I548" s="108">
        <v>42874</v>
      </c>
      <c r="J548" s="108"/>
      <c r="K548" s="108">
        <v>42874</v>
      </c>
      <c r="L548" s="108"/>
      <c r="M548" s="84" t="s">
        <v>656</v>
      </c>
      <c r="N548" s="84"/>
      <c r="O548" s="105">
        <v>302</v>
      </c>
      <c r="P548" s="105"/>
      <c r="Q548" s="84"/>
      <c r="R548" s="84"/>
      <c r="S548" s="84"/>
    </row>
    <row r="549" spans="2:19" ht="45" customHeight="1" x14ac:dyDescent="0.25">
      <c r="B549" s="20" t="s">
        <v>1487</v>
      </c>
      <c r="C549" s="106" t="s">
        <v>1502</v>
      </c>
      <c r="D549" s="106"/>
      <c r="E549" s="107">
        <f t="shared" si="8"/>
        <v>1</v>
      </c>
      <c r="F549" s="107"/>
      <c r="G549" s="107" t="s">
        <v>20</v>
      </c>
      <c r="H549" s="107"/>
      <c r="I549" s="108">
        <v>42881</v>
      </c>
      <c r="J549" s="108"/>
      <c r="K549" s="108">
        <v>42881</v>
      </c>
      <c r="L549" s="108"/>
      <c r="M549" s="84" t="s">
        <v>656</v>
      </c>
      <c r="N549" s="84"/>
      <c r="O549" s="105">
        <v>227</v>
      </c>
      <c r="P549" s="105"/>
      <c r="Q549" s="84"/>
      <c r="R549" s="84"/>
      <c r="S549" s="84"/>
    </row>
    <row r="550" spans="2:19" ht="45" customHeight="1" x14ac:dyDescent="0.25">
      <c r="B550" s="20" t="s">
        <v>1487</v>
      </c>
      <c r="C550" s="106" t="s">
        <v>1502</v>
      </c>
      <c r="D550" s="106"/>
      <c r="E550" s="107">
        <f t="shared" si="8"/>
        <v>1</v>
      </c>
      <c r="F550" s="107"/>
      <c r="G550" s="107" t="s">
        <v>35</v>
      </c>
      <c r="H550" s="107"/>
      <c r="I550" s="108">
        <v>42887</v>
      </c>
      <c r="J550" s="108"/>
      <c r="K550" s="108">
        <v>42887</v>
      </c>
      <c r="L550" s="108"/>
      <c r="M550" s="84" t="s">
        <v>656</v>
      </c>
      <c r="N550" s="84"/>
      <c r="O550" s="105">
        <v>446</v>
      </c>
      <c r="P550" s="105"/>
      <c r="Q550" s="84"/>
      <c r="R550" s="84"/>
      <c r="S550" s="84"/>
    </row>
    <row r="551" spans="2:19" ht="45" customHeight="1" x14ac:dyDescent="0.25">
      <c r="B551" s="20" t="s">
        <v>1487</v>
      </c>
      <c r="C551" s="106" t="s">
        <v>1502</v>
      </c>
      <c r="D551" s="106"/>
      <c r="E551" s="107">
        <f t="shared" si="8"/>
        <v>1</v>
      </c>
      <c r="F551" s="107"/>
      <c r="G551" s="107" t="s">
        <v>35</v>
      </c>
      <c r="H551" s="107"/>
      <c r="I551" s="108">
        <v>42893</v>
      </c>
      <c r="J551" s="108"/>
      <c r="K551" s="108">
        <v>42893</v>
      </c>
      <c r="L551" s="108"/>
      <c r="M551" s="84" t="s">
        <v>656</v>
      </c>
      <c r="N551" s="84"/>
      <c r="O551" s="105">
        <v>446</v>
      </c>
      <c r="P551" s="105"/>
      <c r="Q551" s="84"/>
      <c r="R551" s="84"/>
      <c r="S551" s="84"/>
    </row>
    <row r="552" spans="2:19" ht="45" customHeight="1" x14ac:dyDescent="0.25">
      <c r="B552" s="20" t="s">
        <v>1487</v>
      </c>
      <c r="C552" s="106" t="s">
        <v>1502</v>
      </c>
      <c r="D552" s="106"/>
      <c r="E552" s="107">
        <f t="shared" si="8"/>
        <v>1</v>
      </c>
      <c r="F552" s="107"/>
      <c r="G552" s="107" t="s">
        <v>35</v>
      </c>
      <c r="H552" s="107"/>
      <c r="I552" s="108">
        <v>42885</v>
      </c>
      <c r="J552" s="108"/>
      <c r="K552" s="108">
        <v>42885</v>
      </c>
      <c r="L552" s="108"/>
      <c r="M552" s="84" t="s">
        <v>656</v>
      </c>
      <c r="N552" s="84"/>
      <c r="O552" s="105">
        <v>186</v>
      </c>
      <c r="P552" s="105"/>
      <c r="Q552" s="84"/>
      <c r="R552" s="84"/>
      <c r="S552" s="84"/>
    </row>
    <row r="553" spans="2:19" ht="45" customHeight="1" x14ac:dyDescent="0.25">
      <c r="B553" s="20" t="s">
        <v>1487</v>
      </c>
      <c r="C553" s="106" t="s">
        <v>1502</v>
      </c>
      <c r="D553" s="106"/>
      <c r="E553" s="107">
        <f t="shared" si="8"/>
        <v>1</v>
      </c>
      <c r="F553" s="107"/>
      <c r="G553" s="107" t="s">
        <v>35</v>
      </c>
      <c r="H553" s="107"/>
      <c r="I553" s="108">
        <v>42886</v>
      </c>
      <c r="J553" s="108"/>
      <c r="K553" s="108">
        <v>42886</v>
      </c>
      <c r="L553" s="108"/>
      <c r="M553" s="84" t="s">
        <v>656</v>
      </c>
      <c r="N553" s="84"/>
      <c r="O553" s="105">
        <v>446</v>
      </c>
      <c r="P553" s="105"/>
      <c r="Q553" s="84"/>
      <c r="R553" s="84"/>
      <c r="S553" s="84"/>
    </row>
    <row r="554" spans="2:19" ht="45" customHeight="1" x14ac:dyDescent="0.25">
      <c r="B554" s="20" t="s">
        <v>1487</v>
      </c>
      <c r="C554" s="106" t="s">
        <v>1502</v>
      </c>
      <c r="D554" s="106"/>
      <c r="E554" s="107">
        <f t="shared" si="8"/>
        <v>1</v>
      </c>
      <c r="F554" s="107"/>
      <c r="G554" s="107" t="s">
        <v>35</v>
      </c>
      <c r="H554" s="107"/>
      <c r="I554" s="108">
        <v>42891</v>
      </c>
      <c r="J554" s="108"/>
      <c r="K554" s="108">
        <v>42891</v>
      </c>
      <c r="L554" s="108"/>
      <c r="M554" s="84" t="s">
        <v>656</v>
      </c>
      <c r="N554" s="84"/>
      <c r="O554" s="105">
        <v>438</v>
      </c>
      <c r="P554" s="105"/>
      <c r="Q554" s="84"/>
      <c r="R554" s="84"/>
      <c r="S554" s="84"/>
    </row>
    <row r="555" spans="2:19" ht="45" customHeight="1" x14ac:dyDescent="0.25">
      <c r="B555" s="20" t="s">
        <v>1487</v>
      </c>
      <c r="C555" s="106" t="s">
        <v>19</v>
      </c>
      <c r="D555" s="106"/>
      <c r="E555" s="107">
        <f t="shared" si="8"/>
        <v>1</v>
      </c>
      <c r="F555" s="107"/>
      <c r="G555" s="107" t="s">
        <v>20</v>
      </c>
      <c r="H555" s="107"/>
      <c r="I555" s="108">
        <v>42823</v>
      </c>
      <c r="J555" s="108"/>
      <c r="K555" s="108">
        <v>42823</v>
      </c>
      <c r="L555" s="108"/>
      <c r="M555" s="84" t="s">
        <v>656</v>
      </c>
      <c r="N555" s="84"/>
      <c r="O555" s="105">
        <v>500</v>
      </c>
      <c r="P555" s="105"/>
      <c r="Q555" s="84"/>
      <c r="R555" s="84"/>
      <c r="S555" s="84"/>
    </row>
    <row r="556" spans="2:19" ht="45" customHeight="1" x14ac:dyDescent="0.25">
      <c r="B556" s="20" t="s">
        <v>1487</v>
      </c>
      <c r="C556" s="106" t="s">
        <v>1502</v>
      </c>
      <c r="D556" s="106"/>
      <c r="E556" s="107">
        <f t="shared" si="8"/>
        <v>1</v>
      </c>
      <c r="F556" s="107"/>
      <c r="G556" s="107" t="s">
        <v>35</v>
      </c>
      <c r="H556" s="107"/>
      <c r="I556" s="108">
        <v>42823</v>
      </c>
      <c r="J556" s="108"/>
      <c r="K556" s="108">
        <v>42823</v>
      </c>
      <c r="L556" s="108"/>
      <c r="M556" s="84" t="s">
        <v>656</v>
      </c>
      <c r="N556" s="84"/>
      <c r="O556" s="105">
        <v>96</v>
      </c>
      <c r="P556" s="105"/>
      <c r="Q556" s="84"/>
      <c r="R556" s="84"/>
      <c r="S556" s="84"/>
    </row>
    <row r="557" spans="2:19" ht="45" customHeight="1" x14ac:dyDescent="0.25">
      <c r="B557" s="20" t="s">
        <v>1487</v>
      </c>
      <c r="C557" s="106" t="s">
        <v>1502</v>
      </c>
      <c r="D557" s="106"/>
      <c r="E557" s="107">
        <f t="shared" si="8"/>
        <v>1</v>
      </c>
      <c r="F557" s="107"/>
      <c r="G557" s="107" t="s">
        <v>20</v>
      </c>
      <c r="H557" s="107"/>
      <c r="I557" s="108">
        <v>42887</v>
      </c>
      <c r="J557" s="108"/>
      <c r="K557" s="108">
        <v>42887</v>
      </c>
      <c r="L557" s="108"/>
      <c r="M557" s="84" t="s">
        <v>656</v>
      </c>
      <c r="N557" s="84"/>
      <c r="O557" s="105">
        <v>158</v>
      </c>
      <c r="P557" s="105"/>
      <c r="Q557" s="84"/>
      <c r="R557" s="84"/>
      <c r="S557" s="84"/>
    </row>
    <row r="558" spans="2:19" ht="45" customHeight="1" x14ac:dyDescent="0.25">
      <c r="B558" s="20" t="s">
        <v>1487</v>
      </c>
      <c r="C558" s="106" t="s">
        <v>1502</v>
      </c>
      <c r="D558" s="106"/>
      <c r="E558" s="107">
        <f t="shared" si="8"/>
        <v>1</v>
      </c>
      <c r="F558" s="107"/>
      <c r="G558" s="107" t="s">
        <v>20</v>
      </c>
      <c r="H558" s="107"/>
      <c r="I558" s="108">
        <v>42888</v>
      </c>
      <c r="J558" s="108"/>
      <c r="K558" s="108">
        <v>42888</v>
      </c>
      <c r="L558" s="108"/>
      <c r="M558" s="84" t="s">
        <v>656</v>
      </c>
      <c r="N558" s="84"/>
      <c r="O558" s="105">
        <v>145</v>
      </c>
      <c r="P558" s="105"/>
      <c r="Q558" s="84"/>
      <c r="R558" s="84"/>
      <c r="S558" s="84"/>
    </row>
    <row r="559" spans="2:19" ht="45" customHeight="1" x14ac:dyDescent="0.25">
      <c r="B559" s="20" t="s">
        <v>1487</v>
      </c>
      <c r="C559" s="106" t="s">
        <v>1502</v>
      </c>
      <c r="D559" s="106"/>
      <c r="E559" s="107">
        <f t="shared" si="8"/>
        <v>1</v>
      </c>
      <c r="F559" s="107"/>
      <c r="G559" s="107" t="s">
        <v>20</v>
      </c>
      <c r="H559" s="107"/>
      <c r="I559" s="108">
        <v>42874</v>
      </c>
      <c r="J559" s="108"/>
      <c r="K559" s="108">
        <v>42874</v>
      </c>
      <c r="L559" s="108"/>
      <c r="M559" s="84" t="s">
        <v>656</v>
      </c>
      <c r="N559" s="84"/>
      <c r="O559" s="105">
        <v>154.69999999999999</v>
      </c>
      <c r="P559" s="105"/>
      <c r="Q559" s="84"/>
      <c r="R559" s="84"/>
      <c r="S559" s="84"/>
    </row>
    <row r="560" spans="2:19" ht="45" customHeight="1" x14ac:dyDescent="0.25">
      <c r="B560" s="20" t="s">
        <v>1487</v>
      </c>
      <c r="C560" s="106" t="s">
        <v>1502</v>
      </c>
      <c r="D560" s="106"/>
      <c r="E560" s="107">
        <f t="shared" si="8"/>
        <v>1</v>
      </c>
      <c r="F560" s="107"/>
      <c r="G560" s="107" t="s">
        <v>20</v>
      </c>
      <c r="H560" s="107"/>
      <c r="I560" s="108">
        <v>42881</v>
      </c>
      <c r="J560" s="108"/>
      <c r="K560" s="108">
        <v>42881</v>
      </c>
      <c r="L560" s="108"/>
      <c r="M560" s="84" t="s">
        <v>656</v>
      </c>
      <c r="N560" s="84"/>
      <c r="O560" s="105">
        <v>228.6</v>
      </c>
      <c r="P560" s="105"/>
      <c r="Q560" s="84"/>
      <c r="R560" s="84"/>
      <c r="S560" s="84"/>
    </row>
    <row r="561" spans="2:19" ht="45" customHeight="1" x14ac:dyDescent="0.25">
      <c r="B561" s="20" t="s">
        <v>1487</v>
      </c>
      <c r="C561" s="106" t="s">
        <v>1502</v>
      </c>
      <c r="D561" s="106"/>
      <c r="E561" s="107">
        <f t="shared" si="8"/>
        <v>1</v>
      </c>
      <c r="F561" s="107"/>
      <c r="G561" s="107" t="s">
        <v>35</v>
      </c>
      <c r="H561" s="107"/>
      <c r="I561" s="108">
        <v>42887</v>
      </c>
      <c r="J561" s="108"/>
      <c r="K561" s="108">
        <v>42887</v>
      </c>
      <c r="L561" s="108"/>
      <c r="M561" s="84" t="s">
        <v>656</v>
      </c>
      <c r="N561" s="84"/>
      <c r="O561" s="105">
        <v>228.2</v>
      </c>
      <c r="P561" s="105"/>
      <c r="Q561" s="84"/>
      <c r="R561" s="84"/>
      <c r="S561" s="84"/>
    </row>
    <row r="562" spans="2:19" ht="45" customHeight="1" x14ac:dyDescent="0.25">
      <c r="B562" s="20" t="s">
        <v>1487</v>
      </c>
      <c r="C562" s="106" t="s">
        <v>1502</v>
      </c>
      <c r="D562" s="106"/>
      <c r="E562" s="107">
        <f t="shared" si="8"/>
        <v>1</v>
      </c>
      <c r="F562" s="107"/>
      <c r="G562" s="107" t="s">
        <v>35</v>
      </c>
      <c r="H562" s="107"/>
      <c r="I562" s="108">
        <v>42893</v>
      </c>
      <c r="J562" s="108"/>
      <c r="K562" s="108">
        <v>42893</v>
      </c>
      <c r="L562" s="108"/>
      <c r="M562" s="84" t="s">
        <v>656</v>
      </c>
      <c r="N562" s="84"/>
      <c r="O562" s="105">
        <v>446</v>
      </c>
      <c r="P562" s="105"/>
      <c r="Q562" s="84"/>
      <c r="R562" s="84"/>
      <c r="S562" s="84"/>
    </row>
    <row r="563" spans="2:19" ht="45" customHeight="1" x14ac:dyDescent="0.25">
      <c r="B563" s="20" t="s">
        <v>1487</v>
      </c>
      <c r="C563" s="106" t="s">
        <v>1502</v>
      </c>
      <c r="D563" s="106"/>
      <c r="E563" s="107">
        <f t="shared" si="8"/>
        <v>1</v>
      </c>
      <c r="F563" s="107"/>
      <c r="G563" s="107" t="s">
        <v>35</v>
      </c>
      <c r="H563" s="107"/>
      <c r="I563" s="108">
        <v>42885</v>
      </c>
      <c r="J563" s="108"/>
      <c r="K563" s="108">
        <v>42885</v>
      </c>
      <c r="L563" s="108"/>
      <c r="M563" s="84" t="s">
        <v>656</v>
      </c>
      <c r="N563" s="84"/>
      <c r="O563" s="105">
        <v>170</v>
      </c>
      <c r="P563" s="105"/>
      <c r="Q563" s="84"/>
      <c r="R563" s="84"/>
      <c r="S563" s="84"/>
    </row>
    <row r="564" spans="2:19" ht="45" customHeight="1" x14ac:dyDescent="0.25">
      <c r="B564" s="20" t="s">
        <v>1487</v>
      </c>
      <c r="C564" s="106" t="s">
        <v>1502</v>
      </c>
      <c r="D564" s="106"/>
      <c r="E564" s="107">
        <f t="shared" si="8"/>
        <v>1</v>
      </c>
      <c r="F564" s="107"/>
      <c r="G564" s="107" t="s">
        <v>35</v>
      </c>
      <c r="H564" s="107"/>
      <c r="I564" s="108">
        <v>42886</v>
      </c>
      <c r="J564" s="108"/>
      <c r="K564" s="108">
        <v>42886</v>
      </c>
      <c r="L564" s="108"/>
      <c r="M564" s="84" t="s">
        <v>656</v>
      </c>
      <c r="N564" s="84"/>
      <c r="O564" s="105">
        <v>120</v>
      </c>
      <c r="P564" s="105"/>
      <c r="Q564" s="84"/>
      <c r="R564" s="84"/>
      <c r="S564" s="84"/>
    </row>
    <row r="565" spans="2:19" ht="45" customHeight="1" x14ac:dyDescent="0.25">
      <c r="B565" s="20" t="s">
        <v>1487</v>
      </c>
      <c r="C565" s="106" t="s">
        <v>1502</v>
      </c>
      <c r="D565" s="106"/>
      <c r="E565" s="107">
        <f t="shared" si="8"/>
        <v>1</v>
      </c>
      <c r="F565" s="107"/>
      <c r="G565" s="107" t="s">
        <v>35</v>
      </c>
      <c r="H565" s="107"/>
      <c r="I565" s="108">
        <v>42891</v>
      </c>
      <c r="J565" s="108"/>
      <c r="K565" s="108">
        <v>42891</v>
      </c>
      <c r="L565" s="108"/>
      <c r="M565" s="84" t="s">
        <v>656</v>
      </c>
      <c r="N565" s="84"/>
      <c r="O565" s="105">
        <v>110</v>
      </c>
      <c r="P565" s="105"/>
      <c r="Q565" s="84"/>
      <c r="R565" s="84"/>
      <c r="S565" s="84"/>
    </row>
    <row r="566" spans="2:19" ht="45" customHeight="1" x14ac:dyDescent="0.25">
      <c r="B566" s="20" t="s">
        <v>1487</v>
      </c>
      <c r="C566" s="106" t="s">
        <v>1514</v>
      </c>
      <c r="D566" s="106"/>
      <c r="E566" s="107">
        <f t="shared" si="8"/>
        <v>1</v>
      </c>
      <c r="F566" s="107"/>
      <c r="G566" s="107" t="s">
        <v>17</v>
      </c>
      <c r="H566" s="107"/>
      <c r="I566" s="108">
        <v>42808</v>
      </c>
      <c r="J566" s="108"/>
      <c r="K566" s="108">
        <v>42808</v>
      </c>
      <c r="L566" s="108"/>
      <c r="M566" s="84" t="s">
        <v>656</v>
      </c>
      <c r="N566" s="84"/>
      <c r="O566" s="105">
        <v>2074</v>
      </c>
      <c r="P566" s="105"/>
      <c r="Q566" s="84"/>
      <c r="R566" s="84"/>
      <c r="S566" s="84"/>
    </row>
    <row r="567" spans="2:19" ht="45" customHeight="1" x14ac:dyDescent="0.25">
      <c r="B567" s="20" t="s">
        <v>1487</v>
      </c>
      <c r="C567" s="106" t="s">
        <v>1514</v>
      </c>
      <c r="D567" s="106"/>
      <c r="E567" s="107">
        <f t="shared" si="8"/>
        <v>1</v>
      </c>
      <c r="F567" s="107"/>
      <c r="G567" s="107" t="s">
        <v>17</v>
      </c>
      <c r="H567" s="107"/>
      <c r="I567" s="108">
        <v>42836</v>
      </c>
      <c r="J567" s="108"/>
      <c r="K567" s="108">
        <v>42836</v>
      </c>
      <c r="L567" s="108"/>
      <c r="M567" s="84" t="s">
        <v>656</v>
      </c>
      <c r="N567" s="84"/>
      <c r="O567" s="105">
        <v>1974</v>
      </c>
      <c r="P567" s="105"/>
      <c r="Q567" s="84"/>
      <c r="R567" s="84"/>
      <c r="S567" s="84"/>
    </row>
    <row r="568" spans="2:19" ht="45" customHeight="1" x14ac:dyDescent="0.25">
      <c r="B568" s="20" t="s">
        <v>1487</v>
      </c>
      <c r="C568" s="106" t="s">
        <v>1514</v>
      </c>
      <c r="D568" s="106"/>
      <c r="E568" s="107">
        <f t="shared" si="8"/>
        <v>1</v>
      </c>
      <c r="F568" s="107"/>
      <c r="G568" s="107" t="s">
        <v>17</v>
      </c>
      <c r="H568" s="107"/>
      <c r="I568" s="108">
        <v>42823</v>
      </c>
      <c r="J568" s="108"/>
      <c r="K568" s="108">
        <v>42823</v>
      </c>
      <c r="L568" s="108"/>
      <c r="M568" s="84" t="s">
        <v>656</v>
      </c>
      <c r="N568" s="84"/>
      <c r="O568" s="105">
        <v>2117</v>
      </c>
      <c r="P568" s="105"/>
      <c r="Q568" s="84"/>
      <c r="R568" s="84"/>
      <c r="S568" s="84"/>
    </row>
    <row r="569" spans="2:19" ht="45" customHeight="1" x14ac:dyDescent="0.25">
      <c r="B569" s="20" t="s">
        <v>1487</v>
      </c>
      <c r="C569" s="106" t="s">
        <v>1514</v>
      </c>
      <c r="D569" s="106"/>
      <c r="E569" s="107">
        <f t="shared" si="8"/>
        <v>1</v>
      </c>
      <c r="F569" s="107"/>
      <c r="G569" s="107" t="s">
        <v>17</v>
      </c>
      <c r="H569" s="107"/>
      <c r="I569" s="108">
        <v>42786</v>
      </c>
      <c r="J569" s="108"/>
      <c r="K569" s="108">
        <v>42786</v>
      </c>
      <c r="L569" s="108"/>
      <c r="M569" s="84" t="s">
        <v>656</v>
      </c>
      <c r="N569" s="84"/>
      <c r="O569" s="105">
        <v>1982</v>
      </c>
      <c r="P569" s="105"/>
      <c r="Q569" s="84"/>
      <c r="R569" s="84"/>
      <c r="S569" s="84"/>
    </row>
    <row r="570" spans="2:19" ht="45" customHeight="1" x14ac:dyDescent="0.25">
      <c r="B570" s="20" t="s">
        <v>1487</v>
      </c>
      <c r="C570" s="106" t="s">
        <v>1515</v>
      </c>
      <c r="D570" s="106"/>
      <c r="E570" s="107">
        <f t="shared" si="8"/>
        <v>1</v>
      </c>
      <c r="F570" s="107"/>
      <c r="G570" s="107" t="s">
        <v>35</v>
      </c>
      <c r="H570" s="107"/>
      <c r="I570" s="108">
        <v>42829</v>
      </c>
      <c r="J570" s="108"/>
      <c r="K570" s="108">
        <v>42829</v>
      </c>
      <c r="L570" s="108"/>
      <c r="M570" s="84" t="s">
        <v>656</v>
      </c>
      <c r="N570" s="84"/>
      <c r="O570" s="105">
        <v>446</v>
      </c>
      <c r="P570" s="105"/>
      <c r="Q570" s="84"/>
      <c r="R570" s="84"/>
      <c r="S570" s="84"/>
    </row>
    <row r="571" spans="2:19" ht="45" customHeight="1" x14ac:dyDescent="0.25">
      <c r="B571" s="20" t="s">
        <v>1487</v>
      </c>
      <c r="C571" s="106" t="s">
        <v>19</v>
      </c>
      <c r="D571" s="106"/>
      <c r="E571" s="107">
        <f t="shared" si="8"/>
        <v>1</v>
      </c>
      <c r="F571" s="107"/>
      <c r="G571" s="107" t="s">
        <v>20</v>
      </c>
      <c r="H571" s="107"/>
      <c r="I571" s="108">
        <v>42829</v>
      </c>
      <c r="J571" s="108"/>
      <c r="K571" s="108">
        <v>42829</v>
      </c>
      <c r="L571" s="108"/>
      <c r="M571" s="84" t="s">
        <v>656</v>
      </c>
      <c r="N571" s="84"/>
      <c r="O571" s="105">
        <v>150</v>
      </c>
      <c r="P571" s="105"/>
      <c r="Q571" s="84"/>
      <c r="R571" s="84"/>
      <c r="S571" s="84"/>
    </row>
    <row r="572" spans="2:19" ht="45" customHeight="1" x14ac:dyDescent="0.25">
      <c r="B572" s="20" t="s">
        <v>1487</v>
      </c>
      <c r="C572" s="106" t="s">
        <v>1514</v>
      </c>
      <c r="D572" s="106"/>
      <c r="E572" s="107">
        <f t="shared" si="8"/>
        <v>1</v>
      </c>
      <c r="F572" s="107"/>
      <c r="G572" s="107" t="s">
        <v>17</v>
      </c>
      <c r="H572" s="107"/>
      <c r="I572" s="108">
        <v>42808</v>
      </c>
      <c r="J572" s="108"/>
      <c r="K572" s="108">
        <v>42808</v>
      </c>
      <c r="L572" s="108"/>
      <c r="M572" s="84" t="s">
        <v>656</v>
      </c>
      <c r="N572" s="84"/>
      <c r="O572" s="105">
        <v>226</v>
      </c>
      <c r="P572" s="105"/>
      <c r="Q572" s="84"/>
      <c r="R572" s="84"/>
      <c r="S572" s="84"/>
    </row>
    <row r="573" spans="2:19" ht="45" customHeight="1" x14ac:dyDescent="0.25">
      <c r="B573" s="20" t="s">
        <v>1487</v>
      </c>
      <c r="C573" s="106" t="s">
        <v>1514</v>
      </c>
      <c r="D573" s="106"/>
      <c r="E573" s="107">
        <f t="shared" si="8"/>
        <v>1</v>
      </c>
      <c r="F573" s="107"/>
      <c r="G573" s="107" t="s">
        <v>17</v>
      </c>
      <c r="H573" s="107"/>
      <c r="I573" s="108">
        <v>42836</v>
      </c>
      <c r="J573" s="108"/>
      <c r="K573" s="108">
        <v>42836</v>
      </c>
      <c r="L573" s="108"/>
      <c r="M573" s="84" t="s">
        <v>656</v>
      </c>
      <c r="N573" s="84"/>
      <c r="O573" s="105">
        <v>368</v>
      </c>
      <c r="P573" s="105"/>
      <c r="Q573" s="84"/>
      <c r="R573" s="84"/>
      <c r="S573" s="84"/>
    </row>
    <row r="574" spans="2:19" ht="45" customHeight="1" x14ac:dyDescent="0.25">
      <c r="B574" s="20" t="s">
        <v>1487</v>
      </c>
      <c r="C574" s="106" t="s">
        <v>1514</v>
      </c>
      <c r="D574" s="106"/>
      <c r="E574" s="107">
        <f t="shared" si="8"/>
        <v>1</v>
      </c>
      <c r="F574" s="107"/>
      <c r="G574" s="107" t="s">
        <v>17</v>
      </c>
      <c r="H574" s="107"/>
      <c r="I574" s="108">
        <v>42823</v>
      </c>
      <c r="J574" s="108"/>
      <c r="K574" s="108">
        <v>42823</v>
      </c>
      <c r="L574" s="108"/>
      <c r="M574" s="84" t="s">
        <v>656</v>
      </c>
      <c r="N574" s="84"/>
      <c r="O574" s="105">
        <v>360</v>
      </c>
      <c r="P574" s="105"/>
      <c r="Q574" s="84"/>
      <c r="R574" s="84"/>
      <c r="S574" s="84"/>
    </row>
    <row r="575" spans="2:19" ht="45" customHeight="1" x14ac:dyDescent="0.25">
      <c r="B575" s="20" t="s">
        <v>1487</v>
      </c>
      <c r="C575" s="106" t="s">
        <v>1515</v>
      </c>
      <c r="D575" s="106"/>
      <c r="E575" s="107">
        <f t="shared" si="8"/>
        <v>1</v>
      </c>
      <c r="F575" s="107"/>
      <c r="G575" s="107" t="s">
        <v>35</v>
      </c>
      <c r="H575" s="107"/>
      <c r="I575" s="108">
        <v>42829</v>
      </c>
      <c r="J575" s="108"/>
      <c r="K575" s="108">
        <v>42829</v>
      </c>
      <c r="L575" s="108"/>
      <c r="M575" s="84" t="s">
        <v>656</v>
      </c>
      <c r="N575" s="84"/>
      <c r="O575" s="105">
        <v>142</v>
      </c>
      <c r="P575" s="105"/>
      <c r="Q575" s="84"/>
      <c r="R575" s="84"/>
      <c r="S575" s="84"/>
    </row>
    <row r="576" spans="2:19" ht="45" customHeight="1" x14ac:dyDescent="0.25">
      <c r="B576" s="20" t="s">
        <v>1487</v>
      </c>
      <c r="C576" s="106" t="s">
        <v>1516</v>
      </c>
      <c r="D576" s="106"/>
      <c r="E576" s="107">
        <f t="shared" si="8"/>
        <v>1</v>
      </c>
      <c r="F576" s="107"/>
      <c r="G576" s="107" t="s">
        <v>17</v>
      </c>
      <c r="H576" s="107"/>
      <c r="I576" s="108">
        <v>42844</v>
      </c>
      <c r="J576" s="108"/>
      <c r="K576" s="108">
        <v>42844</v>
      </c>
      <c r="L576" s="108"/>
      <c r="M576" s="84" t="s">
        <v>656</v>
      </c>
      <c r="N576" s="84"/>
      <c r="O576" s="105">
        <v>2195</v>
      </c>
      <c r="P576" s="105"/>
      <c r="Q576" s="84"/>
      <c r="R576" s="84"/>
      <c r="S576" s="84"/>
    </row>
    <row r="577" spans="2:19" ht="45" customHeight="1" x14ac:dyDescent="0.25">
      <c r="B577" s="20" t="s">
        <v>1487</v>
      </c>
      <c r="C577" s="106" t="s">
        <v>19</v>
      </c>
      <c r="D577" s="106"/>
      <c r="E577" s="107">
        <f t="shared" si="8"/>
        <v>1</v>
      </c>
      <c r="F577" s="107"/>
      <c r="G577" s="107" t="s">
        <v>20</v>
      </c>
      <c r="H577" s="107"/>
      <c r="I577" s="108">
        <v>42891</v>
      </c>
      <c r="J577" s="108"/>
      <c r="K577" s="108">
        <v>42891</v>
      </c>
      <c r="L577" s="108"/>
      <c r="M577" s="84" t="s">
        <v>656</v>
      </c>
      <c r="N577" s="84"/>
      <c r="O577" s="105">
        <v>4510</v>
      </c>
      <c r="P577" s="105"/>
      <c r="Q577" s="84"/>
      <c r="R577" s="84"/>
      <c r="S577" s="84"/>
    </row>
    <row r="578" spans="2:19" ht="45" customHeight="1" x14ac:dyDescent="0.25">
      <c r="B578" s="20" t="s">
        <v>1487</v>
      </c>
      <c r="C578" s="106" t="s">
        <v>1516</v>
      </c>
      <c r="D578" s="106"/>
      <c r="E578" s="107">
        <f t="shared" si="8"/>
        <v>1</v>
      </c>
      <c r="F578" s="107"/>
      <c r="G578" s="107" t="s">
        <v>17</v>
      </c>
      <c r="H578" s="107"/>
      <c r="I578" s="108">
        <v>42844</v>
      </c>
      <c r="J578" s="108"/>
      <c r="K578" s="108">
        <v>42844</v>
      </c>
      <c r="L578" s="108"/>
      <c r="M578" s="84" t="s">
        <v>656</v>
      </c>
      <c r="N578" s="84"/>
      <c r="O578" s="105">
        <v>364</v>
      </c>
      <c r="P578" s="105"/>
      <c r="Q578" s="84"/>
      <c r="R578" s="84"/>
      <c r="S578" s="84"/>
    </row>
    <row r="579" spans="2:19" ht="45" customHeight="1" x14ac:dyDescent="0.25">
      <c r="B579" s="20" t="s">
        <v>1487</v>
      </c>
      <c r="C579" s="106" t="s">
        <v>1517</v>
      </c>
      <c r="D579" s="106"/>
      <c r="E579" s="107">
        <f t="shared" si="8"/>
        <v>1</v>
      </c>
      <c r="F579" s="107"/>
      <c r="G579" s="107" t="s">
        <v>17</v>
      </c>
      <c r="H579" s="107"/>
      <c r="I579" s="108">
        <v>42850</v>
      </c>
      <c r="J579" s="108"/>
      <c r="K579" s="108">
        <v>42850</v>
      </c>
      <c r="L579" s="108"/>
      <c r="M579" s="84" t="s">
        <v>656</v>
      </c>
      <c r="N579" s="84"/>
      <c r="O579" s="105">
        <v>1250</v>
      </c>
      <c r="P579" s="105"/>
      <c r="Q579" s="84"/>
      <c r="R579" s="84"/>
      <c r="S579" s="84"/>
    </row>
    <row r="580" spans="2:19" ht="45" customHeight="1" x14ac:dyDescent="0.25">
      <c r="B580" s="20" t="s">
        <v>1487</v>
      </c>
      <c r="C580" s="106" t="s">
        <v>19</v>
      </c>
      <c r="D580" s="106"/>
      <c r="E580" s="107">
        <f t="shared" si="8"/>
        <v>1</v>
      </c>
      <c r="F580" s="107"/>
      <c r="G580" s="107" t="s">
        <v>20</v>
      </c>
      <c r="H580" s="107"/>
      <c r="I580" s="108">
        <v>42870</v>
      </c>
      <c r="J580" s="108"/>
      <c r="K580" s="108">
        <v>42923</v>
      </c>
      <c r="L580" s="108"/>
      <c r="M580" s="84" t="s">
        <v>656</v>
      </c>
      <c r="N580" s="84"/>
      <c r="O580" s="105">
        <v>4770</v>
      </c>
      <c r="P580" s="105"/>
      <c r="Q580" s="84"/>
      <c r="R580" s="84"/>
      <c r="S580" s="84"/>
    </row>
    <row r="581" spans="2:19" ht="45" customHeight="1" x14ac:dyDescent="0.25">
      <c r="B581" s="20" t="s">
        <v>1487</v>
      </c>
      <c r="C581" s="106" t="s">
        <v>1517</v>
      </c>
      <c r="D581" s="106"/>
      <c r="E581" s="107">
        <f t="shared" si="8"/>
        <v>1</v>
      </c>
      <c r="F581" s="107"/>
      <c r="G581" s="107" t="s">
        <v>17</v>
      </c>
      <c r="H581" s="107"/>
      <c r="I581" s="108">
        <v>42850</v>
      </c>
      <c r="J581" s="108"/>
      <c r="K581" s="108">
        <v>42850</v>
      </c>
      <c r="L581" s="108"/>
      <c r="M581" s="84" t="s">
        <v>656</v>
      </c>
      <c r="N581" s="84"/>
      <c r="O581" s="105">
        <v>496</v>
      </c>
      <c r="P581" s="105"/>
      <c r="Q581" s="84"/>
      <c r="R581" s="84"/>
      <c r="S581" s="84"/>
    </row>
    <row r="582" spans="2:19" ht="45" customHeight="1" x14ac:dyDescent="0.25">
      <c r="B582" s="20" t="s">
        <v>1487</v>
      </c>
      <c r="C582" s="106" t="s">
        <v>1518</v>
      </c>
      <c r="D582" s="106"/>
      <c r="E582" s="107">
        <f t="shared" si="8"/>
        <v>1</v>
      </c>
      <c r="F582" s="107"/>
      <c r="G582" s="107" t="s">
        <v>35</v>
      </c>
      <c r="H582" s="107"/>
      <c r="I582" s="108">
        <v>42926</v>
      </c>
      <c r="J582" s="108"/>
      <c r="K582" s="108">
        <v>42926</v>
      </c>
      <c r="L582" s="108"/>
      <c r="M582" s="84" t="s">
        <v>656</v>
      </c>
      <c r="N582" s="84"/>
      <c r="O582" s="105">
        <v>179</v>
      </c>
      <c r="P582" s="105"/>
      <c r="Q582" s="84"/>
      <c r="R582" s="84"/>
      <c r="S582" s="84"/>
    </row>
    <row r="583" spans="2:19" ht="45" customHeight="1" x14ac:dyDescent="0.25">
      <c r="B583" s="20" t="s">
        <v>1487</v>
      </c>
      <c r="C583" s="106" t="s">
        <v>1518</v>
      </c>
      <c r="D583" s="106"/>
      <c r="E583" s="107">
        <f t="shared" si="8"/>
        <v>1</v>
      </c>
      <c r="F583" s="107"/>
      <c r="G583" s="107" t="s">
        <v>35</v>
      </c>
      <c r="H583" s="107"/>
      <c r="I583" s="108">
        <v>42921</v>
      </c>
      <c r="J583" s="108"/>
      <c r="K583" s="108">
        <v>42921</v>
      </c>
      <c r="L583" s="108"/>
      <c r="M583" s="84" t="s">
        <v>656</v>
      </c>
      <c r="N583" s="84"/>
      <c r="O583" s="105">
        <v>366</v>
      </c>
      <c r="P583" s="105"/>
      <c r="Q583" s="84"/>
      <c r="R583" s="84"/>
      <c r="S583" s="84"/>
    </row>
    <row r="584" spans="2:19" ht="45" customHeight="1" x14ac:dyDescent="0.25">
      <c r="B584" s="20" t="s">
        <v>1487</v>
      </c>
      <c r="C584" s="106" t="s">
        <v>1518</v>
      </c>
      <c r="D584" s="106"/>
      <c r="E584" s="107">
        <f t="shared" si="8"/>
        <v>1</v>
      </c>
      <c r="F584" s="107"/>
      <c r="G584" s="107" t="s">
        <v>35</v>
      </c>
      <c r="H584" s="107"/>
      <c r="I584" s="108">
        <v>42919</v>
      </c>
      <c r="J584" s="108"/>
      <c r="K584" s="108">
        <v>42919</v>
      </c>
      <c r="L584" s="108"/>
      <c r="M584" s="84" t="s">
        <v>656</v>
      </c>
      <c r="N584" s="84"/>
      <c r="O584" s="105">
        <v>358</v>
      </c>
      <c r="P584" s="105"/>
      <c r="Q584" s="84"/>
      <c r="R584" s="84"/>
      <c r="S584" s="84"/>
    </row>
    <row r="585" spans="2:19" ht="45" customHeight="1" x14ac:dyDescent="0.25">
      <c r="B585" s="20" t="s">
        <v>1487</v>
      </c>
      <c r="C585" s="106" t="s">
        <v>1518</v>
      </c>
      <c r="D585" s="106"/>
      <c r="E585" s="107">
        <f t="shared" si="8"/>
        <v>1</v>
      </c>
      <c r="F585" s="107"/>
      <c r="G585" s="107" t="s">
        <v>35</v>
      </c>
      <c r="H585" s="107"/>
      <c r="I585" s="108">
        <v>42922</v>
      </c>
      <c r="J585" s="108"/>
      <c r="K585" s="108">
        <v>42922</v>
      </c>
      <c r="L585" s="108"/>
      <c r="M585" s="84" t="s">
        <v>656</v>
      </c>
      <c r="N585" s="84"/>
      <c r="O585" s="105">
        <v>335</v>
      </c>
      <c r="P585" s="105"/>
      <c r="Q585" s="84"/>
      <c r="R585" s="84"/>
      <c r="S585" s="84"/>
    </row>
    <row r="586" spans="2:19" ht="45" customHeight="1" x14ac:dyDescent="0.25">
      <c r="B586" s="20" t="s">
        <v>1487</v>
      </c>
      <c r="C586" s="106" t="s">
        <v>1518</v>
      </c>
      <c r="D586" s="106"/>
      <c r="E586" s="107">
        <f t="shared" si="8"/>
        <v>1</v>
      </c>
      <c r="F586" s="107"/>
      <c r="G586" s="107" t="s">
        <v>35</v>
      </c>
      <c r="H586" s="107"/>
      <c r="I586" s="108">
        <v>42923</v>
      </c>
      <c r="J586" s="108"/>
      <c r="K586" s="108">
        <v>42923</v>
      </c>
      <c r="L586" s="108"/>
      <c r="M586" s="84" t="s">
        <v>656</v>
      </c>
      <c r="N586" s="84"/>
      <c r="O586" s="105">
        <v>335</v>
      </c>
      <c r="P586" s="105"/>
      <c r="Q586" s="84"/>
      <c r="R586" s="84"/>
      <c r="S586" s="84"/>
    </row>
    <row r="587" spans="2:19" ht="45" customHeight="1" x14ac:dyDescent="0.25">
      <c r="B587" s="20" t="s">
        <v>1487</v>
      </c>
      <c r="C587" s="106" t="s">
        <v>1519</v>
      </c>
      <c r="D587" s="106"/>
      <c r="E587" s="107">
        <f t="shared" si="8"/>
        <v>1</v>
      </c>
      <c r="F587" s="107"/>
      <c r="G587" s="107" t="s">
        <v>35</v>
      </c>
      <c r="H587" s="107"/>
      <c r="I587" s="108">
        <v>42929</v>
      </c>
      <c r="J587" s="108"/>
      <c r="K587" s="108">
        <v>42929</v>
      </c>
      <c r="L587" s="108"/>
      <c r="M587" s="84" t="s">
        <v>656</v>
      </c>
      <c r="N587" s="84"/>
      <c r="O587" s="105">
        <v>358</v>
      </c>
      <c r="P587" s="105"/>
      <c r="Q587" s="84"/>
      <c r="R587" s="84"/>
      <c r="S587" s="84"/>
    </row>
    <row r="588" spans="2:19" ht="45" customHeight="1" x14ac:dyDescent="0.25">
      <c r="B588" s="20" t="s">
        <v>1487</v>
      </c>
      <c r="C588" s="106" t="s">
        <v>1519</v>
      </c>
      <c r="D588" s="106"/>
      <c r="E588" s="107">
        <f t="shared" si="8"/>
        <v>1</v>
      </c>
      <c r="F588" s="107"/>
      <c r="G588" s="107" t="s">
        <v>35</v>
      </c>
      <c r="H588" s="107"/>
      <c r="I588" s="108">
        <v>42927</v>
      </c>
      <c r="J588" s="108"/>
      <c r="K588" s="108">
        <v>42927</v>
      </c>
      <c r="L588" s="108"/>
      <c r="M588" s="84" t="s">
        <v>656</v>
      </c>
      <c r="N588" s="84"/>
      <c r="O588" s="105">
        <v>366</v>
      </c>
      <c r="P588" s="105"/>
      <c r="Q588" s="84"/>
      <c r="R588" s="84"/>
      <c r="S588" s="84"/>
    </row>
    <row r="589" spans="2:19" ht="45" customHeight="1" x14ac:dyDescent="0.25">
      <c r="B589" s="20" t="s">
        <v>1487</v>
      </c>
      <c r="C589" s="106" t="s">
        <v>1518</v>
      </c>
      <c r="D589" s="106"/>
      <c r="E589" s="107">
        <f t="shared" ref="E589:E652" si="9">D589+1</f>
        <v>1</v>
      </c>
      <c r="F589" s="107"/>
      <c r="G589" s="107" t="s">
        <v>35</v>
      </c>
      <c r="H589" s="107"/>
      <c r="I589" s="108">
        <v>42916</v>
      </c>
      <c r="J589" s="108"/>
      <c r="K589" s="108">
        <v>42916</v>
      </c>
      <c r="L589" s="108"/>
      <c r="M589" s="84" t="s">
        <v>656</v>
      </c>
      <c r="N589" s="84"/>
      <c r="O589" s="105">
        <v>187</v>
      </c>
      <c r="P589" s="105"/>
      <c r="Q589" s="84"/>
      <c r="R589" s="84"/>
      <c r="S589" s="84"/>
    </row>
    <row r="590" spans="2:19" ht="45" customHeight="1" x14ac:dyDescent="0.25">
      <c r="B590" s="20" t="s">
        <v>1487</v>
      </c>
      <c r="C590" s="106" t="s">
        <v>1518</v>
      </c>
      <c r="D590" s="106"/>
      <c r="E590" s="107">
        <f t="shared" si="9"/>
        <v>1</v>
      </c>
      <c r="F590" s="107"/>
      <c r="G590" s="107" t="s">
        <v>35</v>
      </c>
      <c r="H590" s="107"/>
      <c r="I590" s="108">
        <v>42891</v>
      </c>
      <c r="J590" s="108"/>
      <c r="K590" s="108">
        <v>42891</v>
      </c>
      <c r="L590" s="108"/>
      <c r="M590" s="84" t="s">
        <v>656</v>
      </c>
      <c r="N590" s="84"/>
      <c r="O590" s="105">
        <v>179</v>
      </c>
      <c r="P590" s="105"/>
      <c r="Q590" s="84"/>
      <c r="R590" s="84"/>
      <c r="S590" s="84"/>
    </row>
    <row r="591" spans="2:19" ht="45" customHeight="1" x14ac:dyDescent="0.25">
      <c r="B591" s="20" t="s">
        <v>1487</v>
      </c>
      <c r="C591" s="106" t="s">
        <v>19</v>
      </c>
      <c r="D591" s="106"/>
      <c r="E591" s="107">
        <f t="shared" si="9"/>
        <v>1</v>
      </c>
      <c r="F591" s="107"/>
      <c r="G591" s="107" t="s">
        <v>20</v>
      </c>
      <c r="H591" s="107"/>
      <c r="I591" s="108">
        <v>42926</v>
      </c>
      <c r="J591" s="108"/>
      <c r="K591" s="108">
        <v>42926</v>
      </c>
      <c r="L591" s="108"/>
      <c r="M591" s="84" t="s">
        <v>656</v>
      </c>
      <c r="N591" s="84"/>
      <c r="O591" s="105">
        <v>1260</v>
      </c>
      <c r="P591" s="105"/>
      <c r="Q591" s="84"/>
      <c r="R591" s="84"/>
      <c r="S591" s="84"/>
    </row>
    <row r="592" spans="2:19" ht="45" customHeight="1" x14ac:dyDescent="0.25">
      <c r="B592" s="20" t="s">
        <v>1487</v>
      </c>
      <c r="C592" s="106" t="s">
        <v>1518</v>
      </c>
      <c r="D592" s="106"/>
      <c r="E592" s="107">
        <f t="shared" si="9"/>
        <v>1</v>
      </c>
      <c r="F592" s="107"/>
      <c r="G592" s="107" t="s">
        <v>35</v>
      </c>
      <c r="H592" s="107"/>
      <c r="I592" s="108">
        <v>42921</v>
      </c>
      <c r="J592" s="108"/>
      <c r="K592" s="108">
        <v>42921</v>
      </c>
      <c r="L592" s="108"/>
      <c r="M592" s="84" t="s">
        <v>656</v>
      </c>
      <c r="N592" s="84"/>
      <c r="O592" s="105">
        <v>229</v>
      </c>
      <c r="P592" s="105"/>
      <c r="Q592" s="84"/>
      <c r="R592" s="84"/>
      <c r="S592" s="84"/>
    </row>
    <row r="593" spans="2:19" ht="45" customHeight="1" x14ac:dyDescent="0.25">
      <c r="B593" s="20" t="s">
        <v>1487</v>
      </c>
      <c r="C593" s="106" t="s">
        <v>1518</v>
      </c>
      <c r="D593" s="106"/>
      <c r="E593" s="107">
        <f t="shared" si="9"/>
        <v>1</v>
      </c>
      <c r="F593" s="107"/>
      <c r="G593" s="107" t="s">
        <v>35</v>
      </c>
      <c r="H593" s="107"/>
      <c r="I593" s="108">
        <v>42919</v>
      </c>
      <c r="J593" s="108"/>
      <c r="K593" s="108">
        <v>42919</v>
      </c>
      <c r="L593" s="108"/>
      <c r="M593" s="84" t="s">
        <v>656</v>
      </c>
      <c r="N593" s="84"/>
      <c r="O593" s="105">
        <v>117</v>
      </c>
      <c r="P593" s="105"/>
      <c r="Q593" s="84"/>
      <c r="R593" s="84"/>
      <c r="S593" s="84"/>
    </row>
    <row r="594" spans="2:19" ht="45" customHeight="1" x14ac:dyDescent="0.25">
      <c r="B594" s="20" t="s">
        <v>1487</v>
      </c>
      <c r="C594" s="106" t="s">
        <v>1518</v>
      </c>
      <c r="D594" s="106"/>
      <c r="E594" s="107">
        <f t="shared" si="9"/>
        <v>1</v>
      </c>
      <c r="F594" s="107"/>
      <c r="G594" s="107" t="s">
        <v>35</v>
      </c>
      <c r="H594" s="107"/>
      <c r="I594" s="108">
        <v>42922</v>
      </c>
      <c r="J594" s="108"/>
      <c r="K594" s="108">
        <v>42922</v>
      </c>
      <c r="L594" s="108"/>
      <c r="M594" s="84" t="s">
        <v>656</v>
      </c>
      <c r="N594" s="84"/>
      <c r="O594" s="105">
        <v>154.30000000000001</v>
      </c>
      <c r="P594" s="105"/>
      <c r="Q594" s="84"/>
      <c r="R594" s="84"/>
      <c r="S594" s="84"/>
    </row>
    <row r="595" spans="2:19" ht="45" customHeight="1" x14ac:dyDescent="0.25">
      <c r="B595" s="20" t="s">
        <v>1487</v>
      </c>
      <c r="C595" s="106" t="s">
        <v>1518</v>
      </c>
      <c r="D595" s="106"/>
      <c r="E595" s="107">
        <f t="shared" si="9"/>
        <v>1</v>
      </c>
      <c r="F595" s="107"/>
      <c r="G595" s="107" t="s">
        <v>35</v>
      </c>
      <c r="H595" s="107"/>
      <c r="I595" s="108">
        <v>42923</v>
      </c>
      <c r="J595" s="108"/>
      <c r="K595" s="108">
        <v>42923</v>
      </c>
      <c r="L595" s="108"/>
      <c r="M595" s="84" t="s">
        <v>656</v>
      </c>
      <c r="N595" s="84"/>
      <c r="O595" s="105">
        <v>150</v>
      </c>
      <c r="P595" s="105"/>
      <c r="Q595" s="84"/>
      <c r="R595" s="84"/>
      <c r="S595" s="84"/>
    </row>
    <row r="596" spans="2:19" ht="45" customHeight="1" x14ac:dyDescent="0.25">
      <c r="B596" s="20" t="s">
        <v>1487</v>
      </c>
      <c r="C596" s="106" t="s">
        <v>1519</v>
      </c>
      <c r="D596" s="106"/>
      <c r="E596" s="107">
        <f t="shared" si="9"/>
        <v>1</v>
      </c>
      <c r="F596" s="107"/>
      <c r="G596" s="107" t="s">
        <v>35</v>
      </c>
      <c r="H596" s="107"/>
      <c r="I596" s="108">
        <v>42929</v>
      </c>
      <c r="J596" s="108"/>
      <c r="K596" s="108">
        <v>42929</v>
      </c>
      <c r="L596" s="108"/>
      <c r="M596" s="84" t="s">
        <v>656</v>
      </c>
      <c r="N596" s="84"/>
      <c r="O596" s="105">
        <v>93.6</v>
      </c>
      <c r="P596" s="105"/>
      <c r="Q596" s="84"/>
      <c r="R596" s="84"/>
      <c r="S596" s="84"/>
    </row>
    <row r="597" spans="2:19" ht="45" customHeight="1" x14ac:dyDescent="0.25">
      <c r="B597" s="20" t="s">
        <v>1487</v>
      </c>
      <c r="C597" s="106" t="s">
        <v>1519</v>
      </c>
      <c r="D597" s="106"/>
      <c r="E597" s="107">
        <f t="shared" si="9"/>
        <v>1</v>
      </c>
      <c r="F597" s="107"/>
      <c r="G597" s="107" t="s">
        <v>35</v>
      </c>
      <c r="H597" s="107"/>
      <c r="I597" s="108">
        <v>42927</v>
      </c>
      <c r="J597" s="108"/>
      <c r="K597" s="108">
        <v>42927</v>
      </c>
      <c r="L597" s="108"/>
      <c r="M597" s="84" t="s">
        <v>656</v>
      </c>
      <c r="N597" s="84"/>
      <c r="O597" s="105">
        <v>137.69999999999999</v>
      </c>
      <c r="P597" s="105"/>
      <c r="Q597" s="84"/>
      <c r="R597" s="84"/>
      <c r="S597" s="84"/>
    </row>
    <row r="598" spans="2:19" ht="45" customHeight="1" x14ac:dyDescent="0.25">
      <c r="B598" s="20" t="s">
        <v>1487</v>
      </c>
      <c r="C598" s="106" t="s">
        <v>1518</v>
      </c>
      <c r="D598" s="106"/>
      <c r="E598" s="107">
        <f t="shared" si="9"/>
        <v>1</v>
      </c>
      <c r="F598" s="107"/>
      <c r="G598" s="107" t="s">
        <v>35</v>
      </c>
      <c r="H598" s="107"/>
      <c r="I598" s="108">
        <v>42916</v>
      </c>
      <c r="J598" s="108"/>
      <c r="K598" s="108">
        <v>42916</v>
      </c>
      <c r="L598" s="108"/>
      <c r="M598" s="84" t="s">
        <v>656</v>
      </c>
      <c r="N598" s="84"/>
      <c r="O598" s="105">
        <v>111</v>
      </c>
      <c r="P598" s="105"/>
      <c r="Q598" s="84"/>
      <c r="R598" s="84"/>
      <c r="S598" s="84"/>
    </row>
    <row r="599" spans="2:19" ht="45" customHeight="1" x14ac:dyDescent="0.25">
      <c r="B599" s="20" t="s">
        <v>1487</v>
      </c>
      <c r="C599" s="106" t="s">
        <v>1518</v>
      </c>
      <c r="D599" s="106"/>
      <c r="E599" s="107">
        <f t="shared" si="9"/>
        <v>1</v>
      </c>
      <c r="F599" s="107"/>
      <c r="G599" s="107" t="s">
        <v>35</v>
      </c>
      <c r="H599" s="107"/>
      <c r="I599" s="108">
        <v>42891</v>
      </c>
      <c r="J599" s="108"/>
      <c r="K599" s="108">
        <v>42891</v>
      </c>
      <c r="L599" s="108"/>
      <c r="M599" s="84" t="s">
        <v>656</v>
      </c>
      <c r="N599" s="84"/>
      <c r="O599" s="105">
        <v>247</v>
      </c>
      <c r="P599" s="105"/>
      <c r="Q599" s="84"/>
      <c r="R599" s="84"/>
      <c r="S599" s="84"/>
    </row>
    <row r="600" spans="2:19" ht="45" customHeight="1" x14ac:dyDescent="0.25">
      <c r="B600" s="20" t="s">
        <v>1487</v>
      </c>
      <c r="C600" s="106" t="s">
        <v>19</v>
      </c>
      <c r="D600" s="106"/>
      <c r="E600" s="107">
        <f t="shared" si="9"/>
        <v>1</v>
      </c>
      <c r="F600" s="107"/>
      <c r="G600" s="107" t="s">
        <v>20</v>
      </c>
      <c r="H600" s="107"/>
      <c r="I600" s="108">
        <v>42894</v>
      </c>
      <c r="J600" s="108"/>
      <c r="K600" s="108">
        <v>42948</v>
      </c>
      <c r="L600" s="108"/>
      <c r="M600" s="84" t="s">
        <v>656</v>
      </c>
      <c r="N600" s="84"/>
      <c r="O600" s="105">
        <v>5357</v>
      </c>
      <c r="P600" s="105"/>
      <c r="Q600" s="84"/>
      <c r="R600" s="84"/>
      <c r="S600" s="84"/>
    </row>
    <row r="601" spans="2:19" ht="45" customHeight="1" x14ac:dyDescent="0.25">
      <c r="B601" s="20" t="s">
        <v>1487</v>
      </c>
      <c r="C601" s="106" t="s">
        <v>1520</v>
      </c>
      <c r="D601" s="106"/>
      <c r="E601" s="107">
        <f t="shared" si="9"/>
        <v>1</v>
      </c>
      <c r="F601" s="107"/>
      <c r="G601" s="107" t="s">
        <v>1357</v>
      </c>
      <c r="H601" s="107"/>
      <c r="I601" s="108">
        <v>42913</v>
      </c>
      <c r="J601" s="108"/>
      <c r="K601" s="108">
        <v>42913</v>
      </c>
      <c r="L601" s="108"/>
      <c r="M601" s="84" t="s">
        <v>656</v>
      </c>
      <c r="N601" s="84"/>
      <c r="O601" s="105">
        <v>1327.86</v>
      </c>
      <c r="P601" s="105"/>
      <c r="Q601" s="84"/>
      <c r="R601" s="84"/>
      <c r="S601" s="84"/>
    </row>
    <row r="602" spans="2:19" ht="45" customHeight="1" x14ac:dyDescent="0.25">
      <c r="B602" s="20" t="s">
        <v>1487</v>
      </c>
      <c r="C602" s="106" t="s">
        <v>1521</v>
      </c>
      <c r="D602" s="106"/>
      <c r="E602" s="107">
        <f t="shared" si="9"/>
        <v>1</v>
      </c>
      <c r="F602" s="107"/>
      <c r="G602" s="107" t="s">
        <v>35</v>
      </c>
      <c r="H602" s="107"/>
      <c r="I602" s="108">
        <v>42914</v>
      </c>
      <c r="J602" s="108"/>
      <c r="K602" s="108">
        <v>42914</v>
      </c>
      <c r="L602" s="108"/>
      <c r="M602" s="84" t="s">
        <v>656</v>
      </c>
      <c r="N602" s="84"/>
      <c r="O602" s="105">
        <v>366</v>
      </c>
      <c r="P602" s="105"/>
      <c r="Q602" s="84"/>
      <c r="R602" s="84"/>
      <c r="S602" s="84"/>
    </row>
    <row r="603" spans="2:19" ht="45" customHeight="1" x14ac:dyDescent="0.25">
      <c r="B603" s="20" t="s">
        <v>1487</v>
      </c>
      <c r="C603" s="106" t="s">
        <v>1521</v>
      </c>
      <c r="D603" s="106"/>
      <c r="E603" s="107">
        <f t="shared" si="9"/>
        <v>1</v>
      </c>
      <c r="F603" s="107"/>
      <c r="G603" s="107" t="s">
        <v>35</v>
      </c>
      <c r="H603" s="107"/>
      <c r="I603" s="108">
        <v>42978</v>
      </c>
      <c r="J603" s="108"/>
      <c r="K603" s="108">
        <v>42978</v>
      </c>
      <c r="L603" s="108"/>
      <c r="M603" s="84" t="s">
        <v>656</v>
      </c>
      <c r="N603" s="84"/>
      <c r="O603" s="105">
        <v>328</v>
      </c>
      <c r="P603" s="105"/>
      <c r="Q603" s="84"/>
      <c r="R603" s="84"/>
      <c r="S603" s="84"/>
    </row>
    <row r="604" spans="2:19" ht="45" customHeight="1" x14ac:dyDescent="0.25">
      <c r="B604" s="20" t="s">
        <v>1487</v>
      </c>
      <c r="C604" s="106" t="s">
        <v>1521</v>
      </c>
      <c r="D604" s="106"/>
      <c r="E604" s="107">
        <f t="shared" si="9"/>
        <v>1</v>
      </c>
      <c r="F604" s="107"/>
      <c r="G604" s="107" t="s">
        <v>35</v>
      </c>
      <c r="H604" s="107"/>
      <c r="I604" s="108">
        <v>42964</v>
      </c>
      <c r="J604" s="108"/>
      <c r="K604" s="108">
        <v>42964</v>
      </c>
      <c r="L604" s="108"/>
      <c r="M604" s="84" t="s">
        <v>656</v>
      </c>
      <c r="N604" s="84"/>
      <c r="O604" s="105">
        <v>371</v>
      </c>
      <c r="P604" s="105"/>
      <c r="Q604" s="84"/>
      <c r="R604" s="84"/>
      <c r="S604" s="84"/>
    </row>
    <row r="605" spans="2:19" ht="45" customHeight="1" x14ac:dyDescent="0.25">
      <c r="B605" s="20" t="s">
        <v>1487</v>
      </c>
      <c r="C605" s="106" t="s">
        <v>1521</v>
      </c>
      <c r="D605" s="106"/>
      <c r="E605" s="107">
        <f t="shared" si="9"/>
        <v>1</v>
      </c>
      <c r="F605" s="107"/>
      <c r="G605" s="107" t="s">
        <v>35</v>
      </c>
      <c r="H605" s="107"/>
      <c r="I605" s="108">
        <v>42976</v>
      </c>
      <c r="J605" s="108"/>
      <c r="K605" s="108">
        <v>42976</v>
      </c>
      <c r="L605" s="108"/>
      <c r="M605" s="84" t="s">
        <v>656</v>
      </c>
      <c r="N605" s="84"/>
      <c r="O605" s="105">
        <v>352</v>
      </c>
      <c r="P605" s="105"/>
      <c r="Q605" s="84"/>
      <c r="R605" s="84"/>
      <c r="S605" s="84"/>
    </row>
    <row r="606" spans="2:19" ht="45" customHeight="1" x14ac:dyDescent="0.25">
      <c r="B606" s="20" t="s">
        <v>1487</v>
      </c>
      <c r="C606" s="106" t="s">
        <v>1521</v>
      </c>
      <c r="D606" s="106"/>
      <c r="E606" s="107">
        <f t="shared" si="9"/>
        <v>1</v>
      </c>
      <c r="F606" s="107"/>
      <c r="G606" s="107" t="s">
        <v>35</v>
      </c>
      <c r="H606" s="107"/>
      <c r="I606" s="108">
        <v>42969</v>
      </c>
      <c r="J606" s="108"/>
      <c r="K606" s="108">
        <v>42969</v>
      </c>
      <c r="L606" s="108"/>
      <c r="M606" s="84" t="s">
        <v>656</v>
      </c>
      <c r="N606" s="84"/>
      <c r="O606" s="105">
        <v>321</v>
      </c>
      <c r="P606" s="105"/>
      <c r="Q606" s="84"/>
      <c r="R606" s="84"/>
      <c r="S606" s="84"/>
    </row>
    <row r="607" spans="2:19" ht="45" customHeight="1" x14ac:dyDescent="0.25">
      <c r="B607" s="20" t="s">
        <v>1487</v>
      </c>
      <c r="C607" s="106" t="s">
        <v>1522</v>
      </c>
      <c r="D607" s="106"/>
      <c r="E607" s="107">
        <f t="shared" si="9"/>
        <v>1</v>
      </c>
      <c r="F607" s="107"/>
      <c r="G607" s="107" t="s">
        <v>35</v>
      </c>
      <c r="H607" s="107"/>
      <c r="I607" s="108">
        <v>42969</v>
      </c>
      <c r="J607" s="108"/>
      <c r="K607" s="108">
        <v>42969</v>
      </c>
      <c r="L607" s="108"/>
      <c r="M607" s="84" t="s">
        <v>656</v>
      </c>
      <c r="N607" s="84"/>
      <c r="O607" s="105">
        <v>339</v>
      </c>
      <c r="P607" s="105"/>
      <c r="Q607" s="84"/>
      <c r="R607" s="84"/>
      <c r="S607" s="84"/>
    </row>
    <row r="608" spans="2:19" ht="45" customHeight="1" x14ac:dyDescent="0.25">
      <c r="B608" s="20" t="s">
        <v>1487</v>
      </c>
      <c r="C608" s="106" t="s">
        <v>1520</v>
      </c>
      <c r="D608" s="106"/>
      <c r="E608" s="107">
        <f t="shared" si="9"/>
        <v>1</v>
      </c>
      <c r="F608" s="107"/>
      <c r="G608" s="107" t="s">
        <v>1357</v>
      </c>
      <c r="H608" s="107"/>
      <c r="I608" s="108">
        <v>42949</v>
      </c>
      <c r="J608" s="108"/>
      <c r="K608" s="108">
        <v>42949</v>
      </c>
      <c r="L608" s="108"/>
      <c r="M608" s="84" t="s">
        <v>656</v>
      </c>
      <c r="N608" s="84"/>
      <c r="O608" s="105">
        <v>1948</v>
      </c>
      <c r="P608" s="105"/>
      <c r="Q608" s="84"/>
      <c r="R608" s="84"/>
      <c r="S608" s="84"/>
    </row>
    <row r="609" spans="2:19" ht="45" customHeight="1" x14ac:dyDescent="0.25">
      <c r="B609" s="20" t="s">
        <v>1487</v>
      </c>
      <c r="C609" s="106" t="s">
        <v>1521</v>
      </c>
      <c r="D609" s="106"/>
      <c r="E609" s="107">
        <f t="shared" si="9"/>
        <v>1</v>
      </c>
      <c r="F609" s="107"/>
      <c r="G609" s="107" t="s">
        <v>35</v>
      </c>
      <c r="H609" s="107"/>
      <c r="I609" s="108">
        <v>42964</v>
      </c>
      <c r="J609" s="108"/>
      <c r="K609" s="108">
        <v>42964</v>
      </c>
      <c r="L609" s="108"/>
      <c r="M609" s="84" t="s">
        <v>656</v>
      </c>
      <c r="N609" s="84"/>
      <c r="O609" s="105">
        <v>366</v>
      </c>
      <c r="P609" s="105"/>
      <c r="Q609" s="84"/>
      <c r="R609" s="84"/>
      <c r="S609" s="84"/>
    </row>
    <row r="610" spans="2:19" ht="45" customHeight="1" x14ac:dyDescent="0.25">
      <c r="B610" s="20" t="s">
        <v>1487</v>
      </c>
      <c r="C610" s="106" t="s">
        <v>1494</v>
      </c>
      <c r="D610" s="106"/>
      <c r="E610" s="107">
        <f t="shared" si="9"/>
        <v>1</v>
      </c>
      <c r="F610" s="107"/>
      <c r="G610" s="107" t="s">
        <v>35</v>
      </c>
      <c r="H610" s="107"/>
      <c r="I610" s="108">
        <v>42975</v>
      </c>
      <c r="J610" s="108"/>
      <c r="K610" s="108">
        <v>42975</v>
      </c>
      <c r="L610" s="108"/>
      <c r="M610" s="84" t="s">
        <v>656</v>
      </c>
      <c r="N610" s="84"/>
      <c r="O610" s="105">
        <v>300</v>
      </c>
      <c r="P610" s="105"/>
      <c r="Q610" s="84"/>
      <c r="R610" s="84"/>
      <c r="S610" s="84"/>
    </row>
    <row r="611" spans="2:19" ht="45" customHeight="1" x14ac:dyDescent="0.25">
      <c r="B611" s="20" t="s">
        <v>1487</v>
      </c>
      <c r="C611" s="106" t="s">
        <v>1494</v>
      </c>
      <c r="D611" s="106"/>
      <c r="E611" s="107">
        <f t="shared" si="9"/>
        <v>1</v>
      </c>
      <c r="F611" s="107"/>
      <c r="G611" s="107" t="s">
        <v>35</v>
      </c>
      <c r="H611" s="107"/>
      <c r="I611" s="108">
        <v>42978</v>
      </c>
      <c r="J611" s="108"/>
      <c r="K611" s="108">
        <v>42978</v>
      </c>
      <c r="L611" s="108"/>
      <c r="M611" s="84" t="s">
        <v>656</v>
      </c>
      <c r="N611" s="84"/>
      <c r="O611" s="105">
        <v>366</v>
      </c>
      <c r="P611" s="105"/>
      <c r="Q611" s="84"/>
      <c r="R611" s="84"/>
      <c r="S611" s="84"/>
    </row>
    <row r="612" spans="2:19" ht="45" customHeight="1" x14ac:dyDescent="0.25">
      <c r="B612" s="20" t="s">
        <v>1487</v>
      </c>
      <c r="C612" s="106" t="s">
        <v>1494</v>
      </c>
      <c r="D612" s="106"/>
      <c r="E612" s="107">
        <f t="shared" si="9"/>
        <v>1</v>
      </c>
      <c r="F612" s="107"/>
      <c r="G612" s="107" t="s">
        <v>35</v>
      </c>
      <c r="H612" s="107"/>
      <c r="I612" s="108">
        <v>42976</v>
      </c>
      <c r="J612" s="108"/>
      <c r="K612" s="108">
        <v>42976</v>
      </c>
      <c r="L612" s="108"/>
      <c r="M612" s="84" t="s">
        <v>656</v>
      </c>
      <c r="N612" s="84"/>
      <c r="O612" s="105">
        <v>373</v>
      </c>
      <c r="P612" s="105"/>
      <c r="Q612" s="84"/>
      <c r="R612" s="84"/>
      <c r="S612" s="84"/>
    </row>
    <row r="613" spans="2:19" ht="45" customHeight="1" x14ac:dyDescent="0.25">
      <c r="B613" s="20" t="s">
        <v>1487</v>
      </c>
      <c r="C613" s="106" t="s">
        <v>1494</v>
      </c>
      <c r="D613" s="106"/>
      <c r="E613" s="107">
        <f t="shared" si="9"/>
        <v>1</v>
      </c>
      <c r="F613" s="107"/>
      <c r="G613" s="107" t="s">
        <v>35</v>
      </c>
      <c r="H613" s="107"/>
      <c r="I613" s="108">
        <v>42923</v>
      </c>
      <c r="J613" s="108"/>
      <c r="K613" s="108">
        <v>42923</v>
      </c>
      <c r="L613" s="108"/>
      <c r="M613" s="84" t="s">
        <v>656</v>
      </c>
      <c r="N613" s="84"/>
      <c r="O613" s="105">
        <v>227</v>
      </c>
      <c r="P613" s="105"/>
      <c r="Q613" s="84"/>
      <c r="R613" s="84"/>
      <c r="S613" s="84"/>
    </row>
    <row r="614" spans="2:19" ht="45" customHeight="1" x14ac:dyDescent="0.25">
      <c r="B614" s="20" t="s">
        <v>1487</v>
      </c>
      <c r="C614" s="106" t="s">
        <v>1494</v>
      </c>
      <c r="D614" s="106"/>
      <c r="E614" s="107">
        <f t="shared" si="9"/>
        <v>1</v>
      </c>
      <c r="F614" s="107"/>
      <c r="G614" s="107" t="s">
        <v>35</v>
      </c>
      <c r="H614" s="107"/>
      <c r="I614" s="108">
        <v>42962</v>
      </c>
      <c r="J614" s="108"/>
      <c r="K614" s="108">
        <v>42962</v>
      </c>
      <c r="L614" s="108"/>
      <c r="M614" s="84" t="s">
        <v>656</v>
      </c>
      <c r="N614" s="84"/>
      <c r="O614" s="105">
        <v>344</v>
      </c>
      <c r="P614" s="105"/>
      <c r="Q614" s="84"/>
      <c r="R614" s="84"/>
      <c r="S614" s="84"/>
    </row>
    <row r="615" spans="2:19" ht="45" customHeight="1" x14ac:dyDescent="0.25">
      <c r="B615" s="20" t="s">
        <v>1487</v>
      </c>
      <c r="C615" s="106" t="s">
        <v>1494</v>
      </c>
      <c r="D615" s="106"/>
      <c r="E615" s="107">
        <f t="shared" si="9"/>
        <v>1</v>
      </c>
      <c r="F615" s="107"/>
      <c r="G615" s="107" t="s">
        <v>35</v>
      </c>
      <c r="H615" s="107"/>
      <c r="I615" s="108">
        <v>42955</v>
      </c>
      <c r="J615" s="108"/>
      <c r="K615" s="108">
        <v>42955</v>
      </c>
      <c r="L615" s="108"/>
      <c r="M615" s="84" t="s">
        <v>656</v>
      </c>
      <c r="N615" s="84"/>
      <c r="O615" s="105">
        <v>406</v>
      </c>
      <c r="P615" s="105"/>
      <c r="Q615" s="84"/>
      <c r="R615" s="84"/>
      <c r="S615" s="84"/>
    </row>
    <row r="616" spans="2:19" ht="45" customHeight="1" x14ac:dyDescent="0.25">
      <c r="B616" s="20" t="s">
        <v>1487</v>
      </c>
      <c r="C616" s="106" t="s">
        <v>1494</v>
      </c>
      <c r="D616" s="106"/>
      <c r="E616" s="107">
        <f t="shared" si="9"/>
        <v>1</v>
      </c>
      <c r="F616" s="107"/>
      <c r="G616" s="107" t="s">
        <v>35</v>
      </c>
      <c r="H616" s="107"/>
      <c r="I616" s="108">
        <v>42954</v>
      </c>
      <c r="J616" s="108"/>
      <c r="K616" s="108">
        <v>42954</v>
      </c>
      <c r="L616" s="108"/>
      <c r="M616" s="84" t="s">
        <v>656</v>
      </c>
      <c r="N616" s="84"/>
      <c r="O616" s="105">
        <v>214</v>
      </c>
      <c r="P616" s="105"/>
      <c r="Q616" s="84"/>
      <c r="R616" s="84"/>
      <c r="S616" s="84"/>
    </row>
    <row r="617" spans="2:19" ht="45" customHeight="1" x14ac:dyDescent="0.25">
      <c r="B617" s="20" t="s">
        <v>1487</v>
      </c>
      <c r="C617" s="106" t="s">
        <v>1523</v>
      </c>
      <c r="D617" s="106"/>
      <c r="E617" s="107">
        <f t="shared" si="9"/>
        <v>1</v>
      </c>
      <c r="F617" s="107"/>
      <c r="G617" s="107" t="s">
        <v>35</v>
      </c>
      <c r="H617" s="107"/>
      <c r="I617" s="108">
        <v>42983</v>
      </c>
      <c r="J617" s="108"/>
      <c r="K617" s="108">
        <v>42983</v>
      </c>
      <c r="L617" s="108"/>
      <c r="M617" s="84" t="s">
        <v>656</v>
      </c>
      <c r="N617" s="84"/>
      <c r="O617" s="105">
        <v>320</v>
      </c>
      <c r="P617" s="105"/>
      <c r="Q617" s="84"/>
      <c r="R617" s="84"/>
      <c r="S617" s="84"/>
    </row>
    <row r="618" spans="2:19" ht="45" customHeight="1" x14ac:dyDescent="0.25">
      <c r="B618" s="20" t="s">
        <v>1487</v>
      </c>
      <c r="C618" s="106" t="s">
        <v>1524</v>
      </c>
      <c r="D618" s="106"/>
      <c r="E618" s="107">
        <f t="shared" si="9"/>
        <v>1</v>
      </c>
      <c r="F618" s="107"/>
      <c r="G618" s="107" t="s">
        <v>35</v>
      </c>
      <c r="H618" s="107"/>
      <c r="I618" s="108">
        <v>42977</v>
      </c>
      <c r="J618" s="108"/>
      <c r="K618" s="108">
        <v>42977</v>
      </c>
      <c r="L618" s="108"/>
      <c r="M618" s="84" t="s">
        <v>656</v>
      </c>
      <c r="N618" s="84"/>
      <c r="O618" s="105">
        <v>312</v>
      </c>
      <c r="P618" s="105"/>
      <c r="Q618" s="84"/>
      <c r="R618" s="84"/>
      <c r="S618" s="84"/>
    </row>
    <row r="619" spans="2:19" ht="45" customHeight="1" x14ac:dyDescent="0.25">
      <c r="B619" s="20" t="s">
        <v>1487</v>
      </c>
      <c r="C619" s="106" t="s">
        <v>1494</v>
      </c>
      <c r="D619" s="106"/>
      <c r="E619" s="107">
        <f t="shared" si="9"/>
        <v>1</v>
      </c>
      <c r="F619" s="107"/>
      <c r="G619" s="107" t="s">
        <v>35</v>
      </c>
      <c r="H619" s="107"/>
      <c r="I619" s="108">
        <v>42972</v>
      </c>
      <c r="J619" s="108"/>
      <c r="K619" s="108">
        <v>42972</v>
      </c>
      <c r="L619" s="108"/>
      <c r="M619" s="84" t="s">
        <v>656</v>
      </c>
      <c r="N619" s="84"/>
      <c r="O619" s="105">
        <v>354</v>
      </c>
      <c r="P619" s="105"/>
      <c r="Q619" s="84"/>
      <c r="R619" s="84"/>
      <c r="S619" s="84"/>
    </row>
    <row r="620" spans="2:19" ht="45" customHeight="1" x14ac:dyDescent="0.25">
      <c r="B620" s="20" t="s">
        <v>1487</v>
      </c>
      <c r="C620" s="106" t="s">
        <v>1525</v>
      </c>
      <c r="D620" s="106"/>
      <c r="E620" s="107">
        <f t="shared" si="9"/>
        <v>1</v>
      </c>
      <c r="F620" s="107"/>
      <c r="G620" s="107" t="s">
        <v>35</v>
      </c>
      <c r="H620" s="107"/>
      <c r="I620" s="108">
        <v>42898</v>
      </c>
      <c r="J620" s="108"/>
      <c r="K620" s="108">
        <v>42898</v>
      </c>
      <c r="L620" s="108"/>
      <c r="M620" s="84" t="s">
        <v>656</v>
      </c>
      <c r="N620" s="84"/>
      <c r="O620" s="105">
        <v>459</v>
      </c>
      <c r="P620" s="105"/>
      <c r="Q620" s="84"/>
      <c r="R620" s="84"/>
      <c r="S620" s="84"/>
    </row>
    <row r="621" spans="2:19" ht="45" customHeight="1" x14ac:dyDescent="0.25">
      <c r="B621" s="20" t="s">
        <v>1487</v>
      </c>
      <c r="C621" s="106" t="s">
        <v>19</v>
      </c>
      <c r="D621" s="106"/>
      <c r="E621" s="107">
        <f t="shared" si="9"/>
        <v>1</v>
      </c>
      <c r="F621" s="107"/>
      <c r="G621" s="107" t="s">
        <v>20</v>
      </c>
      <c r="H621" s="107"/>
      <c r="I621" s="108">
        <v>42972</v>
      </c>
      <c r="J621" s="108"/>
      <c r="K621" s="108">
        <v>42972</v>
      </c>
      <c r="L621" s="108"/>
      <c r="M621" s="84" t="s">
        <v>656</v>
      </c>
      <c r="N621" s="84"/>
      <c r="O621" s="105">
        <v>2600</v>
      </c>
      <c r="P621" s="105"/>
      <c r="Q621" s="84"/>
      <c r="R621" s="84"/>
      <c r="S621" s="84"/>
    </row>
    <row r="622" spans="2:19" ht="45" customHeight="1" x14ac:dyDescent="0.25">
      <c r="B622" s="20" t="s">
        <v>1487</v>
      </c>
      <c r="C622" s="106" t="s">
        <v>1520</v>
      </c>
      <c r="D622" s="106"/>
      <c r="E622" s="107">
        <f t="shared" si="9"/>
        <v>1</v>
      </c>
      <c r="F622" s="107"/>
      <c r="G622" s="107" t="s">
        <v>1357</v>
      </c>
      <c r="H622" s="107"/>
      <c r="I622" s="108">
        <v>42913</v>
      </c>
      <c r="J622" s="108"/>
      <c r="K622" s="108">
        <v>42913</v>
      </c>
      <c r="L622" s="108"/>
      <c r="M622" s="84" t="s">
        <v>656</v>
      </c>
      <c r="N622" s="84"/>
      <c r="O622" s="105">
        <v>187</v>
      </c>
      <c r="P622" s="105"/>
      <c r="Q622" s="84"/>
      <c r="R622" s="84"/>
      <c r="S622" s="84"/>
    </row>
    <row r="623" spans="2:19" ht="45" customHeight="1" x14ac:dyDescent="0.25">
      <c r="B623" s="20" t="s">
        <v>1487</v>
      </c>
      <c r="C623" s="106" t="s">
        <v>1521</v>
      </c>
      <c r="D623" s="106"/>
      <c r="E623" s="107">
        <f t="shared" si="9"/>
        <v>1</v>
      </c>
      <c r="F623" s="107"/>
      <c r="G623" s="107" t="s">
        <v>35</v>
      </c>
      <c r="H623" s="107"/>
      <c r="I623" s="108">
        <v>42978</v>
      </c>
      <c r="J623" s="108"/>
      <c r="K623" s="108">
        <v>42978</v>
      </c>
      <c r="L623" s="108"/>
      <c r="M623" s="84" t="s">
        <v>656</v>
      </c>
      <c r="N623" s="84"/>
      <c r="O623" s="105">
        <v>147</v>
      </c>
      <c r="P623" s="105"/>
      <c r="Q623" s="84"/>
      <c r="R623" s="84"/>
      <c r="S623" s="84"/>
    </row>
    <row r="624" spans="2:19" ht="45" customHeight="1" x14ac:dyDescent="0.25">
      <c r="B624" s="20" t="s">
        <v>1487</v>
      </c>
      <c r="C624" s="106" t="s">
        <v>1521</v>
      </c>
      <c r="D624" s="106"/>
      <c r="E624" s="107">
        <f t="shared" si="9"/>
        <v>1</v>
      </c>
      <c r="F624" s="107"/>
      <c r="G624" s="107" t="s">
        <v>35</v>
      </c>
      <c r="H624" s="107"/>
      <c r="I624" s="108">
        <v>42964</v>
      </c>
      <c r="J624" s="108"/>
      <c r="K624" s="108">
        <v>42964</v>
      </c>
      <c r="L624" s="108"/>
      <c r="M624" s="84" t="s">
        <v>656</v>
      </c>
      <c r="N624" s="84"/>
      <c r="O624" s="105">
        <v>147</v>
      </c>
      <c r="P624" s="105"/>
      <c r="Q624" s="84"/>
      <c r="R624" s="84"/>
      <c r="S624" s="84"/>
    </row>
    <row r="625" spans="2:19" ht="45" customHeight="1" x14ac:dyDescent="0.25">
      <c r="B625" s="20" t="s">
        <v>1487</v>
      </c>
      <c r="C625" s="106" t="s">
        <v>1521</v>
      </c>
      <c r="D625" s="106"/>
      <c r="E625" s="107">
        <f t="shared" si="9"/>
        <v>1</v>
      </c>
      <c r="F625" s="107"/>
      <c r="G625" s="107" t="s">
        <v>35</v>
      </c>
      <c r="H625" s="107"/>
      <c r="I625" s="108">
        <v>42976</v>
      </c>
      <c r="J625" s="108"/>
      <c r="K625" s="108">
        <v>42976</v>
      </c>
      <c r="L625" s="108"/>
      <c r="M625" s="84" t="s">
        <v>656</v>
      </c>
      <c r="N625" s="84"/>
      <c r="O625" s="105">
        <v>164</v>
      </c>
      <c r="P625" s="105"/>
      <c r="Q625" s="84"/>
      <c r="R625" s="84"/>
      <c r="S625" s="84"/>
    </row>
    <row r="626" spans="2:19" ht="45" customHeight="1" x14ac:dyDescent="0.25">
      <c r="B626" s="20" t="s">
        <v>1487</v>
      </c>
      <c r="C626" s="106" t="s">
        <v>1522</v>
      </c>
      <c r="D626" s="106"/>
      <c r="E626" s="107">
        <f t="shared" si="9"/>
        <v>1</v>
      </c>
      <c r="F626" s="107"/>
      <c r="G626" s="107" t="s">
        <v>35</v>
      </c>
      <c r="H626" s="107"/>
      <c r="I626" s="108">
        <v>42969</v>
      </c>
      <c r="J626" s="108"/>
      <c r="K626" s="108">
        <v>42969</v>
      </c>
      <c r="L626" s="108"/>
      <c r="M626" s="84" t="s">
        <v>656</v>
      </c>
      <c r="N626" s="84"/>
      <c r="O626" s="105">
        <v>130</v>
      </c>
      <c r="P626" s="105"/>
      <c r="Q626" s="84"/>
      <c r="R626" s="84"/>
      <c r="S626" s="84"/>
    </row>
    <row r="627" spans="2:19" ht="45" customHeight="1" x14ac:dyDescent="0.25">
      <c r="B627" s="20" t="s">
        <v>1487</v>
      </c>
      <c r="C627" s="106" t="s">
        <v>1520</v>
      </c>
      <c r="D627" s="106"/>
      <c r="E627" s="107">
        <f t="shared" si="9"/>
        <v>1</v>
      </c>
      <c r="F627" s="107"/>
      <c r="G627" s="107" t="s">
        <v>1357</v>
      </c>
      <c r="H627" s="107"/>
      <c r="I627" s="108">
        <v>42949</v>
      </c>
      <c r="J627" s="108"/>
      <c r="K627" s="108">
        <v>42949</v>
      </c>
      <c r="L627" s="108"/>
      <c r="M627" s="84" t="s">
        <v>656</v>
      </c>
      <c r="N627" s="84"/>
      <c r="O627" s="105">
        <v>235</v>
      </c>
      <c r="P627" s="105"/>
      <c r="Q627" s="84"/>
      <c r="R627" s="84"/>
      <c r="S627" s="84"/>
    </row>
    <row r="628" spans="2:19" ht="45" customHeight="1" x14ac:dyDescent="0.25">
      <c r="B628" s="20" t="s">
        <v>1487</v>
      </c>
      <c r="C628" s="106" t="s">
        <v>1521</v>
      </c>
      <c r="D628" s="106"/>
      <c r="E628" s="107">
        <f t="shared" si="9"/>
        <v>1</v>
      </c>
      <c r="F628" s="107"/>
      <c r="G628" s="107" t="s">
        <v>35</v>
      </c>
      <c r="H628" s="107"/>
      <c r="I628" s="108">
        <v>42964</v>
      </c>
      <c r="J628" s="108"/>
      <c r="K628" s="108">
        <v>42964</v>
      </c>
      <c r="L628" s="108"/>
      <c r="M628" s="84" t="s">
        <v>656</v>
      </c>
      <c r="N628" s="84"/>
      <c r="O628" s="105">
        <v>114.4</v>
      </c>
      <c r="P628" s="105"/>
      <c r="Q628" s="84"/>
      <c r="R628" s="84"/>
      <c r="S628" s="84"/>
    </row>
    <row r="629" spans="2:19" ht="45" customHeight="1" x14ac:dyDescent="0.25">
      <c r="B629" s="20" t="s">
        <v>1487</v>
      </c>
      <c r="C629" s="106" t="s">
        <v>1494</v>
      </c>
      <c r="D629" s="106"/>
      <c r="E629" s="107">
        <f t="shared" si="9"/>
        <v>1</v>
      </c>
      <c r="F629" s="107"/>
      <c r="G629" s="107" t="s">
        <v>35</v>
      </c>
      <c r="H629" s="107"/>
      <c r="I629" s="108">
        <v>42975</v>
      </c>
      <c r="J629" s="108"/>
      <c r="K629" s="108">
        <v>42975</v>
      </c>
      <c r="L629" s="108"/>
      <c r="M629" s="84" t="s">
        <v>656</v>
      </c>
      <c r="N629" s="84"/>
      <c r="O629" s="105">
        <v>117.6</v>
      </c>
      <c r="P629" s="105"/>
      <c r="Q629" s="84"/>
      <c r="R629" s="84"/>
      <c r="S629" s="84"/>
    </row>
    <row r="630" spans="2:19" ht="45" customHeight="1" x14ac:dyDescent="0.25">
      <c r="B630" s="20" t="s">
        <v>1487</v>
      </c>
      <c r="C630" s="106" t="s">
        <v>1494</v>
      </c>
      <c r="D630" s="106"/>
      <c r="E630" s="107">
        <f t="shared" si="9"/>
        <v>1</v>
      </c>
      <c r="F630" s="107"/>
      <c r="G630" s="107" t="s">
        <v>35</v>
      </c>
      <c r="H630" s="107"/>
      <c r="I630" s="108">
        <v>42978</v>
      </c>
      <c r="J630" s="108"/>
      <c r="K630" s="108">
        <v>42978</v>
      </c>
      <c r="L630" s="108"/>
      <c r="M630" s="84" t="s">
        <v>656</v>
      </c>
      <c r="N630" s="84"/>
      <c r="O630" s="105">
        <v>123</v>
      </c>
      <c r="P630" s="105"/>
      <c r="Q630" s="84"/>
      <c r="R630" s="84"/>
      <c r="S630" s="84"/>
    </row>
    <row r="631" spans="2:19" ht="45" customHeight="1" x14ac:dyDescent="0.25">
      <c r="B631" s="20" t="s">
        <v>1487</v>
      </c>
      <c r="C631" s="106" t="s">
        <v>1494</v>
      </c>
      <c r="D631" s="106"/>
      <c r="E631" s="107">
        <f t="shared" si="9"/>
        <v>1</v>
      </c>
      <c r="F631" s="107"/>
      <c r="G631" s="107" t="s">
        <v>35</v>
      </c>
      <c r="H631" s="107"/>
      <c r="I631" s="108">
        <v>42976</v>
      </c>
      <c r="J631" s="108"/>
      <c r="K631" s="108">
        <v>42976</v>
      </c>
      <c r="L631" s="108"/>
      <c r="M631" s="84" t="s">
        <v>656</v>
      </c>
      <c r="N631" s="84"/>
      <c r="O631" s="105">
        <v>229</v>
      </c>
      <c r="P631" s="105"/>
      <c r="Q631" s="84"/>
      <c r="R631" s="84"/>
      <c r="S631" s="84"/>
    </row>
    <row r="632" spans="2:19" ht="45" customHeight="1" x14ac:dyDescent="0.25">
      <c r="B632" s="20" t="s">
        <v>1487</v>
      </c>
      <c r="C632" s="106" t="s">
        <v>1494</v>
      </c>
      <c r="D632" s="106"/>
      <c r="E632" s="107">
        <f t="shared" si="9"/>
        <v>1</v>
      </c>
      <c r="F632" s="107"/>
      <c r="G632" s="107" t="s">
        <v>35</v>
      </c>
      <c r="H632" s="107"/>
      <c r="I632" s="108">
        <v>42923</v>
      </c>
      <c r="J632" s="108"/>
      <c r="K632" s="108">
        <v>42923</v>
      </c>
      <c r="L632" s="108"/>
      <c r="M632" s="84" t="s">
        <v>656</v>
      </c>
      <c r="N632" s="84"/>
      <c r="O632" s="105">
        <v>156</v>
      </c>
      <c r="P632" s="105"/>
      <c r="Q632" s="84"/>
      <c r="R632" s="84"/>
      <c r="S632" s="84"/>
    </row>
    <row r="633" spans="2:19" ht="45" customHeight="1" x14ac:dyDescent="0.25">
      <c r="B633" s="20" t="s">
        <v>1487</v>
      </c>
      <c r="C633" s="106" t="s">
        <v>1494</v>
      </c>
      <c r="D633" s="106"/>
      <c r="E633" s="107">
        <f t="shared" si="9"/>
        <v>1</v>
      </c>
      <c r="F633" s="107"/>
      <c r="G633" s="107" t="s">
        <v>35</v>
      </c>
      <c r="H633" s="107"/>
      <c r="I633" s="108">
        <v>42962</v>
      </c>
      <c r="J633" s="108"/>
      <c r="K633" s="108">
        <v>42962</v>
      </c>
      <c r="L633" s="108"/>
      <c r="M633" s="84" t="s">
        <v>656</v>
      </c>
      <c r="N633" s="84"/>
      <c r="O633" s="105">
        <v>162</v>
      </c>
      <c r="P633" s="105"/>
      <c r="Q633" s="84"/>
      <c r="R633" s="84"/>
      <c r="S633" s="84"/>
    </row>
    <row r="634" spans="2:19" ht="45" customHeight="1" x14ac:dyDescent="0.25">
      <c r="B634" s="20" t="s">
        <v>1487</v>
      </c>
      <c r="C634" s="106" t="s">
        <v>1494</v>
      </c>
      <c r="D634" s="106"/>
      <c r="E634" s="107">
        <f t="shared" si="9"/>
        <v>1</v>
      </c>
      <c r="F634" s="107"/>
      <c r="G634" s="107" t="s">
        <v>35</v>
      </c>
      <c r="H634" s="107"/>
      <c r="I634" s="108">
        <v>42955</v>
      </c>
      <c r="J634" s="108"/>
      <c r="K634" s="108">
        <v>42955</v>
      </c>
      <c r="L634" s="108"/>
      <c r="M634" s="84" t="s">
        <v>656</v>
      </c>
      <c r="N634" s="84"/>
      <c r="O634" s="105">
        <v>113.4</v>
      </c>
      <c r="P634" s="105"/>
      <c r="Q634" s="84"/>
      <c r="R634" s="84"/>
      <c r="S634" s="84"/>
    </row>
    <row r="635" spans="2:19" ht="45" customHeight="1" x14ac:dyDescent="0.25">
      <c r="B635" s="20" t="s">
        <v>1487</v>
      </c>
      <c r="C635" s="106" t="s">
        <v>1494</v>
      </c>
      <c r="D635" s="106"/>
      <c r="E635" s="107">
        <f t="shared" si="9"/>
        <v>1</v>
      </c>
      <c r="F635" s="107"/>
      <c r="G635" s="107" t="s">
        <v>35</v>
      </c>
      <c r="H635" s="107"/>
      <c r="I635" s="108">
        <v>42954</v>
      </c>
      <c r="J635" s="108"/>
      <c r="K635" s="108">
        <v>42954</v>
      </c>
      <c r="L635" s="108"/>
      <c r="M635" s="84" t="s">
        <v>656</v>
      </c>
      <c r="N635" s="84"/>
      <c r="O635" s="105">
        <v>115</v>
      </c>
      <c r="P635" s="105"/>
      <c r="Q635" s="84"/>
      <c r="R635" s="84"/>
      <c r="S635" s="84"/>
    </row>
    <row r="636" spans="2:19" ht="45" customHeight="1" x14ac:dyDescent="0.25">
      <c r="B636" s="20" t="s">
        <v>1487</v>
      </c>
      <c r="C636" s="106" t="s">
        <v>1523</v>
      </c>
      <c r="D636" s="106"/>
      <c r="E636" s="107">
        <f t="shared" si="9"/>
        <v>1</v>
      </c>
      <c r="F636" s="107"/>
      <c r="G636" s="107" t="s">
        <v>35</v>
      </c>
      <c r="H636" s="107"/>
      <c r="I636" s="108">
        <v>42983</v>
      </c>
      <c r="J636" s="108"/>
      <c r="K636" s="108">
        <v>42983</v>
      </c>
      <c r="L636" s="108"/>
      <c r="M636" s="84" t="s">
        <v>656</v>
      </c>
      <c r="N636" s="84"/>
      <c r="O636" s="105">
        <v>153.5</v>
      </c>
      <c r="P636" s="105"/>
      <c r="Q636" s="84"/>
      <c r="R636" s="84"/>
      <c r="S636" s="84"/>
    </row>
    <row r="637" spans="2:19" ht="45" customHeight="1" x14ac:dyDescent="0.25">
      <c r="B637" s="20" t="s">
        <v>1487</v>
      </c>
      <c r="C637" s="106" t="s">
        <v>1524</v>
      </c>
      <c r="D637" s="106"/>
      <c r="E637" s="107">
        <f t="shared" si="9"/>
        <v>1</v>
      </c>
      <c r="F637" s="107"/>
      <c r="G637" s="107" t="s">
        <v>35</v>
      </c>
      <c r="H637" s="107"/>
      <c r="I637" s="108">
        <v>42977</v>
      </c>
      <c r="J637" s="108"/>
      <c r="K637" s="108">
        <v>42977</v>
      </c>
      <c r="L637" s="108"/>
      <c r="M637" s="84" t="s">
        <v>656</v>
      </c>
      <c r="N637" s="84"/>
      <c r="O637" s="105">
        <v>177</v>
      </c>
      <c r="P637" s="105"/>
      <c r="Q637" s="84"/>
      <c r="R637" s="84"/>
      <c r="S637" s="84"/>
    </row>
    <row r="638" spans="2:19" ht="45" customHeight="1" x14ac:dyDescent="0.25">
      <c r="B638" s="20" t="s">
        <v>1487</v>
      </c>
      <c r="C638" s="106" t="s">
        <v>1494</v>
      </c>
      <c r="D638" s="106"/>
      <c r="E638" s="107">
        <f t="shared" si="9"/>
        <v>1</v>
      </c>
      <c r="F638" s="107"/>
      <c r="G638" s="107" t="s">
        <v>35</v>
      </c>
      <c r="H638" s="107"/>
      <c r="I638" s="108">
        <v>42972</v>
      </c>
      <c r="J638" s="108"/>
      <c r="K638" s="108">
        <v>42972</v>
      </c>
      <c r="L638" s="108"/>
      <c r="M638" s="84" t="s">
        <v>656</v>
      </c>
      <c r="N638" s="84"/>
      <c r="O638" s="105">
        <v>161</v>
      </c>
      <c r="P638" s="105"/>
      <c r="Q638" s="84"/>
      <c r="R638" s="84"/>
      <c r="S638" s="84"/>
    </row>
    <row r="639" spans="2:19" ht="45" customHeight="1" x14ac:dyDescent="0.25">
      <c r="B639" s="20" t="s">
        <v>1487</v>
      </c>
      <c r="C639" s="106" t="s">
        <v>1525</v>
      </c>
      <c r="D639" s="106"/>
      <c r="E639" s="107">
        <f t="shared" si="9"/>
        <v>1</v>
      </c>
      <c r="F639" s="107"/>
      <c r="G639" s="107" t="s">
        <v>35</v>
      </c>
      <c r="H639" s="107"/>
      <c r="I639" s="108">
        <v>42898</v>
      </c>
      <c r="J639" s="108"/>
      <c r="K639" s="108">
        <v>42898</v>
      </c>
      <c r="L639" s="108"/>
      <c r="M639" s="84" t="s">
        <v>656</v>
      </c>
      <c r="N639" s="84"/>
      <c r="O639" s="105">
        <v>224</v>
      </c>
      <c r="P639" s="105"/>
      <c r="Q639" s="84"/>
      <c r="R639" s="84"/>
      <c r="S639" s="84"/>
    </row>
    <row r="640" spans="2:19" ht="45" customHeight="1" x14ac:dyDescent="0.25">
      <c r="B640" s="20" t="s">
        <v>1487</v>
      </c>
      <c r="C640" s="106" t="s">
        <v>19</v>
      </c>
      <c r="D640" s="106"/>
      <c r="E640" s="107">
        <f t="shared" si="9"/>
        <v>1</v>
      </c>
      <c r="F640" s="107"/>
      <c r="G640" s="107" t="s">
        <v>20</v>
      </c>
      <c r="H640" s="107"/>
      <c r="I640" s="108">
        <v>42972</v>
      </c>
      <c r="J640" s="108"/>
      <c r="K640" s="108">
        <v>42972</v>
      </c>
      <c r="L640" s="108"/>
      <c r="M640" s="84" t="s">
        <v>656</v>
      </c>
      <c r="N640" s="84"/>
      <c r="O640" s="105">
        <v>3590</v>
      </c>
      <c r="P640" s="105"/>
      <c r="Q640" s="84"/>
      <c r="R640" s="84"/>
      <c r="S640" s="84"/>
    </row>
    <row r="641" spans="2:19" ht="45" customHeight="1" x14ac:dyDescent="0.25">
      <c r="B641" s="20" t="s">
        <v>1487</v>
      </c>
      <c r="C641" s="106" t="s">
        <v>1526</v>
      </c>
      <c r="D641" s="106"/>
      <c r="E641" s="107">
        <f t="shared" si="9"/>
        <v>1</v>
      </c>
      <c r="F641" s="107"/>
      <c r="G641" s="107" t="s">
        <v>35</v>
      </c>
      <c r="H641" s="107"/>
      <c r="I641" s="108">
        <v>43012</v>
      </c>
      <c r="J641" s="108"/>
      <c r="K641" s="108">
        <v>43012</v>
      </c>
      <c r="L641" s="108"/>
      <c r="M641" s="84" t="s">
        <v>656</v>
      </c>
      <c r="N641" s="84"/>
      <c r="O641" s="105">
        <v>405</v>
      </c>
      <c r="P641" s="105"/>
      <c r="Q641" s="84"/>
      <c r="R641" s="84"/>
      <c r="S641" s="84"/>
    </row>
    <row r="642" spans="2:19" ht="45" customHeight="1" x14ac:dyDescent="0.25">
      <c r="B642" s="20" t="s">
        <v>1487</v>
      </c>
      <c r="C642" s="106" t="s">
        <v>1526</v>
      </c>
      <c r="D642" s="106"/>
      <c r="E642" s="107">
        <f t="shared" si="9"/>
        <v>1</v>
      </c>
      <c r="F642" s="107"/>
      <c r="G642" s="107" t="s">
        <v>35</v>
      </c>
      <c r="H642" s="107"/>
      <c r="I642" s="108">
        <v>42968</v>
      </c>
      <c r="J642" s="108"/>
      <c r="K642" s="108">
        <v>42968</v>
      </c>
      <c r="L642" s="108"/>
      <c r="M642" s="84" t="s">
        <v>656</v>
      </c>
      <c r="N642" s="84"/>
      <c r="O642" s="105">
        <v>597</v>
      </c>
      <c r="P642" s="105"/>
      <c r="Q642" s="84"/>
      <c r="R642" s="84"/>
      <c r="S642" s="84"/>
    </row>
    <row r="643" spans="2:19" ht="45" customHeight="1" x14ac:dyDescent="0.25">
      <c r="B643" s="20" t="s">
        <v>1487</v>
      </c>
      <c r="C643" s="106" t="s">
        <v>19</v>
      </c>
      <c r="D643" s="106"/>
      <c r="E643" s="107">
        <f t="shared" si="9"/>
        <v>1</v>
      </c>
      <c r="F643" s="107"/>
      <c r="G643" s="107" t="s">
        <v>20</v>
      </c>
      <c r="H643" s="107"/>
      <c r="I643" s="108">
        <v>43012</v>
      </c>
      <c r="J643" s="108"/>
      <c r="K643" s="108">
        <v>43012</v>
      </c>
      <c r="L643" s="108"/>
      <c r="M643" s="84" t="s">
        <v>656</v>
      </c>
      <c r="N643" s="84"/>
      <c r="O643" s="105">
        <v>4035</v>
      </c>
      <c r="P643" s="105"/>
      <c r="Q643" s="84"/>
      <c r="R643" s="84"/>
      <c r="S643" s="84"/>
    </row>
    <row r="644" spans="2:19" ht="45" customHeight="1" x14ac:dyDescent="0.25">
      <c r="B644" s="20" t="s">
        <v>1487</v>
      </c>
      <c r="C644" s="106" t="s">
        <v>1526</v>
      </c>
      <c r="D644" s="106"/>
      <c r="E644" s="107">
        <f t="shared" si="9"/>
        <v>1</v>
      </c>
      <c r="F644" s="107"/>
      <c r="G644" s="107" t="s">
        <v>35</v>
      </c>
      <c r="H644" s="107"/>
      <c r="I644" s="108">
        <v>43012</v>
      </c>
      <c r="J644" s="108"/>
      <c r="K644" s="108">
        <v>43012</v>
      </c>
      <c r="L644" s="108"/>
      <c r="M644" s="84" t="s">
        <v>656</v>
      </c>
      <c r="N644" s="84"/>
      <c r="O644" s="105">
        <v>165</v>
      </c>
      <c r="P644" s="105"/>
      <c r="Q644" s="84"/>
      <c r="R644" s="84"/>
      <c r="S644" s="84"/>
    </row>
    <row r="645" spans="2:19" ht="45" customHeight="1" x14ac:dyDescent="0.25">
      <c r="B645" s="20" t="s">
        <v>1487</v>
      </c>
      <c r="C645" s="106" t="s">
        <v>1527</v>
      </c>
      <c r="D645" s="106"/>
      <c r="E645" s="107">
        <f t="shared" si="9"/>
        <v>1</v>
      </c>
      <c r="F645" s="107"/>
      <c r="G645" s="107" t="s">
        <v>35</v>
      </c>
      <c r="H645" s="107"/>
      <c r="I645" s="108">
        <v>42979</v>
      </c>
      <c r="J645" s="108"/>
      <c r="K645" s="108">
        <v>42979</v>
      </c>
      <c r="L645" s="108"/>
      <c r="M645" s="84" t="s">
        <v>656</v>
      </c>
      <c r="N645" s="84"/>
      <c r="O645" s="105">
        <v>176</v>
      </c>
      <c r="P645" s="105"/>
      <c r="Q645" s="84"/>
      <c r="R645" s="84"/>
      <c r="S645" s="84"/>
    </row>
    <row r="646" spans="2:19" ht="45" customHeight="1" x14ac:dyDescent="0.25">
      <c r="B646" s="20" t="s">
        <v>1487</v>
      </c>
      <c r="C646" s="106" t="s">
        <v>1527</v>
      </c>
      <c r="D646" s="106"/>
      <c r="E646" s="107">
        <f t="shared" si="9"/>
        <v>1</v>
      </c>
      <c r="F646" s="107"/>
      <c r="G646" s="107" t="s">
        <v>35</v>
      </c>
      <c r="H646" s="107"/>
      <c r="I646" s="108">
        <v>42996</v>
      </c>
      <c r="J646" s="108"/>
      <c r="K646" s="108">
        <v>42996</v>
      </c>
      <c r="L646" s="108"/>
      <c r="M646" s="84" t="s">
        <v>656</v>
      </c>
      <c r="N646" s="84"/>
      <c r="O646" s="105">
        <v>179</v>
      </c>
      <c r="P646" s="105"/>
      <c r="Q646" s="84"/>
      <c r="R646" s="84"/>
      <c r="S646" s="84"/>
    </row>
    <row r="647" spans="2:19" ht="45" customHeight="1" x14ac:dyDescent="0.25">
      <c r="B647" s="20" t="s">
        <v>1487</v>
      </c>
      <c r="C647" s="106" t="s">
        <v>1527</v>
      </c>
      <c r="D647" s="106"/>
      <c r="E647" s="107">
        <f t="shared" si="9"/>
        <v>1</v>
      </c>
      <c r="F647" s="107"/>
      <c r="G647" s="107" t="s">
        <v>35</v>
      </c>
      <c r="H647" s="107"/>
      <c r="I647" s="108">
        <v>42989</v>
      </c>
      <c r="J647" s="108"/>
      <c r="K647" s="108">
        <v>42989</v>
      </c>
      <c r="L647" s="108"/>
      <c r="M647" s="84" t="s">
        <v>656</v>
      </c>
      <c r="N647" s="84"/>
      <c r="O647" s="105">
        <v>244</v>
      </c>
      <c r="P647" s="105"/>
      <c r="Q647" s="84"/>
      <c r="R647" s="84"/>
      <c r="S647" s="84"/>
    </row>
    <row r="648" spans="2:19" ht="45" customHeight="1" x14ac:dyDescent="0.25">
      <c r="B648" s="20" t="s">
        <v>1487</v>
      </c>
      <c r="C648" s="106" t="s">
        <v>1527</v>
      </c>
      <c r="D648" s="106"/>
      <c r="E648" s="107">
        <f t="shared" si="9"/>
        <v>1</v>
      </c>
      <c r="F648" s="107"/>
      <c r="G648" s="107" t="s">
        <v>35</v>
      </c>
      <c r="H648" s="107"/>
      <c r="I648" s="108">
        <v>43010</v>
      </c>
      <c r="J648" s="108"/>
      <c r="K648" s="108">
        <v>43010</v>
      </c>
      <c r="L648" s="108"/>
      <c r="M648" s="84" t="s">
        <v>656</v>
      </c>
      <c r="N648" s="84"/>
      <c r="O648" s="105">
        <v>219</v>
      </c>
      <c r="P648" s="105"/>
      <c r="Q648" s="84"/>
      <c r="R648" s="84"/>
      <c r="S648" s="84"/>
    </row>
    <row r="649" spans="2:19" ht="45" customHeight="1" x14ac:dyDescent="0.25">
      <c r="B649" s="20" t="s">
        <v>1487</v>
      </c>
      <c r="C649" s="106" t="s">
        <v>1527</v>
      </c>
      <c r="D649" s="106"/>
      <c r="E649" s="107">
        <f t="shared" si="9"/>
        <v>1</v>
      </c>
      <c r="F649" s="107"/>
      <c r="G649" s="107" t="s">
        <v>35</v>
      </c>
      <c r="H649" s="107"/>
      <c r="I649" s="108">
        <v>43000</v>
      </c>
      <c r="J649" s="108"/>
      <c r="K649" s="108">
        <v>43000</v>
      </c>
      <c r="L649" s="108"/>
      <c r="M649" s="84" t="s">
        <v>656</v>
      </c>
      <c r="N649" s="84"/>
      <c r="O649" s="105">
        <v>187</v>
      </c>
      <c r="P649" s="105"/>
      <c r="Q649" s="84"/>
      <c r="R649" s="84"/>
      <c r="S649" s="84"/>
    </row>
    <row r="650" spans="2:19" ht="45" customHeight="1" x14ac:dyDescent="0.25">
      <c r="B650" s="20" t="s">
        <v>1487</v>
      </c>
      <c r="C650" s="106" t="s">
        <v>1527</v>
      </c>
      <c r="D650" s="106"/>
      <c r="E650" s="107">
        <f t="shared" si="9"/>
        <v>1</v>
      </c>
      <c r="F650" s="107"/>
      <c r="G650" s="107" t="s">
        <v>35</v>
      </c>
      <c r="H650" s="107"/>
      <c r="I650" s="108">
        <v>42996</v>
      </c>
      <c r="J650" s="108"/>
      <c r="K650" s="108">
        <v>42996</v>
      </c>
      <c r="L650" s="108"/>
      <c r="M650" s="84" t="s">
        <v>656</v>
      </c>
      <c r="N650" s="84"/>
      <c r="O650" s="105">
        <v>363</v>
      </c>
      <c r="P650" s="105"/>
      <c r="Q650" s="84"/>
      <c r="R650" s="84"/>
      <c r="S650" s="84"/>
    </row>
    <row r="651" spans="2:19" ht="45" customHeight="1" x14ac:dyDescent="0.25">
      <c r="B651" s="20" t="s">
        <v>1487</v>
      </c>
      <c r="C651" s="106" t="s">
        <v>1527</v>
      </c>
      <c r="D651" s="106"/>
      <c r="E651" s="107">
        <f t="shared" si="9"/>
        <v>1</v>
      </c>
      <c r="F651" s="107"/>
      <c r="G651" s="107" t="s">
        <v>35</v>
      </c>
      <c r="H651" s="107"/>
      <c r="I651" s="108">
        <v>43013</v>
      </c>
      <c r="J651" s="108"/>
      <c r="K651" s="108">
        <v>43013</v>
      </c>
      <c r="L651" s="108"/>
      <c r="M651" s="84" t="s">
        <v>656</v>
      </c>
      <c r="N651" s="84"/>
      <c r="O651" s="105">
        <v>338</v>
      </c>
      <c r="P651" s="105"/>
      <c r="Q651" s="84"/>
      <c r="R651" s="84"/>
      <c r="S651" s="84"/>
    </row>
    <row r="652" spans="2:19" ht="45" customHeight="1" x14ac:dyDescent="0.25">
      <c r="B652" s="20" t="s">
        <v>1487</v>
      </c>
      <c r="C652" s="106" t="s">
        <v>1527</v>
      </c>
      <c r="D652" s="106"/>
      <c r="E652" s="107">
        <f t="shared" si="9"/>
        <v>1</v>
      </c>
      <c r="F652" s="107"/>
      <c r="G652" s="107" t="s">
        <v>35</v>
      </c>
      <c r="H652" s="107"/>
      <c r="I652" s="108">
        <v>43018</v>
      </c>
      <c r="J652" s="108"/>
      <c r="K652" s="108">
        <v>43018</v>
      </c>
      <c r="L652" s="108"/>
      <c r="M652" s="84" t="s">
        <v>656</v>
      </c>
      <c r="N652" s="84"/>
      <c r="O652" s="105">
        <v>363</v>
      </c>
      <c r="P652" s="105"/>
      <c r="Q652" s="84"/>
      <c r="R652" s="84"/>
      <c r="S652" s="84"/>
    </row>
    <row r="653" spans="2:19" ht="45" customHeight="1" x14ac:dyDescent="0.25">
      <c r="B653" s="20" t="s">
        <v>1487</v>
      </c>
      <c r="C653" s="106" t="s">
        <v>1527</v>
      </c>
      <c r="D653" s="106"/>
      <c r="E653" s="107">
        <f t="shared" ref="E653:E716" si="10">D653+1</f>
        <v>1</v>
      </c>
      <c r="F653" s="107"/>
      <c r="G653" s="107" t="s">
        <v>35</v>
      </c>
      <c r="H653" s="107"/>
      <c r="I653" s="108">
        <v>43006</v>
      </c>
      <c r="J653" s="108"/>
      <c r="K653" s="108">
        <v>43006</v>
      </c>
      <c r="L653" s="108"/>
      <c r="M653" s="84" t="s">
        <v>656</v>
      </c>
      <c r="N653" s="84"/>
      <c r="O653" s="105">
        <v>314</v>
      </c>
      <c r="P653" s="105"/>
      <c r="Q653" s="84"/>
      <c r="R653" s="84"/>
      <c r="S653" s="84"/>
    </row>
    <row r="654" spans="2:19" ht="45" customHeight="1" x14ac:dyDescent="0.25">
      <c r="B654" s="20" t="s">
        <v>1487</v>
      </c>
      <c r="C654" s="106" t="s">
        <v>1527</v>
      </c>
      <c r="D654" s="106"/>
      <c r="E654" s="107">
        <f t="shared" si="10"/>
        <v>1</v>
      </c>
      <c r="F654" s="107"/>
      <c r="G654" s="107" t="s">
        <v>35</v>
      </c>
      <c r="H654" s="107"/>
      <c r="I654" s="108">
        <v>42998</v>
      </c>
      <c r="J654" s="108"/>
      <c r="K654" s="108">
        <v>42998</v>
      </c>
      <c r="L654" s="108"/>
      <c r="M654" s="84" t="s">
        <v>656</v>
      </c>
      <c r="N654" s="84"/>
      <c r="O654" s="105">
        <v>151</v>
      </c>
      <c r="P654" s="105"/>
      <c r="Q654" s="84"/>
      <c r="R654" s="84"/>
      <c r="S654" s="84"/>
    </row>
    <row r="655" spans="2:19" ht="45" customHeight="1" x14ac:dyDescent="0.25">
      <c r="B655" s="20" t="s">
        <v>1487</v>
      </c>
      <c r="C655" s="106" t="s">
        <v>1527</v>
      </c>
      <c r="D655" s="106"/>
      <c r="E655" s="107">
        <f t="shared" si="10"/>
        <v>1</v>
      </c>
      <c r="F655" s="107"/>
      <c r="G655" s="107" t="s">
        <v>35</v>
      </c>
      <c r="H655" s="107"/>
      <c r="I655" s="108">
        <v>42989</v>
      </c>
      <c r="J655" s="108"/>
      <c r="K655" s="108">
        <v>42989</v>
      </c>
      <c r="L655" s="108"/>
      <c r="M655" s="84" t="s">
        <v>656</v>
      </c>
      <c r="N655" s="84"/>
      <c r="O655" s="105">
        <v>371</v>
      </c>
      <c r="P655" s="105"/>
      <c r="Q655" s="84"/>
      <c r="R655" s="84"/>
      <c r="S655" s="84"/>
    </row>
    <row r="656" spans="2:19" ht="45" customHeight="1" x14ac:dyDescent="0.25">
      <c r="B656" s="20" t="s">
        <v>1487</v>
      </c>
      <c r="C656" s="106" t="s">
        <v>1527</v>
      </c>
      <c r="D656" s="106"/>
      <c r="E656" s="107">
        <f t="shared" si="10"/>
        <v>1</v>
      </c>
      <c r="F656" s="107"/>
      <c r="G656" s="107" t="s">
        <v>35</v>
      </c>
      <c r="H656" s="107"/>
      <c r="I656" s="108">
        <v>43004</v>
      </c>
      <c r="J656" s="108"/>
      <c r="K656" s="108">
        <v>43004</v>
      </c>
      <c r="L656" s="108"/>
      <c r="M656" s="84" t="s">
        <v>656</v>
      </c>
      <c r="N656" s="84"/>
      <c r="O656" s="105">
        <v>331</v>
      </c>
      <c r="P656" s="105"/>
      <c r="Q656" s="84"/>
      <c r="R656" s="84"/>
      <c r="S656" s="84"/>
    </row>
    <row r="657" spans="2:19" ht="45" customHeight="1" x14ac:dyDescent="0.25">
      <c r="B657" s="20" t="s">
        <v>1487</v>
      </c>
      <c r="C657" s="106" t="s">
        <v>1527</v>
      </c>
      <c r="D657" s="106"/>
      <c r="E657" s="107">
        <f t="shared" si="10"/>
        <v>1</v>
      </c>
      <c r="F657" s="107"/>
      <c r="G657" s="107" t="s">
        <v>35</v>
      </c>
      <c r="H657" s="107"/>
      <c r="I657" s="108">
        <v>42997</v>
      </c>
      <c r="J657" s="108"/>
      <c r="K657" s="108">
        <v>42997</v>
      </c>
      <c r="L657" s="108"/>
      <c r="M657" s="84" t="s">
        <v>656</v>
      </c>
      <c r="N657" s="84"/>
      <c r="O657" s="105">
        <v>328</v>
      </c>
      <c r="P657" s="105"/>
      <c r="Q657" s="84"/>
      <c r="R657" s="84"/>
      <c r="S657" s="84"/>
    </row>
    <row r="658" spans="2:19" ht="45" customHeight="1" x14ac:dyDescent="0.25">
      <c r="B658" s="20" t="s">
        <v>1487</v>
      </c>
      <c r="C658" s="106" t="s">
        <v>1528</v>
      </c>
      <c r="D658" s="106"/>
      <c r="E658" s="107">
        <f t="shared" si="10"/>
        <v>1</v>
      </c>
      <c r="F658" s="107"/>
      <c r="G658" s="107" t="s">
        <v>35</v>
      </c>
      <c r="H658" s="107"/>
      <c r="I658" s="108">
        <v>42983</v>
      </c>
      <c r="J658" s="108"/>
      <c r="K658" s="108">
        <v>42983</v>
      </c>
      <c r="L658" s="108"/>
      <c r="M658" s="84" t="s">
        <v>656</v>
      </c>
      <c r="N658" s="84"/>
      <c r="O658" s="105">
        <v>240.06</v>
      </c>
      <c r="P658" s="105"/>
      <c r="Q658" s="84"/>
      <c r="R658" s="84"/>
      <c r="S658" s="84"/>
    </row>
    <row r="659" spans="2:19" ht="45" customHeight="1" x14ac:dyDescent="0.25">
      <c r="B659" s="20" t="s">
        <v>1487</v>
      </c>
      <c r="C659" s="106" t="s">
        <v>1528</v>
      </c>
      <c r="D659" s="106"/>
      <c r="E659" s="107">
        <f t="shared" si="10"/>
        <v>1</v>
      </c>
      <c r="F659" s="107"/>
      <c r="G659" s="107" t="s">
        <v>35</v>
      </c>
      <c r="H659" s="107"/>
      <c r="I659" s="108">
        <v>42986</v>
      </c>
      <c r="J659" s="108"/>
      <c r="K659" s="108">
        <v>42986</v>
      </c>
      <c r="L659" s="108"/>
      <c r="M659" s="84" t="s">
        <v>656</v>
      </c>
      <c r="N659" s="84"/>
      <c r="O659" s="105">
        <v>200</v>
      </c>
      <c r="P659" s="105"/>
      <c r="Q659" s="84"/>
      <c r="R659" s="84"/>
      <c r="S659" s="84"/>
    </row>
    <row r="660" spans="2:19" ht="45" customHeight="1" x14ac:dyDescent="0.25">
      <c r="B660" s="20" t="s">
        <v>1487</v>
      </c>
      <c r="C660" s="106" t="s">
        <v>1528</v>
      </c>
      <c r="D660" s="106"/>
      <c r="E660" s="107">
        <f t="shared" si="10"/>
        <v>1</v>
      </c>
      <c r="F660" s="107"/>
      <c r="G660" s="107" t="s">
        <v>35</v>
      </c>
      <c r="H660" s="107"/>
      <c r="I660" s="108">
        <v>42985</v>
      </c>
      <c r="J660" s="108"/>
      <c r="K660" s="108">
        <v>42985</v>
      </c>
      <c r="L660" s="108"/>
      <c r="M660" s="84" t="s">
        <v>656</v>
      </c>
      <c r="N660" s="84"/>
      <c r="O660" s="105">
        <v>319.7</v>
      </c>
      <c r="P660" s="105"/>
      <c r="Q660" s="84"/>
      <c r="R660" s="84"/>
      <c r="S660" s="84"/>
    </row>
    <row r="661" spans="2:19" ht="45" customHeight="1" x14ac:dyDescent="0.25">
      <c r="B661" s="20" t="s">
        <v>1487</v>
      </c>
      <c r="C661" s="106" t="s">
        <v>1528</v>
      </c>
      <c r="D661" s="106"/>
      <c r="E661" s="107">
        <f t="shared" si="10"/>
        <v>1</v>
      </c>
      <c r="F661" s="107"/>
      <c r="G661" s="107" t="s">
        <v>35</v>
      </c>
      <c r="H661" s="107"/>
      <c r="I661" s="108">
        <v>42990</v>
      </c>
      <c r="J661" s="108"/>
      <c r="K661" s="108">
        <v>42990</v>
      </c>
      <c r="L661" s="108"/>
      <c r="M661" s="84" t="s">
        <v>656</v>
      </c>
      <c r="N661" s="84"/>
      <c r="O661" s="105">
        <v>597</v>
      </c>
      <c r="P661" s="105"/>
      <c r="Q661" s="84"/>
      <c r="R661" s="84"/>
      <c r="S661" s="84"/>
    </row>
    <row r="662" spans="2:19" ht="45" customHeight="1" x14ac:dyDescent="0.25">
      <c r="B662" s="20" t="s">
        <v>1487</v>
      </c>
      <c r="C662" s="106" t="s">
        <v>1528</v>
      </c>
      <c r="D662" s="106"/>
      <c r="E662" s="107">
        <f t="shared" si="10"/>
        <v>1</v>
      </c>
      <c r="F662" s="107"/>
      <c r="G662" s="107" t="s">
        <v>35</v>
      </c>
      <c r="H662" s="107"/>
      <c r="I662" s="108">
        <v>42991</v>
      </c>
      <c r="J662" s="108"/>
      <c r="K662" s="108">
        <v>42991</v>
      </c>
      <c r="L662" s="108"/>
      <c r="M662" s="84" t="s">
        <v>656</v>
      </c>
      <c r="N662" s="84"/>
      <c r="O662" s="105">
        <v>617.6</v>
      </c>
      <c r="P662" s="105"/>
      <c r="Q662" s="84"/>
      <c r="R662" s="84"/>
      <c r="S662" s="84"/>
    </row>
    <row r="663" spans="2:19" ht="45" customHeight="1" x14ac:dyDescent="0.25">
      <c r="B663" s="20" t="s">
        <v>1487</v>
      </c>
      <c r="C663" s="106" t="s">
        <v>19</v>
      </c>
      <c r="D663" s="106"/>
      <c r="E663" s="107">
        <f t="shared" si="10"/>
        <v>1</v>
      </c>
      <c r="F663" s="107"/>
      <c r="G663" s="107" t="s">
        <v>20</v>
      </c>
      <c r="H663" s="107"/>
      <c r="I663" s="108">
        <v>42997</v>
      </c>
      <c r="J663" s="108"/>
      <c r="K663" s="108">
        <v>42997</v>
      </c>
      <c r="L663" s="108"/>
      <c r="M663" s="84" t="s">
        <v>656</v>
      </c>
      <c r="N663" s="84"/>
      <c r="O663" s="105">
        <v>1415</v>
      </c>
      <c r="P663" s="105"/>
      <c r="Q663" s="84"/>
      <c r="R663" s="84"/>
      <c r="S663" s="84"/>
    </row>
    <row r="664" spans="2:19" ht="45" customHeight="1" x14ac:dyDescent="0.25">
      <c r="B664" s="20" t="s">
        <v>1487</v>
      </c>
      <c r="C664" s="106" t="s">
        <v>1527</v>
      </c>
      <c r="D664" s="106"/>
      <c r="E664" s="107">
        <f t="shared" si="10"/>
        <v>1</v>
      </c>
      <c r="F664" s="107"/>
      <c r="G664" s="107" t="s">
        <v>35</v>
      </c>
      <c r="H664" s="107"/>
      <c r="I664" s="108">
        <v>42979</v>
      </c>
      <c r="J664" s="108"/>
      <c r="K664" s="108">
        <v>42979</v>
      </c>
      <c r="L664" s="108"/>
      <c r="M664" s="84" t="s">
        <v>656</v>
      </c>
      <c r="N664" s="84"/>
      <c r="O664" s="105">
        <v>166</v>
      </c>
      <c r="P664" s="105"/>
      <c r="Q664" s="84"/>
      <c r="R664" s="84"/>
      <c r="S664" s="84"/>
    </row>
    <row r="665" spans="2:19" ht="45" customHeight="1" x14ac:dyDescent="0.25">
      <c r="B665" s="20" t="s">
        <v>1487</v>
      </c>
      <c r="C665" s="106" t="s">
        <v>1527</v>
      </c>
      <c r="D665" s="106"/>
      <c r="E665" s="107">
        <f t="shared" si="10"/>
        <v>1</v>
      </c>
      <c r="F665" s="107"/>
      <c r="G665" s="107" t="s">
        <v>35</v>
      </c>
      <c r="H665" s="107"/>
      <c r="I665" s="108">
        <v>42996</v>
      </c>
      <c r="J665" s="108"/>
      <c r="K665" s="108">
        <v>42996</v>
      </c>
      <c r="L665" s="108"/>
      <c r="M665" s="84" t="s">
        <v>656</v>
      </c>
      <c r="N665" s="84"/>
      <c r="O665" s="105">
        <v>115.2</v>
      </c>
      <c r="P665" s="105"/>
      <c r="Q665" s="84"/>
      <c r="R665" s="84"/>
      <c r="S665" s="84"/>
    </row>
    <row r="666" spans="2:19" ht="45" customHeight="1" x14ac:dyDescent="0.25">
      <c r="B666" s="20" t="s">
        <v>1487</v>
      </c>
      <c r="C666" s="106" t="s">
        <v>1527</v>
      </c>
      <c r="D666" s="106"/>
      <c r="E666" s="107">
        <f t="shared" si="10"/>
        <v>1</v>
      </c>
      <c r="F666" s="107"/>
      <c r="G666" s="107" t="s">
        <v>35</v>
      </c>
      <c r="H666" s="107"/>
      <c r="I666" s="108">
        <v>42989</v>
      </c>
      <c r="J666" s="108"/>
      <c r="K666" s="108">
        <v>42989</v>
      </c>
      <c r="L666" s="108"/>
      <c r="M666" s="84" t="s">
        <v>656</v>
      </c>
      <c r="N666" s="84"/>
      <c r="O666" s="105">
        <v>149</v>
      </c>
      <c r="P666" s="105"/>
      <c r="Q666" s="84"/>
      <c r="R666" s="84"/>
      <c r="S666" s="84"/>
    </row>
    <row r="667" spans="2:19" ht="45" customHeight="1" x14ac:dyDescent="0.25">
      <c r="B667" s="20" t="s">
        <v>1487</v>
      </c>
      <c r="C667" s="106" t="s">
        <v>1527</v>
      </c>
      <c r="D667" s="106"/>
      <c r="E667" s="107">
        <f t="shared" si="10"/>
        <v>1</v>
      </c>
      <c r="F667" s="107"/>
      <c r="G667" s="107" t="s">
        <v>35</v>
      </c>
      <c r="H667" s="107"/>
      <c r="I667" s="108">
        <v>43010</v>
      </c>
      <c r="J667" s="108"/>
      <c r="K667" s="108">
        <v>43010</v>
      </c>
      <c r="L667" s="108"/>
      <c r="M667" s="84" t="s">
        <v>656</v>
      </c>
      <c r="N667" s="84"/>
      <c r="O667" s="105">
        <v>125</v>
      </c>
      <c r="P667" s="105"/>
      <c r="Q667" s="84"/>
      <c r="R667" s="84"/>
      <c r="S667" s="84"/>
    </row>
    <row r="668" spans="2:19" ht="45" customHeight="1" x14ac:dyDescent="0.25">
      <c r="B668" s="20" t="s">
        <v>1487</v>
      </c>
      <c r="C668" s="106" t="s">
        <v>1527</v>
      </c>
      <c r="D668" s="106"/>
      <c r="E668" s="107">
        <f t="shared" si="10"/>
        <v>1</v>
      </c>
      <c r="F668" s="107"/>
      <c r="G668" s="107" t="s">
        <v>35</v>
      </c>
      <c r="H668" s="107"/>
      <c r="I668" s="108">
        <v>43000</v>
      </c>
      <c r="J668" s="108"/>
      <c r="K668" s="108">
        <v>43000</v>
      </c>
      <c r="L668" s="108"/>
      <c r="M668" s="84" t="s">
        <v>656</v>
      </c>
      <c r="N668" s="84"/>
      <c r="O668" s="105">
        <v>128.1</v>
      </c>
      <c r="P668" s="105"/>
      <c r="Q668" s="84"/>
      <c r="R668" s="84"/>
      <c r="S668" s="84"/>
    </row>
    <row r="669" spans="2:19" ht="45" customHeight="1" x14ac:dyDescent="0.25">
      <c r="B669" s="20" t="s">
        <v>1487</v>
      </c>
      <c r="C669" s="106" t="s">
        <v>1527</v>
      </c>
      <c r="D669" s="106"/>
      <c r="E669" s="107">
        <f t="shared" si="10"/>
        <v>1</v>
      </c>
      <c r="F669" s="107"/>
      <c r="G669" s="107" t="s">
        <v>35</v>
      </c>
      <c r="H669" s="107"/>
      <c r="I669" s="108">
        <v>42996</v>
      </c>
      <c r="J669" s="108"/>
      <c r="K669" s="108">
        <v>42996</v>
      </c>
      <c r="L669" s="108"/>
      <c r="M669" s="84" t="s">
        <v>656</v>
      </c>
      <c r="N669" s="84"/>
      <c r="O669" s="105">
        <v>117</v>
      </c>
      <c r="P669" s="105"/>
      <c r="Q669" s="84"/>
      <c r="R669" s="84"/>
      <c r="S669" s="84"/>
    </row>
    <row r="670" spans="2:19" ht="45" customHeight="1" x14ac:dyDescent="0.25">
      <c r="B670" s="20" t="s">
        <v>1487</v>
      </c>
      <c r="C670" s="106" t="s">
        <v>1527</v>
      </c>
      <c r="D670" s="106"/>
      <c r="E670" s="107">
        <f t="shared" si="10"/>
        <v>1</v>
      </c>
      <c r="F670" s="107"/>
      <c r="G670" s="107" t="s">
        <v>35</v>
      </c>
      <c r="H670" s="107"/>
      <c r="I670" s="108">
        <v>43013</v>
      </c>
      <c r="J670" s="108"/>
      <c r="K670" s="108">
        <v>43013</v>
      </c>
      <c r="L670" s="108"/>
      <c r="M670" s="84" t="s">
        <v>656</v>
      </c>
      <c r="N670" s="84"/>
      <c r="O670" s="105">
        <v>220.01</v>
      </c>
      <c r="P670" s="105"/>
      <c r="Q670" s="84"/>
      <c r="R670" s="84"/>
      <c r="S670" s="84"/>
    </row>
    <row r="671" spans="2:19" ht="45" customHeight="1" x14ac:dyDescent="0.25">
      <c r="B671" s="20" t="s">
        <v>1487</v>
      </c>
      <c r="C671" s="106" t="s">
        <v>1527</v>
      </c>
      <c r="D671" s="106"/>
      <c r="E671" s="107">
        <f t="shared" si="10"/>
        <v>1</v>
      </c>
      <c r="F671" s="107"/>
      <c r="G671" s="107" t="s">
        <v>35</v>
      </c>
      <c r="H671" s="107"/>
      <c r="I671" s="108">
        <v>42998</v>
      </c>
      <c r="J671" s="108"/>
      <c r="K671" s="108">
        <v>42998</v>
      </c>
      <c r="L671" s="108"/>
      <c r="M671" s="84" t="s">
        <v>656</v>
      </c>
      <c r="N671" s="84"/>
      <c r="O671" s="105">
        <v>117.6</v>
      </c>
      <c r="P671" s="105"/>
      <c r="Q671" s="84"/>
      <c r="R671" s="84"/>
      <c r="S671" s="84"/>
    </row>
    <row r="672" spans="2:19" ht="45" customHeight="1" x14ac:dyDescent="0.25">
      <c r="B672" s="20" t="s">
        <v>1487</v>
      </c>
      <c r="C672" s="106" t="s">
        <v>1527</v>
      </c>
      <c r="D672" s="106"/>
      <c r="E672" s="107">
        <f t="shared" si="10"/>
        <v>1</v>
      </c>
      <c r="F672" s="107"/>
      <c r="G672" s="107" t="s">
        <v>35</v>
      </c>
      <c r="H672" s="107"/>
      <c r="I672" s="108">
        <v>42989</v>
      </c>
      <c r="J672" s="108"/>
      <c r="K672" s="108">
        <v>42989</v>
      </c>
      <c r="L672" s="108"/>
      <c r="M672" s="84" t="s">
        <v>656</v>
      </c>
      <c r="N672" s="84"/>
      <c r="O672" s="105">
        <v>157</v>
      </c>
      <c r="P672" s="105"/>
      <c r="Q672" s="84"/>
      <c r="R672" s="84"/>
      <c r="S672" s="84"/>
    </row>
    <row r="673" spans="2:19" ht="45" customHeight="1" x14ac:dyDescent="0.25">
      <c r="B673" s="20" t="s">
        <v>1487</v>
      </c>
      <c r="C673" s="106" t="s">
        <v>1527</v>
      </c>
      <c r="D673" s="106"/>
      <c r="E673" s="107">
        <f t="shared" si="10"/>
        <v>1</v>
      </c>
      <c r="F673" s="107"/>
      <c r="G673" s="107" t="s">
        <v>35</v>
      </c>
      <c r="H673" s="107"/>
      <c r="I673" s="108">
        <v>43004</v>
      </c>
      <c r="J673" s="108"/>
      <c r="K673" s="108">
        <v>43004</v>
      </c>
      <c r="L673" s="108"/>
      <c r="M673" s="84" t="s">
        <v>656</v>
      </c>
      <c r="N673" s="84"/>
      <c r="O673" s="105">
        <v>171</v>
      </c>
      <c r="P673" s="105"/>
      <c r="Q673" s="84"/>
      <c r="R673" s="84"/>
      <c r="S673" s="84"/>
    </row>
    <row r="674" spans="2:19" ht="45" customHeight="1" x14ac:dyDescent="0.25">
      <c r="B674" s="20" t="s">
        <v>1487</v>
      </c>
      <c r="C674" s="106" t="s">
        <v>1527</v>
      </c>
      <c r="D674" s="106"/>
      <c r="E674" s="107">
        <f t="shared" si="10"/>
        <v>1</v>
      </c>
      <c r="F674" s="107"/>
      <c r="G674" s="107" t="s">
        <v>35</v>
      </c>
      <c r="H674" s="107"/>
      <c r="I674" s="108">
        <v>42997</v>
      </c>
      <c r="J674" s="108"/>
      <c r="K674" s="108">
        <v>42997</v>
      </c>
      <c r="L674" s="108"/>
      <c r="M674" s="84" t="s">
        <v>656</v>
      </c>
      <c r="N674" s="84"/>
      <c r="O674" s="105">
        <v>181.01</v>
      </c>
      <c r="P674" s="105"/>
      <c r="Q674" s="84"/>
      <c r="R674" s="84"/>
      <c r="S674" s="84"/>
    </row>
    <row r="675" spans="2:19" ht="45" customHeight="1" x14ac:dyDescent="0.25">
      <c r="B675" s="20" t="s">
        <v>1487</v>
      </c>
      <c r="C675" s="106" t="s">
        <v>1526</v>
      </c>
      <c r="D675" s="106"/>
      <c r="E675" s="107">
        <f t="shared" si="10"/>
        <v>1</v>
      </c>
      <c r="F675" s="107"/>
      <c r="G675" s="107" t="s">
        <v>35</v>
      </c>
      <c r="H675" s="107"/>
      <c r="I675" s="108">
        <v>43033</v>
      </c>
      <c r="J675" s="108"/>
      <c r="K675" s="108">
        <v>43033</v>
      </c>
      <c r="L675" s="108"/>
      <c r="M675" s="84" t="s">
        <v>656</v>
      </c>
      <c r="N675" s="84"/>
      <c r="O675" s="105">
        <v>151</v>
      </c>
      <c r="P675" s="105"/>
      <c r="Q675" s="84"/>
      <c r="R675" s="84"/>
      <c r="S675" s="84"/>
    </row>
    <row r="676" spans="2:19" ht="45" customHeight="1" x14ac:dyDescent="0.25">
      <c r="B676" s="20" t="s">
        <v>1487</v>
      </c>
      <c r="C676" s="106" t="s">
        <v>1529</v>
      </c>
      <c r="D676" s="106"/>
      <c r="E676" s="107">
        <f t="shared" si="10"/>
        <v>1</v>
      </c>
      <c r="F676" s="107"/>
      <c r="G676" s="107" t="s">
        <v>35</v>
      </c>
      <c r="H676" s="107"/>
      <c r="I676" s="108">
        <v>43021</v>
      </c>
      <c r="J676" s="108"/>
      <c r="K676" s="108">
        <v>43021</v>
      </c>
      <c r="L676" s="108"/>
      <c r="M676" s="84" t="s">
        <v>656</v>
      </c>
      <c r="N676" s="84"/>
      <c r="O676" s="105">
        <v>477.19</v>
      </c>
      <c r="P676" s="105"/>
      <c r="Q676" s="84"/>
      <c r="R676" s="84"/>
      <c r="S676" s="84"/>
    </row>
    <row r="677" spans="2:19" ht="45" customHeight="1" x14ac:dyDescent="0.25">
      <c r="B677" s="20" t="s">
        <v>1487</v>
      </c>
      <c r="C677" s="106" t="s">
        <v>1526</v>
      </c>
      <c r="D677" s="106"/>
      <c r="E677" s="107">
        <f t="shared" si="10"/>
        <v>1</v>
      </c>
      <c r="F677" s="107"/>
      <c r="G677" s="107" t="s">
        <v>35</v>
      </c>
      <c r="H677" s="107"/>
      <c r="I677" s="108">
        <v>43038</v>
      </c>
      <c r="J677" s="108"/>
      <c r="K677" s="108">
        <v>43038</v>
      </c>
      <c r="L677" s="108"/>
      <c r="M677" s="84" t="s">
        <v>656</v>
      </c>
      <c r="N677" s="84"/>
      <c r="O677" s="105">
        <v>343</v>
      </c>
      <c r="P677" s="105"/>
      <c r="Q677" s="84"/>
      <c r="R677" s="84"/>
      <c r="S677" s="84"/>
    </row>
    <row r="678" spans="2:19" ht="45" customHeight="1" x14ac:dyDescent="0.25">
      <c r="B678" s="20" t="s">
        <v>1487</v>
      </c>
      <c r="C678" s="106" t="s">
        <v>1526</v>
      </c>
      <c r="D678" s="106"/>
      <c r="E678" s="107">
        <f t="shared" si="10"/>
        <v>1</v>
      </c>
      <c r="F678" s="107"/>
      <c r="G678" s="107" t="s">
        <v>35</v>
      </c>
      <c r="H678" s="107"/>
      <c r="I678" s="108">
        <v>43017</v>
      </c>
      <c r="J678" s="108"/>
      <c r="K678" s="108">
        <v>43017</v>
      </c>
      <c r="L678" s="108"/>
      <c r="M678" s="84" t="s">
        <v>656</v>
      </c>
      <c r="N678" s="84"/>
      <c r="O678" s="105">
        <v>259</v>
      </c>
      <c r="P678" s="105"/>
      <c r="Q678" s="84"/>
      <c r="R678" s="84"/>
      <c r="S678" s="84"/>
    </row>
    <row r="679" spans="2:19" ht="45" customHeight="1" x14ac:dyDescent="0.25">
      <c r="B679" s="20" t="s">
        <v>1487</v>
      </c>
      <c r="C679" s="106" t="s">
        <v>1526</v>
      </c>
      <c r="D679" s="106"/>
      <c r="E679" s="107">
        <f t="shared" si="10"/>
        <v>1</v>
      </c>
      <c r="F679" s="107"/>
      <c r="G679" s="107" t="s">
        <v>35</v>
      </c>
      <c r="H679" s="107"/>
      <c r="I679" s="108">
        <v>43054</v>
      </c>
      <c r="J679" s="108"/>
      <c r="K679" s="108">
        <v>43054</v>
      </c>
      <c r="L679" s="108"/>
      <c r="M679" s="84" t="s">
        <v>656</v>
      </c>
      <c r="N679" s="84"/>
      <c r="O679" s="105">
        <v>371</v>
      </c>
      <c r="P679" s="105"/>
      <c r="Q679" s="84"/>
      <c r="R679" s="84"/>
      <c r="S679" s="84"/>
    </row>
    <row r="680" spans="2:19" ht="45" customHeight="1" x14ac:dyDescent="0.25">
      <c r="B680" s="20" t="s">
        <v>1487</v>
      </c>
      <c r="C680" s="106" t="s">
        <v>1526</v>
      </c>
      <c r="D680" s="106"/>
      <c r="E680" s="107">
        <f t="shared" si="10"/>
        <v>1</v>
      </c>
      <c r="F680" s="107"/>
      <c r="G680" s="107" t="s">
        <v>35</v>
      </c>
      <c r="H680" s="107"/>
      <c r="I680" s="108">
        <v>43045</v>
      </c>
      <c r="J680" s="108"/>
      <c r="K680" s="108">
        <v>43045</v>
      </c>
      <c r="L680" s="108"/>
      <c r="M680" s="84" t="s">
        <v>656</v>
      </c>
      <c r="N680" s="84"/>
      <c r="O680" s="105">
        <v>568.6</v>
      </c>
      <c r="P680" s="105"/>
      <c r="Q680" s="84"/>
      <c r="R680" s="84"/>
      <c r="S680" s="84"/>
    </row>
    <row r="681" spans="2:19" ht="45" customHeight="1" x14ac:dyDescent="0.25">
      <c r="B681" s="20" t="s">
        <v>1487</v>
      </c>
      <c r="C681" s="106" t="s">
        <v>1526</v>
      </c>
      <c r="D681" s="106"/>
      <c r="E681" s="107">
        <f t="shared" si="10"/>
        <v>1</v>
      </c>
      <c r="F681" s="107"/>
      <c r="G681" s="107" t="s">
        <v>35</v>
      </c>
      <c r="H681" s="107"/>
      <c r="I681" s="108">
        <v>43025</v>
      </c>
      <c r="J681" s="108"/>
      <c r="K681" s="108">
        <v>43025</v>
      </c>
      <c r="L681" s="108"/>
      <c r="M681" s="84" t="s">
        <v>656</v>
      </c>
      <c r="N681" s="84"/>
      <c r="O681" s="105">
        <v>424</v>
      </c>
      <c r="P681" s="105"/>
      <c r="Q681" s="84"/>
      <c r="R681" s="84"/>
      <c r="S681" s="84"/>
    </row>
    <row r="682" spans="2:19" ht="45" customHeight="1" x14ac:dyDescent="0.25">
      <c r="B682" s="20" t="s">
        <v>1487</v>
      </c>
      <c r="C682" s="106" t="s">
        <v>1526</v>
      </c>
      <c r="D682" s="106"/>
      <c r="E682" s="107">
        <f t="shared" si="10"/>
        <v>1</v>
      </c>
      <c r="F682" s="107"/>
      <c r="G682" s="107" t="s">
        <v>35</v>
      </c>
      <c r="H682" s="107"/>
      <c r="I682" s="108">
        <v>43032</v>
      </c>
      <c r="J682" s="108"/>
      <c r="K682" s="108">
        <v>43032</v>
      </c>
      <c r="L682" s="108"/>
      <c r="M682" s="84" t="s">
        <v>656</v>
      </c>
      <c r="N682" s="84"/>
      <c r="O682" s="105">
        <v>446</v>
      </c>
      <c r="P682" s="105"/>
      <c r="Q682" s="84"/>
      <c r="R682" s="84"/>
      <c r="S682" s="84"/>
    </row>
    <row r="683" spans="2:19" ht="45" customHeight="1" x14ac:dyDescent="0.25">
      <c r="B683" s="20" t="s">
        <v>1487</v>
      </c>
      <c r="C683" s="106" t="s">
        <v>1526</v>
      </c>
      <c r="D683" s="106"/>
      <c r="E683" s="107">
        <f t="shared" si="10"/>
        <v>1</v>
      </c>
      <c r="F683" s="107"/>
      <c r="G683" s="107" t="s">
        <v>35</v>
      </c>
      <c r="H683" s="107"/>
      <c r="I683" s="108">
        <v>43035</v>
      </c>
      <c r="J683" s="108"/>
      <c r="K683" s="108">
        <v>43035</v>
      </c>
      <c r="L683" s="108"/>
      <c r="M683" s="84" t="s">
        <v>656</v>
      </c>
      <c r="N683" s="84"/>
      <c r="O683" s="105">
        <v>227</v>
      </c>
      <c r="P683" s="105"/>
      <c r="Q683" s="84"/>
      <c r="R683" s="84"/>
      <c r="S683" s="84"/>
    </row>
    <row r="684" spans="2:19" ht="45" customHeight="1" x14ac:dyDescent="0.25">
      <c r="B684" s="20" t="s">
        <v>1487</v>
      </c>
      <c r="C684" s="106" t="s">
        <v>1526</v>
      </c>
      <c r="D684" s="106"/>
      <c r="E684" s="107">
        <f t="shared" si="10"/>
        <v>1</v>
      </c>
      <c r="F684" s="107"/>
      <c r="G684" s="107" t="s">
        <v>35</v>
      </c>
      <c r="H684" s="107"/>
      <c r="I684" s="108">
        <v>43039</v>
      </c>
      <c r="J684" s="108"/>
      <c r="K684" s="108">
        <v>43039</v>
      </c>
      <c r="L684" s="108"/>
      <c r="M684" s="84" t="s">
        <v>656</v>
      </c>
      <c r="N684" s="84"/>
      <c r="O684" s="105">
        <v>332</v>
      </c>
      <c r="P684" s="105"/>
      <c r="Q684" s="84"/>
      <c r="R684" s="84"/>
      <c r="S684" s="84"/>
    </row>
    <row r="685" spans="2:19" ht="45" customHeight="1" x14ac:dyDescent="0.25">
      <c r="B685" s="20" t="s">
        <v>1487</v>
      </c>
      <c r="C685" s="106" t="s">
        <v>1526</v>
      </c>
      <c r="D685" s="106"/>
      <c r="E685" s="107">
        <f t="shared" si="10"/>
        <v>1</v>
      </c>
      <c r="F685" s="107"/>
      <c r="G685" s="107" t="s">
        <v>35</v>
      </c>
      <c r="H685" s="107"/>
      <c r="I685" s="108">
        <v>43047</v>
      </c>
      <c r="J685" s="108"/>
      <c r="K685" s="108">
        <v>43047</v>
      </c>
      <c r="L685" s="108"/>
      <c r="M685" s="84" t="s">
        <v>656</v>
      </c>
      <c r="N685" s="84"/>
      <c r="O685" s="105">
        <v>323</v>
      </c>
      <c r="P685" s="105"/>
      <c r="Q685" s="84"/>
      <c r="R685" s="84"/>
      <c r="S685" s="84"/>
    </row>
    <row r="686" spans="2:19" ht="45" customHeight="1" x14ac:dyDescent="0.25">
      <c r="B686" s="20" t="s">
        <v>1487</v>
      </c>
      <c r="C686" s="106" t="s">
        <v>1526</v>
      </c>
      <c r="D686" s="106"/>
      <c r="E686" s="107">
        <f t="shared" si="10"/>
        <v>1</v>
      </c>
      <c r="F686" s="107"/>
      <c r="G686" s="107" t="s">
        <v>35</v>
      </c>
      <c r="H686" s="107"/>
      <c r="I686" s="108">
        <v>43049</v>
      </c>
      <c r="J686" s="108"/>
      <c r="K686" s="108">
        <v>43049</v>
      </c>
      <c r="L686" s="108"/>
      <c r="M686" s="84" t="s">
        <v>656</v>
      </c>
      <c r="N686" s="84"/>
      <c r="O686" s="105">
        <v>200</v>
      </c>
      <c r="P686" s="105"/>
      <c r="Q686" s="84"/>
      <c r="R686" s="84"/>
      <c r="S686" s="84"/>
    </row>
    <row r="687" spans="2:19" ht="45" customHeight="1" x14ac:dyDescent="0.25">
      <c r="B687" s="20" t="s">
        <v>1487</v>
      </c>
      <c r="C687" s="106" t="s">
        <v>1530</v>
      </c>
      <c r="D687" s="106"/>
      <c r="E687" s="107">
        <f t="shared" si="10"/>
        <v>1</v>
      </c>
      <c r="F687" s="107"/>
      <c r="G687" s="107" t="s">
        <v>35</v>
      </c>
      <c r="H687" s="107"/>
      <c r="I687" s="108">
        <v>43025</v>
      </c>
      <c r="J687" s="108"/>
      <c r="K687" s="108">
        <v>43025</v>
      </c>
      <c r="L687" s="108"/>
      <c r="M687" s="84" t="s">
        <v>656</v>
      </c>
      <c r="N687" s="84"/>
      <c r="O687" s="105">
        <v>254.05</v>
      </c>
      <c r="P687" s="105"/>
      <c r="Q687" s="84"/>
      <c r="R687" s="84"/>
      <c r="S687" s="84"/>
    </row>
    <row r="688" spans="2:19" ht="45" customHeight="1" x14ac:dyDescent="0.25">
      <c r="B688" s="20" t="s">
        <v>1487</v>
      </c>
      <c r="C688" s="106" t="s">
        <v>1526</v>
      </c>
      <c r="D688" s="106"/>
      <c r="E688" s="107">
        <f t="shared" si="10"/>
        <v>1</v>
      </c>
      <c r="F688" s="107"/>
      <c r="G688" s="107" t="s">
        <v>35</v>
      </c>
      <c r="H688" s="107"/>
      <c r="I688" s="108">
        <v>43021</v>
      </c>
      <c r="J688" s="108"/>
      <c r="K688" s="108">
        <v>43021</v>
      </c>
      <c r="L688" s="108"/>
      <c r="M688" s="84" t="s">
        <v>656</v>
      </c>
      <c r="N688" s="84"/>
      <c r="O688" s="105">
        <v>316</v>
      </c>
      <c r="P688" s="105"/>
      <c r="Q688" s="84"/>
      <c r="R688" s="84"/>
      <c r="S688" s="84"/>
    </row>
    <row r="689" spans="2:19" ht="45" customHeight="1" x14ac:dyDescent="0.25">
      <c r="B689" s="20" t="s">
        <v>1487</v>
      </c>
      <c r="C689" s="106" t="s">
        <v>1526</v>
      </c>
      <c r="D689" s="106"/>
      <c r="E689" s="107">
        <f t="shared" si="10"/>
        <v>1</v>
      </c>
      <c r="F689" s="107"/>
      <c r="G689" s="107" t="s">
        <v>35</v>
      </c>
      <c r="H689" s="107"/>
      <c r="I689" s="108">
        <v>43026</v>
      </c>
      <c r="J689" s="108"/>
      <c r="K689" s="108">
        <v>43026</v>
      </c>
      <c r="L689" s="108"/>
      <c r="M689" s="84" t="s">
        <v>656</v>
      </c>
      <c r="N689" s="84"/>
      <c r="O689" s="105">
        <v>323</v>
      </c>
      <c r="P689" s="105"/>
      <c r="Q689" s="84"/>
      <c r="R689" s="84"/>
      <c r="S689" s="84"/>
    </row>
    <row r="690" spans="2:19" ht="45" customHeight="1" x14ac:dyDescent="0.25">
      <c r="B690" s="20" t="s">
        <v>1487</v>
      </c>
      <c r="C690" s="106" t="s">
        <v>1526</v>
      </c>
      <c r="D690" s="106"/>
      <c r="E690" s="107">
        <f t="shared" si="10"/>
        <v>1</v>
      </c>
      <c r="F690" s="107"/>
      <c r="G690" s="107" t="s">
        <v>35</v>
      </c>
      <c r="H690" s="107"/>
      <c r="I690" s="108">
        <v>43047</v>
      </c>
      <c r="J690" s="108"/>
      <c r="K690" s="108">
        <v>43047</v>
      </c>
      <c r="L690" s="108"/>
      <c r="M690" s="84" t="s">
        <v>656</v>
      </c>
      <c r="N690" s="84"/>
      <c r="O690" s="105">
        <v>316</v>
      </c>
      <c r="P690" s="105"/>
      <c r="Q690" s="84"/>
      <c r="R690" s="84"/>
      <c r="S690" s="84"/>
    </row>
    <row r="691" spans="2:19" ht="45" customHeight="1" x14ac:dyDescent="0.25">
      <c r="B691" s="20" t="s">
        <v>1487</v>
      </c>
      <c r="C691" s="106" t="s">
        <v>1526</v>
      </c>
      <c r="D691" s="106"/>
      <c r="E691" s="107">
        <f t="shared" si="10"/>
        <v>1</v>
      </c>
      <c r="F691" s="107"/>
      <c r="G691" s="107" t="s">
        <v>35</v>
      </c>
      <c r="H691" s="107"/>
      <c r="I691" s="108">
        <v>43021</v>
      </c>
      <c r="J691" s="108"/>
      <c r="K691" s="108">
        <v>43021</v>
      </c>
      <c r="L691" s="108"/>
      <c r="M691" s="84" t="s">
        <v>656</v>
      </c>
      <c r="N691" s="84"/>
      <c r="O691" s="105">
        <v>194</v>
      </c>
      <c r="P691" s="105"/>
      <c r="Q691" s="84"/>
      <c r="R691" s="84"/>
      <c r="S691" s="84"/>
    </row>
    <row r="692" spans="2:19" ht="45" customHeight="1" x14ac:dyDescent="0.25">
      <c r="B692" s="20" t="s">
        <v>1487</v>
      </c>
      <c r="C692" s="106" t="s">
        <v>1526</v>
      </c>
      <c r="D692" s="106"/>
      <c r="E692" s="107">
        <f t="shared" si="10"/>
        <v>1</v>
      </c>
      <c r="F692" s="107"/>
      <c r="G692" s="107" t="s">
        <v>35</v>
      </c>
      <c r="H692" s="107"/>
      <c r="I692" s="108">
        <v>43034</v>
      </c>
      <c r="J692" s="108"/>
      <c r="K692" s="108">
        <v>43034</v>
      </c>
      <c r="L692" s="108"/>
      <c r="M692" s="84" t="s">
        <v>656</v>
      </c>
      <c r="N692" s="84"/>
      <c r="O692" s="105">
        <v>344</v>
      </c>
      <c r="P692" s="105"/>
      <c r="Q692" s="84"/>
      <c r="R692" s="84"/>
      <c r="S692" s="84"/>
    </row>
    <row r="693" spans="2:19" ht="45" customHeight="1" x14ac:dyDescent="0.25">
      <c r="B693" s="20" t="s">
        <v>1487</v>
      </c>
      <c r="C693" s="106" t="s">
        <v>1526</v>
      </c>
      <c r="D693" s="106"/>
      <c r="E693" s="107">
        <f t="shared" si="10"/>
        <v>1</v>
      </c>
      <c r="F693" s="107"/>
      <c r="G693" s="107" t="s">
        <v>35</v>
      </c>
      <c r="H693" s="107"/>
      <c r="I693" s="108">
        <v>43055</v>
      </c>
      <c r="J693" s="108"/>
      <c r="K693" s="108">
        <v>42751</v>
      </c>
      <c r="L693" s="108"/>
      <c r="M693" s="84" t="s">
        <v>656</v>
      </c>
      <c r="N693" s="84"/>
      <c r="O693" s="105">
        <v>343</v>
      </c>
      <c r="P693" s="105"/>
      <c r="Q693" s="84"/>
      <c r="R693" s="84"/>
      <c r="S693" s="84"/>
    </row>
    <row r="694" spans="2:19" ht="45" customHeight="1" x14ac:dyDescent="0.25">
      <c r="B694" s="20" t="s">
        <v>1487</v>
      </c>
      <c r="C694" s="106" t="s">
        <v>1526</v>
      </c>
      <c r="D694" s="106"/>
      <c r="E694" s="107">
        <f t="shared" si="10"/>
        <v>1</v>
      </c>
      <c r="F694" s="107"/>
      <c r="G694" s="107" t="s">
        <v>35</v>
      </c>
      <c r="H694" s="107"/>
      <c r="I694" s="108">
        <v>43038</v>
      </c>
      <c r="J694" s="108"/>
      <c r="K694" s="108">
        <v>43038</v>
      </c>
      <c r="L694" s="108"/>
      <c r="M694" s="84" t="s">
        <v>656</v>
      </c>
      <c r="N694" s="84"/>
      <c r="O694" s="105">
        <v>655.7</v>
      </c>
      <c r="P694" s="105"/>
      <c r="Q694" s="84"/>
      <c r="R694" s="84"/>
      <c r="S694" s="84"/>
    </row>
    <row r="695" spans="2:19" ht="45" customHeight="1" x14ac:dyDescent="0.25">
      <c r="B695" s="20" t="s">
        <v>1487</v>
      </c>
      <c r="C695" s="106" t="s">
        <v>1526</v>
      </c>
      <c r="D695" s="106"/>
      <c r="E695" s="107">
        <f t="shared" si="10"/>
        <v>1</v>
      </c>
      <c r="F695" s="107"/>
      <c r="G695" s="107" t="s">
        <v>35</v>
      </c>
      <c r="H695" s="107"/>
      <c r="I695" s="108">
        <v>43031</v>
      </c>
      <c r="J695" s="108"/>
      <c r="K695" s="108">
        <v>43031</v>
      </c>
      <c r="L695" s="108"/>
      <c r="M695" s="84" t="s">
        <v>656</v>
      </c>
      <c r="N695" s="84"/>
      <c r="O695" s="105">
        <v>542</v>
      </c>
      <c r="P695" s="105"/>
      <c r="Q695" s="84"/>
      <c r="R695" s="84"/>
      <c r="S695" s="84"/>
    </row>
    <row r="696" spans="2:19" ht="45" customHeight="1" x14ac:dyDescent="0.25">
      <c r="B696" s="20" t="s">
        <v>1487</v>
      </c>
      <c r="C696" s="106" t="s">
        <v>1526</v>
      </c>
      <c r="D696" s="106"/>
      <c r="E696" s="107">
        <f t="shared" si="10"/>
        <v>1</v>
      </c>
      <c r="F696" s="107"/>
      <c r="G696" s="107" t="s">
        <v>35</v>
      </c>
      <c r="H696" s="107"/>
      <c r="I696" s="108">
        <v>43034</v>
      </c>
      <c r="J696" s="108"/>
      <c r="K696" s="108">
        <v>43034</v>
      </c>
      <c r="L696" s="108"/>
      <c r="M696" s="84" t="s">
        <v>656</v>
      </c>
      <c r="N696" s="84"/>
      <c r="O696" s="105">
        <v>341</v>
      </c>
      <c r="P696" s="105"/>
      <c r="Q696" s="84"/>
      <c r="R696" s="84"/>
      <c r="S696" s="84"/>
    </row>
    <row r="697" spans="2:19" ht="45" customHeight="1" x14ac:dyDescent="0.25">
      <c r="B697" s="20" t="s">
        <v>1487</v>
      </c>
      <c r="C697" s="106" t="s">
        <v>1526</v>
      </c>
      <c r="D697" s="106"/>
      <c r="E697" s="107">
        <f t="shared" si="10"/>
        <v>1</v>
      </c>
      <c r="F697" s="107"/>
      <c r="G697" s="107" t="s">
        <v>35</v>
      </c>
      <c r="H697" s="107"/>
      <c r="I697" s="108">
        <v>43045</v>
      </c>
      <c r="J697" s="108"/>
      <c r="K697" s="108">
        <v>43045</v>
      </c>
      <c r="L697" s="108"/>
      <c r="M697" s="84" t="s">
        <v>656</v>
      </c>
      <c r="N697" s="84"/>
      <c r="O697" s="105">
        <v>259</v>
      </c>
      <c r="P697" s="105"/>
      <c r="Q697" s="84"/>
      <c r="R697" s="84"/>
      <c r="S697" s="84"/>
    </row>
    <row r="698" spans="2:19" ht="45" customHeight="1" x14ac:dyDescent="0.25">
      <c r="B698" s="20" t="s">
        <v>1487</v>
      </c>
      <c r="C698" s="106" t="s">
        <v>19</v>
      </c>
      <c r="D698" s="106"/>
      <c r="E698" s="107">
        <f t="shared" si="10"/>
        <v>1</v>
      </c>
      <c r="F698" s="107"/>
      <c r="G698" s="107" t="s">
        <v>20</v>
      </c>
      <c r="H698" s="107"/>
      <c r="I698" s="108">
        <v>43039</v>
      </c>
      <c r="J698" s="108"/>
      <c r="K698" s="108">
        <v>43039</v>
      </c>
      <c r="L698" s="108"/>
      <c r="M698" s="84" t="s">
        <v>656</v>
      </c>
      <c r="N698" s="84"/>
      <c r="O698" s="105">
        <v>3235</v>
      </c>
      <c r="P698" s="105"/>
      <c r="Q698" s="84"/>
      <c r="R698" s="84"/>
      <c r="S698" s="84"/>
    </row>
    <row r="699" spans="2:19" ht="45" customHeight="1" x14ac:dyDescent="0.25">
      <c r="B699" s="20" t="s">
        <v>1487</v>
      </c>
      <c r="C699" s="106" t="s">
        <v>1526</v>
      </c>
      <c r="D699" s="106"/>
      <c r="E699" s="107">
        <f t="shared" si="10"/>
        <v>1</v>
      </c>
      <c r="F699" s="107"/>
      <c r="G699" s="107" t="s">
        <v>35</v>
      </c>
      <c r="H699" s="107"/>
      <c r="I699" s="108">
        <v>43033</v>
      </c>
      <c r="J699" s="108"/>
      <c r="K699" s="108">
        <v>43033</v>
      </c>
      <c r="L699" s="108"/>
      <c r="M699" s="84" t="s">
        <v>656</v>
      </c>
      <c r="N699" s="84"/>
      <c r="O699" s="105">
        <v>220.01</v>
      </c>
      <c r="P699" s="105"/>
      <c r="Q699" s="84"/>
      <c r="R699" s="84"/>
      <c r="S699" s="84"/>
    </row>
    <row r="700" spans="2:19" ht="45" customHeight="1" x14ac:dyDescent="0.25">
      <c r="B700" s="20" t="s">
        <v>1487</v>
      </c>
      <c r="C700" s="106" t="s">
        <v>1526</v>
      </c>
      <c r="D700" s="106"/>
      <c r="E700" s="107">
        <f t="shared" si="10"/>
        <v>1</v>
      </c>
      <c r="F700" s="107"/>
      <c r="G700" s="107" t="s">
        <v>35</v>
      </c>
      <c r="H700" s="107"/>
      <c r="I700" s="108">
        <v>43054</v>
      </c>
      <c r="J700" s="108"/>
      <c r="K700" s="108">
        <v>43054</v>
      </c>
      <c r="L700" s="108"/>
      <c r="M700" s="84" t="s">
        <v>656</v>
      </c>
      <c r="N700" s="84"/>
      <c r="O700" s="105">
        <v>93.8</v>
      </c>
      <c r="P700" s="105"/>
      <c r="Q700" s="84"/>
      <c r="R700" s="84"/>
      <c r="S700" s="84"/>
    </row>
    <row r="701" spans="2:19" ht="45" customHeight="1" x14ac:dyDescent="0.25">
      <c r="B701" s="20" t="s">
        <v>1487</v>
      </c>
      <c r="C701" s="106" t="s">
        <v>1526</v>
      </c>
      <c r="D701" s="106"/>
      <c r="E701" s="107">
        <f t="shared" si="10"/>
        <v>1</v>
      </c>
      <c r="F701" s="107"/>
      <c r="G701" s="107" t="s">
        <v>35</v>
      </c>
      <c r="H701" s="107"/>
      <c r="I701" s="108">
        <v>43045</v>
      </c>
      <c r="J701" s="108"/>
      <c r="K701" s="108">
        <v>43045</v>
      </c>
      <c r="L701" s="108"/>
      <c r="M701" s="84" t="s">
        <v>656</v>
      </c>
      <c r="N701" s="84"/>
      <c r="O701" s="105">
        <v>128.5</v>
      </c>
      <c r="P701" s="105"/>
      <c r="Q701" s="84"/>
      <c r="R701" s="84"/>
      <c r="S701" s="84"/>
    </row>
    <row r="702" spans="2:19" ht="45" customHeight="1" x14ac:dyDescent="0.25">
      <c r="B702" s="20" t="s">
        <v>1487</v>
      </c>
      <c r="C702" s="106" t="s">
        <v>1526</v>
      </c>
      <c r="D702" s="106"/>
      <c r="E702" s="107">
        <f t="shared" si="10"/>
        <v>1</v>
      </c>
      <c r="F702" s="107"/>
      <c r="G702" s="107" t="s">
        <v>35</v>
      </c>
      <c r="H702" s="107"/>
      <c r="I702" s="108">
        <v>43025</v>
      </c>
      <c r="J702" s="108"/>
      <c r="K702" s="108">
        <v>43025</v>
      </c>
      <c r="L702" s="108"/>
      <c r="M702" s="84" t="s">
        <v>656</v>
      </c>
      <c r="N702" s="84"/>
      <c r="O702" s="105">
        <v>149.4</v>
      </c>
      <c r="P702" s="105"/>
      <c r="Q702" s="84"/>
      <c r="R702" s="84"/>
      <c r="S702" s="84"/>
    </row>
    <row r="703" spans="2:19" ht="45" customHeight="1" x14ac:dyDescent="0.25">
      <c r="B703" s="20" t="s">
        <v>1487</v>
      </c>
      <c r="C703" s="106" t="s">
        <v>1526</v>
      </c>
      <c r="D703" s="106"/>
      <c r="E703" s="107">
        <f t="shared" si="10"/>
        <v>1</v>
      </c>
      <c r="F703" s="107"/>
      <c r="G703" s="107" t="s">
        <v>35</v>
      </c>
      <c r="H703" s="107"/>
      <c r="I703" s="108">
        <v>43032</v>
      </c>
      <c r="J703" s="108"/>
      <c r="K703" s="108">
        <v>43032</v>
      </c>
      <c r="L703" s="108"/>
      <c r="M703" s="84" t="s">
        <v>656</v>
      </c>
      <c r="N703" s="84"/>
      <c r="O703" s="105">
        <v>109.01</v>
      </c>
      <c r="P703" s="105"/>
      <c r="Q703" s="84"/>
      <c r="R703" s="84"/>
      <c r="S703" s="84"/>
    </row>
    <row r="704" spans="2:19" ht="45" customHeight="1" x14ac:dyDescent="0.25">
      <c r="B704" s="20" t="s">
        <v>1487</v>
      </c>
      <c r="C704" s="106" t="s">
        <v>1526</v>
      </c>
      <c r="D704" s="106"/>
      <c r="E704" s="107">
        <f t="shared" si="10"/>
        <v>1</v>
      </c>
      <c r="F704" s="107"/>
      <c r="G704" s="107" t="s">
        <v>35</v>
      </c>
      <c r="H704" s="107"/>
      <c r="I704" s="108">
        <v>43035</v>
      </c>
      <c r="J704" s="108"/>
      <c r="K704" s="108">
        <v>43035</v>
      </c>
      <c r="L704" s="108"/>
      <c r="M704" s="84" t="s">
        <v>656</v>
      </c>
      <c r="N704" s="84"/>
      <c r="O704" s="105">
        <v>123.2</v>
      </c>
      <c r="P704" s="105"/>
      <c r="Q704" s="84"/>
      <c r="R704" s="84"/>
      <c r="S704" s="84"/>
    </row>
    <row r="705" spans="2:20" ht="45" customHeight="1" x14ac:dyDescent="0.25">
      <c r="B705" s="20" t="s">
        <v>1487</v>
      </c>
      <c r="C705" s="106" t="s">
        <v>1526</v>
      </c>
      <c r="D705" s="106"/>
      <c r="E705" s="107">
        <f t="shared" si="10"/>
        <v>1</v>
      </c>
      <c r="F705" s="107"/>
      <c r="G705" s="107" t="s">
        <v>35</v>
      </c>
      <c r="H705" s="107"/>
      <c r="I705" s="108">
        <v>43039</v>
      </c>
      <c r="J705" s="108"/>
      <c r="K705" s="108">
        <v>43039</v>
      </c>
      <c r="L705" s="108"/>
      <c r="M705" s="84" t="s">
        <v>656</v>
      </c>
      <c r="N705" s="84"/>
      <c r="O705" s="105">
        <v>92.4</v>
      </c>
      <c r="P705" s="105"/>
      <c r="Q705" s="84"/>
      <c r="R705" s="84"/>
      <c r="S705" s="84"/>
    </row>
    <row r="706" spans="2:20" ht="45" customHeight="1" x14ac:dyDescent="0.25">
      <c r="B706" s="20" t="s">
        <v>1487</v>
      </c>
      <c r="C706" s="106" t="s">
        <v>1526</v>
      </c>
      <c r="D706" s="106"/>
      <c r="E706" s="107">
        <f t="shared" si="10"/>
        <v>1</v>
      </c>
      <c r="F706" s="107"/>
      <c r="G706" s="107" t="s">
        <v>35</v>
      </c>
      <c r="H706" s="107"/>
      <c r="I706" s="108">
        <v>43049</v>
      </c>
      <c r="J706" s="108"/>
      <c r="K706" s="108">
        <v>43049</v>
      </c>
      <c r="L706" s="108"/>
      <c r="M706" s="84" t="s">
        <v>656</v>
      </c>
      <c r="N706" s="84"/>
      <c r="O706" s="105">
        <v>208.6</v>
      </c>
      <c r="P706" s="105"/>
      <c r="Q706" s="84"/>
      <c r="R706" s="84"/>
      <c r="S706" s="84"/>
    </row>
    <row r="707" spans="2:20" ht="45" customHeight="1" x14ac:dyDescent="0.25">
      <c r="B707" s="20" t="s">
        <v>1487</v>
      </c>
      <c r="C707" s="106" t="s">
        <v>1526</v>
      </c>
      <c r="D707" s="106"/>
      <c r="E707" s="107">
        <f t="shared" si="10"/>
        <v>1</v>
      </c>
      <c r="F707" s="107"/>
      <c r="G707" s="107" t="s">
        <v>35</v>
      </c>
      <c r="H707" s="107"/>
      <c r="I707" s="108">
        <v>43021</v>
      </c>
      <c r="J707" s="108"/>
      <c r="K707" s="108">
        <v>43021</v>
      </c>
      <c r="L707" s="108"/>
      <c r="M707" s="84" t="s">
        <v>656</v>
      </c>
      <c r="N707" s="84"/>
      <c r="O707" s="105">
        <v>220.01</v>
      </c>
      <c r="P707" s="105"/>
      <c r="Q707" s="84"/>
      <c r="R707" s="84"/>
      <c r="S707" s="84"/>
    </row>
    <row r="708" spans="2:20" ht="45" customHeight="1" x14ac:dyDescent="0.25">
      <c r="B708" s="20" t="s">
        <v>1487</v>
      </c>
      <c r="C708" s="106" t="s">
        <v>1526</v>
      </c>
      <c r="D708" s="106"/>
      <c r="E708" s="107">
        <f t="shared" si="10"/>
        <v>1</v>
      </c>
      <c r="F708" s="107"/>
      <c r="G708" s="107" t="s">
        <v>35</v>
      </c>
      <c r="H708" s="107"/>
      <c r="I708" s="108">
        <v>43047</v>
      </c>
      <c r="J708" s="108"/>
      <c r="K708" s="108">
        <v>43047</v>
      </c>
      <c r="L708" s="108"/>
      <c r="M708" s="84" t="s">
        <v>656</v>
      </c>
      <c r="N708" s="84"/>
      <c r="O708" s="105">
        <v>229</v>
      </c>
      <c r="P708" s="105"/>
      <c r="Q708" s="84"/>
      <c r="R708" s="84"/>
      <c r="S708" s="84"/>
    </row>
    <row r="709" spans="2:20" ht="45" customHeight="1" x14ac:dyDescent="0.25">
      <c r="B709" s="20" t="s">
        <v>1487</v>
      </c>
      <c r="C709" s="106" t="s">
        <v>1526</v>
      </c>
      <c r="D709" s="106"/>
      <c r="E709" s="107">
        <f t="shared" si="10"/>
        <v>1</v>
      </c>
      <c r="F709" s="107"/>
      <c r="G709" s="107" t="s">
        <v>35</v>
      </c>
      <c r="H709" s="107"/>
      <c r="I709" s="108">
        <v>43021</v>
      </c>
      <c r="J709" s="108"/>
      <c r="K709" s="108">
        <v>43021</v>
      </c>
      <c r="L709" s="108"/>
      <c r="M709" s="84" t="s">
        <v>656</v>
      </c>
      <c r="N709" s="84"/>
      <c r="O709" s="105">
        <v>220.01</v>
      </c>
      <c r="P709" s="105"/>
      <c r="Q709" s="84"/>
      <c r="R709" s="84"/>
      <c r="S709" s="84"/>
    </row>
    <row r="710" spans="2:20" ht="45" customHeight="1" x14ac:dyDescent="0.25">
      <c r="B710" s="20" t="s">
        <v>1487</v>
      </c>
      <c r="C710" s="106" t="s">
        <v>1526</v>
      </c>
      <c r="D710" s="106"/>
      <c r="E710" s="107">
        <f t="shared" si="10"/>
        <v>1</v>
      </c>
      <c r="F710" s="107"/>
      <c r="G710" s="107" t="s">
        <v>35</v>
      </c>
      <c r="H710" s="107"/>
      <c r="I710" s="108">
        <v>43034</v>
      </c>
      <c r="J710" s="108"/>
      <c r="K710" s="108">
        <v>43034</v>
      </c>
      <c r="L710" s="108"/>
      <c r="M710" s="84" t="s">
        <v>656</v>
      </c>
      <c r="N710" s="84"/>
      <c r="O710" s="105">
        <v>141</v>
      </c>
      <c r="P710" s="105"/>
      <c r="Q710" s="84"/>
      <c r="R710" s="84"/>
      <c r="S710" s="84"/>
    </row>
    <row r="711" spans="2:20" ht="45" customHeight="1" x14ac:dyDescent="0.25">
      <c r="B711" s="20" t="s">
        <v>1487</v>
      </c>
      <c r="C711" s="106" t="s">
        <v>1526</v>
      </c>
      <c r="D711" s="106"/>
      <c r="E711" s="107">
        <f t="shared" si="10"/>
        <v>1</v>
      </c>
      <c r="F711" s="107"/>
      <c r="G711" s="107" t="s">
        <v>35</v>
      </c>
      <c r="H711" s="107"/>
      <c r="I711" s="108">
        <v>43055</v>
      </c>
      <c r="J711" s="108"/>
      <c r="K711" s="108">
        <v>42751</v>
      </c>
      <c r="L711" s="108"/>
      <c r="M711" s="84" t="s">
        <v>656</v>
      </c>
      <c r="N711" s="84"/>
      <c r="O711" s="105">
        <v>146</v>
      </c>
      <c r="P711" s="105"/>
      <c r="Q711" s="84"/>
      <c r="R711" s="84"/>
      <c r="S711" s="84"/>
    </row>
    <row r="712" spans="2:20" ht="45" customHeight="1" x14ac:dyDescent="0.25">
      <c r="B712" s="20" t="s">
        <v>1487</v>
      </c>
      <c r="C712" s="106" t="s">
        <v>1531</v>
      </c>
      <c r="D712" s="106"/>
      <c r="E712" s="107">
        <f t="shared" si="10"/>
        <v>1</v>
      </c>
      <c r="F712" s="107"/>
      <c r="G712" s="107" t="s">
        <v>35</v>
      </c>
      <c r="H712" s="107"/>
      <c r="I712" s="108">
        <v>43063</v>
      </c>
      <c r="J712" s="108"/>
      <c r="K712" s="108">
        <v>43063</v>
      </c>
      <c r="L712" s="108"/>
      <c r="M712" s="84" t="s">
        <v>656</v>
      </c>
      <c r="N712" s="84"/>
      <c r="O712" s="105">
        <v>597</v>
      </c>
      <c r="P712" s="105"/>
      <c r="Q712" s="84"/>
      <c r="R712" s="84"/>
      <c r="S712" s="84"/>
    </row>
    <row r="713" spans="2:20" ht="45" customHeight="1" x14ac:dyDescent="0.25">
      <c r="B713" s="20" t="s">
        <v>1487</v>
      </c>
      <c r="C713" s="106" t="s">
        <v>1526</v>
      </c>
      <c r="D713" s="106"/>
      <c r="E713" s="107">
        <f t="shared" si="10"/>
        <v>1</v>
      </c>
      <c r="F713" s="107"/>
      <c r="G713" s="107" t="s">
        <v>35</v>
      </c>
      <c r="H713" s="107"/>
      <c r="I713" s="108">
        <v>43063</v>
      </c>
      <c r="J713" s="108"/>
      <c r="K713" s="108">
        <v>43063</v>
      </c>
      <c r="L713" s="108"/>
      <c r="M713" s="84" t="s">
        <v>656</v>
      </c>
      <c r="N713" s="84"/>
      <c r="O713" s="105">
        <v>227</v>
      </c>
      <c r="P713" s="105"/>
      <c r="Q713" s="84"/>
      <c r="R713" s="84"/>
      <c r="S713" s="84"/>
    </row>
    <row r="714" spans="2:20" ht="45" customHeight="1" x14ac:dyDescent="0.25">
      <c r="B714" s="20" t="s">
        <v>1487</v>
      </c>
      <c r="C714" s="106" t="s">
        <v>1526</v>
      </c>
      <c r="D714" s="106"/>
      <c r="E714" s="107">
        <f t="shared" si="10"/>
        <v>1</v>
      </c>
      <c r="F714" s="107"/>
      <c r="G714" s="107" t="s">
        <v>35</v>
      </c>
      <c r="H714" s="107"/>
      <c r="I714" s="108">
        <v>43060</v>
      </c>
      <c r="J714" s="108"/>
      <c r="K714" s="108">
        <v>43060</v>
      </c>
      <c r="L714" s="108"/>
      <c r="M714" s="84" t="s">
        <v>656</v>
      </c>
      <c r="N714" s="84"/>
      <c r="O714" s="105">
        <v>219</v>
      </c>
      <c r="P714" s="105"/>
      <c r="Q714" s="84"/>
      <c r="R714" s="84"/>
      <c r="S714" s="84"/>
    </row>
    <row r="715" spans="2:20" ht="45" customHeight="1" x14ac:dyDescent="0.25">
      <c r="B715" s="20" t="s">
        <v>1487</v>
      </c>
      <c r="C715" s="106" t="s">
        <v>19</v>
      </c>
      <c r="D715" s="106"/>
      <c r="E715" s="107">
        <f t="shared" si="10"/>
        <v>1</v>
      </c>
      <c r="F715" s="107"/>
      <c r="G715" s="107" t="s">
        <v>20</v>
      </c>
      <c r="H715" s="107"/>
      <c r="I715" s="108">
        <v>43063</v>
      </c>
      <c r="J715" s="108"/>
      <c r="K715" s="108">
        <v>43063</v>
      </c>
      <c r="L715" s="108"/>
      <c r="M715" s="84" t="s">
        <v>656</v>
      </c>
      <c r="N715" s="84"/>
      <c r="O715" s="105">
        <v>1850</v>
      </c>
      <c r="P715" s="105"/>
      <c r="Q715" s="84"/>
      <c r="R715" s="84"/>
      <c r="S715" s="84"/>
    </row>
    <row r="716" spans="2:20" ht="45" customHeight="1" x14ac:dyDescent="0.25">
      <c r="B716" s="20" t="s">
        <v>1487</v>
      </c>
      <c r="C716" s="106" t="s">
        <v>1526</v>
      </c>
      <c r="D716" s="106"/>
      <c r="E716" s="107">
        <f t="shared" si="10"/>
        <v>1</v>
      </c>
      <c r="F716" s="107"/>
      <c r="G716" s="107" t="s">
        <v>35</v>
      </c>
      <c r="H716" s="107"/>
      <c r="I716" s="108">
        <v>43063</v>
      </c>
      <c r="J716" s="108"/>
      <c r="K716" s="108">
        <v>43063</v>
      </c>
      <c r="L716" s="108"/>
      <c r="M716" s="84" t="s">
        <v>656</v>
      </c>
      <c r="N716" s="84"/>
      <c r="O716" s="105">
        <v>228</v>
      </c>
      <c r="P716" s="105"/>
      <c r="Q716" s="84"/>
      <c r="R716" s="84"/>
      <c r="S716" s="84"/>
    </row>
    <row r="717" spans="2:20" ht="45" customHeight="1" x14ac:dyDescent="0.25">
      <c r="B717" s="20" t="s">
        <v>1487</v>
      </c>
      <c r="C717" s="106" t="s">
        <v>1532</v>
      </c>
      <c r="D717" s="106"/>
      <c r="E717" s="107">
        <f t="shared" ref="E717:E780" si="11">D717+1</f>
        <v>1</v>
      </c>
      <c r="F717" s="107"/>
      <c r="G717" s="107" t="s">
        <v>35</v>
      </c>
      <c r="H717" s="107"/>
      <c r="I717" s="108">
        <v>43056</v>
      </c>
      <c r="J717" s="108"/>
      <c r="K717" s="108">
        <v>43057</v>
      </c>
      <c r="L717" s="108"/>
      <c r="M717" s="84" t="s">
        <v>656</v>
      </c>
      <c r="N717" s="84"/>
      <c r="O717" s="105">
        <v>444.1</v>
      </c>
      <c r="P717" s="105"/>
      <c r="Q717" s="84"/>
      <c r="R717" s="84"/>
      <c r="S717" s="84"/>
    </row>
    <row r="718" spans="2:20" ht="45" customHeight="1" x14ac:dyDescent="0.25">
      <c r="B718" s="20" t="s">
        <v>1487</v>
      </c>
      <c r="C718" s="106" t="s">
        <v>1532</v>
      </c>
      <c r="D718" s="106"/>
      <c r="E718" s="107">
        <f t="shared" si="11"/>
        <v>1</v>
      </c>
      <c r="F718" s="107"/>
      <c r="G718" s="107" t="s">
        <v>35</v>
      </c>
      <c r="H718" s="107"/>
      <c r="I718" s="108">
        <v>43056</v>
      </c>
      <c r="J718" s="108"/>
      <c r="K718" s="108">
        <v>43057</v>
      </c>
      <c r="L718" s="108"/>
      <c r="M718" s="84" t="s">
        <v>656</v>
      </c>
      <c r="N718" s="84"/>
      <c r="O718" s="105">
        <v>543</v>
      </c>
      <c r="P718" s="105"/>
      <c r="Q718" s="84"/>
      <c r="R718" s="84"/>
      <c r="S718" s="84"/>
      <c r="T718" s="5">
        <f>SUM(O351:O718)</f>
        <v>158488.00000000006</v>
      </c>
    </row>
    <row r="719" spans="2:20" ht="45" customHeight="1" x14ac:dyDescent="0.25">
      <c r="B719" s="20" t="s">
        <v>1533</v>
      </c>
      <c r="C719" s="106" t="s">
        <v>19</v>
      </c>
      <c r="D719" s="106"/>
      <c r="E719" s="107">
        <f t="shared" si="11"/>
        <v>1</v>
      </c>
      <c r="F719" s="107"/>
      <c r="G719" s="107" t="s">
        <v>20</v>
      </c>
      <c r="H719" s="107"/>
      <c r="I719" s="108">
        <v>42766</v>
      </c>
      <c r="J719" s="108"/>
      <c r="K719" s="108">
        <v>42795</v>
      </c>
      <c r="L719" s="108"/>
      <c r="M719" s="84" t="s">
        <v>656</v>
      </c>
      <c r="N719" s="84"/>
      <c r="O719" s="105">
        <v>963</v>
      </c>
      <c r="P719" s="105"/>
      <c r="Q719" s="84"/>
      <c r="R719" s="84"/>
      <c r="S719" s="84"/>
    </row>
    <row r="720" spans="2:20" ht="45" customHeight="1" x14ac:dyDescent="0.25">
      <c r="B720" s="20" t="s">
        <v>1533</v>
      </c>
      <c r="C720" s="106" t="s">
        <v>19</v>
      </c>
      <c r="D720" s="106"/>
      <c r="E720" s="107">
        <f t="shared" si="11"/>
        <v>1</v>
      </c>
      <c r="F720" s="107"/>
      <c r="G720" s="107" t="s">
        <v>20</v>
      </c>
      <c r="H720" s="107"/>
      <c r="I720" s="108">
        <v>42825</v>
      </c>
      <c r="J720" s="108"/>
      <c r="K720" s="108">
        <v>42825</v>
      </c>
      <c r="L720" s="108"/>
      <c r="M720" s="84" t="s">
        <v>656</v>
      </c>
      <c r="N720" s="84"/>
      <c r="O720" s="105">
        <v>180</v>
      </c>
      <c r="P720" s="105"/>
      <c r="Q720" s="84"/>
      <c r="R720" s="84"/>
      <c r="S720" s="84"/>
    </row>
    <row r="721" spans="2:20" ht="45" customHeight="1" x14ac:dyDescent="0.25">
      <c r="B721" s="20" t="s">
        <v>1533</v>
      </c>
      <c r="C721" s="106" t="s">
        <v>1297</v>
      </c>
      <c r="D721" s="106"/>
      <c r="E721" s="107">
        <f t="shared" si="11"/>
        <v>1</v>
      </c>
      <c r="F721" s="107"/>
      <c r="G721" s="107" t="s">
        <v>17</v>
      </c>
      <c r="H721" s="107"/>
      <c r="I721" s="108">
        <v>42818</v>
      </c>
      <c r="J721" s="108"/>
      <c r="K721" s="108">
        <v>42818</v>
      </c>
      <c r="L721" s="108"/>
      <c r="M721" s="84" t="s">
        <v>656</v>
      </c>
      <c r="N721" s="84"/>
      <c r="O721" s="105">
        <v>6199.79</v>
      </c>
      <c r="P721" s="105"/>
      <c r="Q721" s="84"/>
      <c r="R721" s="84"/>
      <c r="S721" s="84"/>
    </row>
    <row r="722" spans="2:20" ht="45" customHeight="1" x14ac:dyDescent="0.25">
      <c r="B722" s="20" t="s">
        <v>1533</v>
      </c>
      <c r="C722" s="106" t="s">
        <v>1534</v>
      </c>
      <c r="D722" s="106"/>
      <c r="E722" s="107">
        <f t="shared" si="11"/>
        <v>1</v>
      </c>
      <c r="F722" s="107"/>
      <c r="G722" s="107" t="s">
        <v>1535</v>
      </c>
      <c r="H722" s="107"/>
      <c r="I722" s="108">
        <v>42821</v>
      </c>
      <c r="J722" s="108"/>
      <c r="K722" s="108">
        <v>42824</v>
      </c>
      <c r="L722" s="108"/>
      <c r="M722" s="84" t="s">
        <v>656</v>
      </c>
      <c r="N722" s="84"/>
      <c r="O722" s="105">
        <v>0</v>
      </c>
      <c r="P722" s="105"/>
      <c r="Q722" s="84"/>
      <c r="R722" s="84"/>
      <c r="S722" s="84"/>
    </row>
    <row r="723" spans="2:20" ht="45" customHeight="1" x14ac:dyDescent="0.25">
      <c r="B723" s="20" t="s">
        <v>1533</v>
      </c>
      <c r="C723" s="106" t="s">
        <v>19</v>
      </c>
      <c r="D723" s="106"/>
      <c r="E723" s="107">
        <f t="shared" si="11"/>
        <v>1</v>
      </c>
      <c r="F723" s="107"/>
      <c r="G723" s="107" t="s">
        <v>20</v>
      </c>
      <c r="H723" s="107"/>
      <c r="I723" s="108">
        <v>42825</v>
      </c>
      <c r="J723" s="108"/>
      <c r="K723" s="108">
        <v>42825</v>
      </c>
      <c r="L723" s="108"/>
      <c r="M723" s="84" t="s">
        <v>656</v>
      </c>
      <c r="N723" s="84"/>
      <c r="O723" s="105">
        <v>346.54</v>
      </c>
      <c r="P723" s="105"/>
      <c r="Q723" s="84"/>
      <c r="R723" s="84"/>
      <c r="S723" s="84"/>
    </row>
    <row r="724" spans="2:20" ht="45" customHeight="1" x14ac:dyDescent="0.25">
      <c r="B724" s="20" t="s">
        <v>1533</v>
      </c>
      <c r="C724" s="106" t="s">
        <v>1536</v>
      </c>
      <c r="D724" s="106"/>
      <c r="E724" s="107">
        <f t="shared" si="11"/>
        <v>1</v>
      </c>
      <c r="F724" s="107"/>
      <c r="G724" s="107" t="s">
        <v>1357</v>
      </c>
      <c r="H724" s="107"/>
      <c r="I724" s="108">
        <v>42825</v>
      </c>
      <c r="J724" s="108"/>
      <c r="K724" s="108">
        <v>42825</v>
      </c>
      <c r="L724" s="108"/>
      <c r="M724" s="84" t="s">
        <v>656</v>
      </c>
      <c r="N724" s="84"/>
      <c r="O724" s="105">
        <v>805</v>
      </c>
      <c r="P724" s="105"/>
      <c r="Q724" s="84"/>
      <c r="R724" s="84"/>
      <c r="S724" s="84"/>
    </row>
    <row r="725" spans="2:20" ht="45" customHeight="1" x14ac:dyDescent="0.25">
      <c r="B725" s="20" t="s">
        <v>1533</v>
      </c>
      <c r="C725" s="106" t="s">
        <v>1537</v>
      </c>
      <c r="D725" s="106"/>
      <c r="E725" s="107">
        <f t="shared" si="11"/>
        <v>1</v>
      </c>
      <c r="F725" s="107"/>
      <c r="G725" s="107" t="s">
        <v>20</v>
      </c>
      <c r="H725" s="107"/>
      <c r="I725" s="108">
        <v>42916</v>
      </c>
      <c r="J725" s="108"/>
      <c r="K725" s="108">
        <v>42916</v>
      </c>
      <c r="L725" s="108"/>
      <c r="M725" s="84" t="s">
        <v>656</v>
      </c>
      <c r="N725" s="84"/>
      <c r="O725" s="105">
        <v>135</v>
      </c>
      <c r="P725" s="105"/>
      <c r="Q725" s="84"/>
      <c r="R725" s="84"/>
      <c r="S725" s="84"/>
    </row>
    <row r="726" spans="2:20" ht="45" customHeight="1" x14ac:dyDescent="0.25">
      <c r="B726" s="20" t="s">
        <v>1533</v>
      </c>
      <c r="C726" s="106" t="s">
        <v>19</v>
      </c>
      <c r="D726" s="106"/>
      <c r="E726" s="107">
        <f t="shared" si="11"/>
        <v>1</v>
      </c>
      <c r="F726" s="107"/>
      <c r="G726" s="107" t="s">
        <v>20</v>
      </c>
      <c r="H726" s="107"/>
      <c r="I726" s="108">
        <v>42895</v>
      </c>
      <c r="J726" s="108"/>
      <c r="K726" s="108">
        <v>42895</v>
      </c>
      <c r="L726" s="108"/>
      <c r="M726" s="84" t="s">
        <v>656</v>
      </c>
      <c r="N726" s="84"/>
      <c r="O726" s="105">
        <v>396</v>
      </c>
      <c r="P726" s="105"/>
      <c r="Q726" s="84"/>
      <c r="R726" s="84"/>
      <c r="S726" s="84"/>
    </row>
    <row r="727" spans="2:20" ht="45" customHeight="1" x14ac:dyDescent="0.25">
      <c r="B727" s="20" t="s">
        <v>1533</v>
      </c>
      <c r="C727" s="106" t="s">
        <v>19</v>
      </c>
      <c r="D727" s="106"/>
      <c r="E727" s="107">
        <f t="shared" si="11"/>
        <v>1</v>
      </c>
      <c r="F727" s="107"/>
      <c r="G727" s="107" t="s">
        <v>20</v>
      </c>
      <c r="H727" s="107"/>
      <c r="I727" s="108">
        <v>42863</v>
      </c>
      <c r="J727" s="108"/>
      <c r="K727" s="108">
        <v>42870</v>
      </c>
      <c r="L727" s="108"/>
      <c r="M727" s="84" t="s">
        <v>656</v>
      </c>
      <c r="N727" s="84"/>
      <c r="O727" s="105">
        <v>981</v>
      </c>
      <c r="P727" s="105"/>
      <c r="Q727" s="84"/>
      <c r="R727" s="84"/>
      <c r="S727" s="84"/>
    </row>
    <row r="728" spans="2:20" ht="45" customHeight="1" x14ac:dyDescent="0.25">
      <c r="B728" s="20" t="s">
        <v>1533</v>
      </c>
      <c r="C728" s="106" t="s">
        <v>341</v>
      </c>
      <c r="D728" s="106"/>
      <c r="E728" s="107">
        <f t="shared" si="11"/>
        <v>1</v>
      </c>
      <c r="F728" s="107"/>
      <c r="G728" s="107" t="s">
        <v>17</v>
      </c>
      <c r="H728" s="107"/>
      <c r="I728" s="108">
        <v>42898</v>
      </c>
      <c r="J728" s="108"/>
      <c r="K728" s="108">
        <v>42898</v>
      </c>
      <c r="L728" s="108"/>
      <c r="M728" s="84" t="s">
        <v>656</v>
      </c>
      <c r="N728" s="84"/>
      <c r="O728" s="105">
        <v>230</v>
      </c>
      <c r="P728" s="105"/>
      <c r="Q728" s="84"/>
      <c r="R728" s="84"/>
      <c r="S728" s="84"/>
    </row>
    <row r="729" spans="2:20" ht="45" customHeight="1" x14ac:dyDescent="0.25">
      <c r="B729" s="20" t="s">
        <v>1533</v>
      </c>
      <c r="C729" s="106" t="s">
        <v>341</v>
      </c>
      <c r="D729" s="106"/>
      <c r="E729" s="107">
        <f t="shared" si="11"/>
        <v>1</v>
      </c>
      <c r="F729" s="107"/>
      <c r="G729" s="107" t="s">
        <v>17</v>
      </c>
      <c r="H729" s="107"/>
      <c r="I729" s="108">
        <v>42898</v>
      </c>
      <c r="J729" s="108"/>
      <c r="K729" s="108">
        <v>42898</v>
      </c>
      <c r="L729" s="108"/>
      <c r="M729" s="84" t="s">
        <v>656</v>
      </c>
      <c r="N729" s="84"/>
      <c r="O729" s="105">
        <v>380</v>
      </c>
      <c r="P729" s="105"/>
      <c r="Q729" s="84"/>
      <c r="R729" s="84"/>
      <c r="S729" s="84"/>
    </row>
    <row r="730" spans="2:20" ht="45" customHeight="1" x14ac:dyDescent="0.25">
      <c r="B730" s="20" t="s">
        <v>1533</v>
      </c>
      <c r="C730" s="106" t="s">
        <v>1538</v>
      </c>
      <c r="D730" s="106"/>
      <c r="E730" s="107">
        <f t="shared" si="11"/>
        <v>1</v>
      </c>
      <c r="F730" s="107"/>
      <c r="G730" s="107" t="s">
        <v>20</v>
      </c>
      <c r="H730" s="107"/>
      <c r="I730" s="108">
        <v>42979</v>
      </c>
      <c r="J730" s="108"/>
      <c r="K730" s="108">
        <v>43008</v>
      </c>
      <c r="L730" s="108"/>
      <c r="M730" s="84" t="s">
        <v>656</v>
      </c>
      <c r="N730" s="84"/>
      <c r="O730" s="105">
        <v>198</v>
      </c>
      <c r="P730" s="105"/>
      <c r="Q730" s="84"/>
      <c r="R730" s="84"/>
      <c r="S730" s="84"/>
      <c r="T730" s="5">
        <f>SUM(O719:O730)</f>
        <v>10814.33</v>
      </c>
    </row>
    <row r="731" spans="2:20" ht="45" customHeight="1" x14ac:dyDescent="0.25">
      <c r="B731" s="20" t="s">
        <v>1539</v>
      </c>
      <c r="C731" s="106" t="s">
        <v>19</v>
      </c>
      <c r="D731" s="106"/>
      <c r="E731" s="107">
        <f t="shared" si="11"/>
        <v>1</v>
      </c>
      <c r="F731" s="107"/>
      <c r="G731" s="107" t="s">
        <v>20</v>
      </c>
      <c r="H731" s="107"/>
      <c r="I731" s="108">
        <v>42787</v>
      </c>
      <c r="J731" s="108"/>
      <c r="K731" s="108">
        <v>42787</v>
      </c>
      <c r="L731" s="108"/>
      <c r="M731" s="84" t="s">
        <v>656</v>
      </c>
      <c r="N731" s="84"/>
      <c r="O731" s="105">
        <v>234</v>
      </c>
      <c r="P731" s="105"/>
      <c r="Q731" s="84"/>
      <c r="R731" s="84"/>
      <c r="S731" s="84"/>
    </row>
    <row r="732" spans="2:20" ht="45" customHeight="1" x14ac:dyDescent="0.25">
      <c r="B732" s="20" t="s">
        <v>1539</v>
      </c>
      <c r="C732" s="106" t="s">
        <v>19</v>
      </c>
      <c r="D732" s="106"/>
      <c r="E732" s="107">
        <f t="shared" si="11"/>
        <v>1</v>
      </c>
      <c r="F732" s="107"/>
      <c r="G732" s="107" t="s">
        <v>20</v>
      </c>
      <c r="H732" s="107"/>
      <c r="I732" s="108">
        <v>42782</v>
      </c>
      <c r="J732" s="108"/>
      <c r="K732" s="108">
        <v>42782</v>
      </c>
      <c r="L732" s="108"/>
      <c r="M732" s="84" t="s">
        <v>656</v>
      </c>
      <c r="N732" s="84"/>
      <c r="O732" s="105">
        <v>450</v>
      </c>
      <c r="P732" s="105"/>
      <c r="Q732" s="84"/>
      <c r="R732" s="84"/>
      <c r="S732" s="84"/>
    </row>
    <row r="733" spans="2:20" ht="45" customHeight="1" x14ac:dyDescent="0.25">
      <c r="B733" s="20" t="s">
        <v>1539</v>
      </c>
      <c r="C733" s="106" t="s">
        <v>19</v>
      </c>
      <c r="D733" s="106"/>
      <c r="E733" s="107">
        <f t="shared" si="11"/>
        <v>1</v>
      </c>
      <c r="F733" s="107"/>
      <c r="G733" s="107" t="s">
        <v>20</v>
      </c>
      <c r="H733" s="107"/>
      <c r="I733" s="108">
        <v>42782</v>
      </c>
      <c r="J733" s="108"/>
      <c r="K733" s="108">
        <v>42794</v>
      </c>
      <c r="L733" s="108"/>
      <c r="M733" s="84" t="s">
        <v>656</v>
      </c>
      <c r="N733" s="84"/>
      <c r="O733" s="105">
        <v>252</v>
      </c>
      <c r="P733" s="105"/>
      <c r="Q733" s="84"/>
      <c r="R733" s="84"/>
      <c r="S733" s="84"/>
    </row>
    <row r="734" spans="2:20" ht="45" customHeight="1" x14ac:dyDescent="0.25">
      <c r="B734" s="20" t="s">
        <v>1539</v>
      </c>
      <c r="C734" s="106" t="s">
        <v>19</v>
      </c>
      <c r="D734" s="106"/>
      <c r="E734" s="107">
        <f t="shared" si="11"/>
        <v>1</v>
      </c>
      <c r="F734" s="107"/>
      <c r="G734" s="107" t="s">
        <v>20</v>
      </c>
      <c r="H734" s="107"/>
      <c r="I734" s="108">
        <v>42835</v>
      </c>
      <c r="J734" s="108"/>
      <c r="K734" s="108">
        <v>42823</v>
      </c>
      <c r="L734" s="108"/>
      <c r="M734" s="84" t="s">
        <v>656</v>
      </c>
      <c r="N734" s="84"/>
      <c r="O734" s="105">
        <v>783</v>
      </c>
      <c r="P734" s="105"/>
      <c r="Q734" s="84"/>
      <c r="R734" s="84"/>
      <c r="S734" s="84"/>
    </row>
    <row r="735" spans="2:20" ht="45" customHeight="1" x14ac:dyDescent="0.25">
      <c r="B735" s="20" t="s">
        <v>1539</v>
      </c>
      <c r="C735" s="106" t="s">
        <v>19</v>
      </c>
      <c r="D735" s="106"/>
      <c r="E735" s="107">
        <f t="shared" si="11"/>
        <v>1</v>
      </c>
      <c r="F735" s="107"/>
      <c r="G735" s="107" t="s">
        <v>20</v>
      </c>
      <c r="H735" s="107"/>
      <c r="I735" s="108">
        <v>42865</v>
      </c>
      <c r="J735" s="108"/>
      <c r="K735" s="108">
        <v>42865</v>
      </c>
      <c r="L735" s="108"/>
      <c r="M735" s="84" t="s">
        <v>656</v>
      </c>
      <c r="N735" s="84"/>
      <c r="O735" s="105">
        <v>1026</v>
      </c>
      <c r="P735" s="105"/>
      <c r="Q735" s="84"/>
      <c r="R735" s="84"/>
      <c r="S735" s="84"/>
    </row>
    <row r="736" spans="2:20" ht="45" customHeight="1" x14ac:dyDescent="0.25">
      <c r="B736" s="20" t="s">
        <v>1539</v>
      </c>
      <c r="C736" s="106" t="s">
        <v>19</v>
      </c>
      <c r="D736" s="106"/>
      <c r="E736" s="107">
        <f t="shared" si="11"/>
        <v>1</v>
      </c>
      <c r="F736" s="107"/>
      <c r="G736" s="107" t="s">
        <v>20</v>
      </c>
      <c r="H736" s="107"/>
      <c r="I736" s="108">
        <v>42908</v>
      </c>
      <c r="J736" s="108"/>
      <c r="K736" s="108">
        <v>42908</v>
      </c>
      <c r="L736" s="108"/>
      <c r="M736" s="84" t="s">
        <v>656</v>
      </c>
      <c r="N736" s="84"/>
      <c r="O736" s="105">
        <v>396</v>
      </c>
      <c r="P736" s="105"/>
      <c r="Q736" s="84"/>
      <c r="R736" s="84"/>
      <c r="S736" s="84"/>
    </row>
    <row r="737" spans="2:20" ht="45" customHeight="1" x14ac:dyDescent="0.25">
      <c r="B737" s="20" t="s">
        <v>1539</v>
      </c>
      <c r="C737" s="106" t="s">
        <v>19</v>
      </c>
      <c r="D737" s="106"/>
      <c r="E737" s="107">
        <f t="shared" si="11"/>
        <v>1</v>
      </c>
      <c r="F737" s="107"/>
      <c r="G737" s="107" t="s">
        <v>20</v>
      </c>
      <c r="H737" s="107"/>
      <c r="I737" s="108">
        <v>42947</v>
      </c>
      <c r="J737" s="108"/>
      <c r="K737" s="108">
        <v>42961</v>
      </c>
      <c r="L737" s="108"/>
      <c r="M737" s="84" t="s">
        <v>656</v>
      </c>
      <c r="N737" s="84"/>
      <c r="O737" s="105">
        <v>360</v>
      </c>
      <c r="P737" s="105"/>
      <c r="Q737" s="84"/>
      <c r="R737" s="84"/>
      <c r="S737" s="84"/>
    </row>
    <row r="738" spans="2:20" ht="45" customHeight="1" x14ac:dyDescent="0.25">
      <c r="B738" s="20" t="s">
        <v>1539</v>
      </c>
      <c r="C738" s="106" t="s">
        <v>19</v>
      </c>
      <c r="D738" s="106"/>
      <c r="E738" s="107">
        <f t="shared" si="11"/>
        <v>1</v>
      </c>
      <c r="F738" s="107"/>
      <c r="G738" s="107" t="s">
        <v>20</v>
      </c>
      <c r="H738" s="107"/>
      <c r="I738" s="108">
        <v>42902</v>
      </c>
      <c r="J738" s="108"/>
      <c r="K738" s="108">
        <v>42916</v>
      </c>
      <c r="L738" s="108"/>
      <c r="M738" s="84" t="s">
        <v>656</v>
      </c>
      <c r="N738" s="84"/>
      <c r="O738" s="105">
        <v>252</v>
      </c>
      <c r="P738" s="105"/>
      <c r="Q738" s="84"/>
      <c r="R738" s="84"/>
      <c r="S738" s="84"/>
    </row>
    <row r="739" spans="2:20" ht="45" customHeight="1" x14ac:dyDescent="0.25">
      <c r="B739" s="20" t="s">
        <v>1539</v>
      </c>
      <c r="C739" s="106" t="s">
        <v>19</v>
      </c>
      <c r="D739" s="106"/>
      <c r="E739" s="107">
        <f t="shared" si="11"/>
        <v>1</v>
      </c>
      <c r="F739" s="107"/>
      <c r="G739" s="107" t="s">
        <v>20</v>
      </c>
      <c r="H739" s="107"/>
      <c r="I739" s="108">
        <v>42917</v>
      </c>
      <c r="J739" s="108"/>
      <c r="K739" s="108">
        <v>42931</v>
      </c>
      <c r="L739" s="108"/>
      <c r="M739" s="84" t="s">
        <v>656</v>
      </c>
      <c r="N739" s="84"/>
      <c r="O739" s="105">
        <v>360</v>
      </c>
      <c r="P739" s="105"/>
      <c r="Q739" s="84"/>
      <c r="R739" s="84"/>
      <c r="S739" s="84"/>
    </row>
    <row r="740" spans="2:20" ht="45" customHeight="1" x14ac:dyDescent="0.25">
      <c r="B740" s="20" t="s">
        <v>1539</v>
      </c>
      <c r="C740" s="106" t="s">
        <v>19</v>
      </c>
      <c r="D740" s="106"/>
      <c r="E740" s="107">
        <f t="shared" si="11"/>
        <v>1</v>
      </c>
      <c r="F740" s="107"/>
      <c r="G740" s="107" t="s">
        <v>20</v>
      </c>
      <c r="H740" s="107"/>
      <c r="I740" s="108">
        <v>42932</v>
      </c>
      <c r="J740" s="108"/>
      <c r="K740" s="108">
        <v>42932</v>
      </c>
      <c r="L740" s="108"/>
      <c r="M740" s="84" t="s">
        <v>656</v>
      </c>
      <c r="N740" s="84"/>
      <c r="O740" s="105">
        <v>396</v>
      </c>
      <c r="P740" s="105"/>
      <c r="Q740" s="84"/>
      <c r="R740" s="84"/>
      <c r="S740" s="84"/>
    </row>
    <row r="741" spans="2:20" ht="45" customHeight="1" x14ac:dyDescent="0.25">
      <c r="B741" s="20" t="s">
        <v>1539</v>
      </c>
      <c r="C741" s="106" t="s">
        <v>19</v>
      </c>
      <c r="D741" s="106"/>
      <c r="E741" s="107">
        <f t="shared" si="11"/>
        <v>1</v>
      </c>
      <c r="F741" s="107"/>
      <c r="G741" s="107" t="s">
        <v>20</v>
      </c>
      <c r="H741" s="107"/>
      <c r="I741" s="108">
        <v>42920</v>
      </c>
      <c r="J741" s="108"/>
      <c r="K741" s="108">
        <v>42920</v>
      </c>
      <c r="L741" s="108"/>
      <c r="M741" s="84" t="s">
        <v>656</v>
      </c>
      <c r="N741" s="84"/>
      <c r="O741" s="105">
        <v>504</v>
      </c>
      <c r="P741" s="105"/>
      <c r="Q741" s="84"/>
      <c r="R741" s="84"/>
      <c r="S741" s="84"/>
    </row>
    <row r="742" spans="2:20" ht="45" customHeight="1" x14ac:dyDescent="0.25">
      <c r="B742" s="20" t="s">
        <v>1539</v>
      </c>
      <c r="C742" s="106" t="s">
        <v>19</v>
      </c>
      <c r="D742" s="106"/>
      <c r="E742" s="107">
        <f t="shared" si="11"/>
        <v>1</v>
      </c>
      <c r="F742" s="107"/>
      <c r="G742" s="107" t="s">
        <v>20</v>
      </c>
      <c r="H742" s="107"/>
      <c r="I742" s="108">
        <v>42994</v>
      </c>
      <c r="J742" s="108"/>
      <c r="K742" s="108">
        <v>43008</v>
      </c>
      <c r="L742" s="108"/>
      <c r="M742" s="84" t="s">
        <v>656</v>
      </c>
      <c r="N742" s="84"/>
      <c r="O742" s="105">
        <v>540</v>
      </c>
      <c r="P742" s="105"/>
      <c r="Q742" s="84"/>
      <c r="R742" s="84"/>
      <c r="S742" s="84"/>
    </row>
    <row r="743" spans="2:20" ht="45" customHeight="1" x14ac:dyDescent="0.25">
      <c r="B743" s="20" t="s">
        <v>1539</v>
      </c>
      <c r="C743" s="106" t="s">
        <v>19</v>
      </c>
      <c r="D743" s="106"/>
      <c r="E743" s="107">
        <f t="shared" si="11"/>
        <v>1</v>
      </c>
      <c r="F743" s="107"/>
      <c r="G743" s="107" t="s">
        <v>20</v>
      </c>
      <c r="H743" s="107"/>
      <c r="I743" s="108">
        <v>43024</v>
      </c>
      <c r="J743" s="108"/>
      <c r="K743" s="108">
        <v>43024</v>
      </c>
      <c r="L743" s="108"/>
      <c r="M743" s="84" t="s">
        <v>656</v>
      </c>
      <c r="N743" s="84"/>
      <c r="O743" s="105">
        <v>630</v>
      </c>
      <c r="P743" s="105"/>
      <c r="Q743" s="84"/>
      <c r="R743" s="84"/>
      <c r="S743" s="84"/>
    </row>
    <row r="744" spans="2:20" ht="45" customHeight="1" x14ac:dyDescent="0.25">
      <c r="B744" s="20" t="s">
        <v>1539</v>
      </c>
      <c r="C744" s="106" t="s">
        <v>19</v>
      </c>
      <c r="D744" s="106"/>
      <c r="E744" s="107">
        <f t="shared" si="11"/>
        <v>1</v>
      </c>
      <c r="F744" s="107"/>
      <c r="G744" s="107" t="s">
        <v>20</v>
      </c>
      <c r="H744" s="107"/>
      <c r="I744" s="108">
        <v>42996</v>
      </c>
      <c r="J744" s="108"/>
      <c r="K744" s="108">
        <v>42996</v>
      </c>
      <c r="L744" s="108"/>
      <c r="M744" s="84" t="s">
        <v>656</v>
      </c>
      <c r="N744" s="84"/>
      <c r="O744" s="105">
        <v>405</v>
      </c>
      <c r="P744" s="105"/>
      <c r="Q744" s="84"/>
      <c r="R744" s="84"/>
      <c r="S744" s="84"/>
    </row>
    <row r="745" spans="2:20" ht="45" customHeight="1" x14ac:dyDescent="0.25">
      <c r="B745" s="20" t="s">
        <v>1539</v>
      </c>
      <c r="C745" s="106" t="s">
        <v>19</v>
      </c>
      <c r="D745" s="106"/>
      <c r="E745" s="107">
        <f t="shared" si="11"/>
        <v>1</v>
      </c>
      <c r="F745" s="107"/>
      <c r="G745" s="107" t="s">
        <v>20</v>
      </c>
      <c r="H745" s="107"/>
      <c r="I745" s="108">
        <v>43024</v>
      </c>
      <c r="J745" s="108"/>
      <c r="K745" s="108">
        <v>43039</v>
      </c>
      <c r="L745" s="108"/>
      <c r="M745" s="84" t="s">
        <v>656</v>
      </c>
      <c r="N745" s="84"/>
      <c r="O745" s="105">
        <v>810</v>
      </c>
      <c r="P745" s="105"/>
      <c r="Q745" s="84"/>
      <c r="R745" s="84"/>
      <c r="S745" s="84"/>
    </row>
    <row r="746" spans="2:20" ht="45" customHeight="1" x14ac:dyDescent="0.25">
      <c r="B746" s="20" t="s">
        <v>1539</v>
      </c>
      <c r="C746" s="106" t="s">
        <v>19</v>
      </c>
      <c r="D746" s="106"/>
      <c r="E746" s="107">
        <f t="shared" si="11"/>
        <v>1</v>
      </c>
      <c r="F746" s="107"/>
      <c r="G746" s="107" t="s">
        <v>20</v>
      </c>
      <c r="H746" s="107"/>
      <c r="I746" s="108">
        <v>43040</v>
      </c>
      <c r="J746" s="108"/>
      <c r="K746" s="108">
        <v>43056</v>
      </c>
      <c r="L746" s="108"/>
      <c r="M746" s="84" t="s">
        <v>656</v>
      </c>
      <c r="N746" s="84"/>
      <c r="O746" s="105">
        <v>702</v>
      </c>
      <c r="P746" s="105"/>
      <c r="Q746" s="84"/>
      <c r="R746" s="84"/>
      <c r="S746" s="84"/>
    </row>
    <row r="747" spans="2:20" ht="45" customHeight="1" x14ac:dyDescent="0.25">
      <c r="B747" s="20" t="s">
        <v>1539</v>
      </c>
      <c r="C747" s="106" t="s">
        <v>19</v>
      </c>
      <c r="D747" s="106"/>
      <c r="E747" s="107">
        <f t="shared" si="11"/>
        <v>1</v>
      </c>
      <c r="F747" s="107"/>
      <c r="G747" s="107" t="s">
        <v>20</v>
      </c>
      <c r="H747" s="107"/>
      <c r="I747" s="108">
        <v>43040</v>
      </c>
      <c r="J747" s="108"/>
      <c r="K747" s="108">
        <v>43053</v>
      </c>
      <c r="L747" s="108"/>
      <c r="M747" s="84" t="s">
        <v>656</v>
      </c>
      <c r="N747" s="84"/>
      <c r="O747" s="105">
        <v>738</v>
      </c>
      <c r="P747" s="105"/>
      <c r="Q747" s="84"/>
      <c r="R747" s="84"/>
      <c r="S747" s="84"/>
      <c r="T747" s="5">
        <f>SUM(O731:O747)</f>
        <v>8838</v>
      </c>
    </row>
    <row r="748" spans="2:20" ht="45" customHeight="1" x14ac:dyDescent="0.25">
      <c r="B748" s="20" t="s">
        <v>307</v>
      </c>
      <c r="C748" s="106" t="s">
        <v>1540</v>
      </c>
      <c r="D748" s="106"/>
      <c r="E748" s="107">
        <f t="shared" si="11"/>
        <v>1</v>
      </c>
      <c r="F748" s="107"/>
      <c r="G748" s="107" t="s">
        <v>17</v>
      </c>
      <c r="H748" s="107"/>
      <c r="I748" s="108">
        <v>42808</v>
      </c>
      <c r="J748" s="108"/>
      <c r="K748" s="108">
        <v>42808</v>
      </c>
      <c r="L748" s="108"/>
      <c r="M748" s="84" t="s">
        <v>656</v>
      </c>
      <c r="N748" s="84"/>
      <c r="O748" s="105">
        <v>1309.5</v>
      </c>
      <c r="P748" s="105"/>
      <c r="Q748" s="84"/>
      <c r="R748" s="84"/>
      <c r="S748" s="84"/>
    </row>
    <row r="749" spans="2:20" ht="45" customHeight="1" x14ac:dyDescent="0.25">
      <c r="B749" s="20" t="s">
        <v>307</v>
      </c>
      <c r="C749" s="106" t="s">
        <v>19</v>
      </c>
      <c r="D749" s="106"/>
      <c r="E749" s="107">
        <f t="shared" si="11"/>
        <v>1</v>
      </c>
      <c r="F749" s="107"/>
      <c r="G749" s="107" t="s">
        <v>20</v>
      </c>
      <c r="H749" s="107"/>
      <c r="I749" s="108">
        <v>42829</v>
      </c>
      <c r="J749" s="108"/>
      <c r="K749" s="108">
        <v>42829</v>
      </c>
      <c r="L749" s="108"/>
      <c r="M749" s="84" t="s">
        <v>656</v>
      </c>
      <c r="N749" s="84"/>
      <c r="O749" s="105">
        <v>4460</v>
      </c>
      <c r="P749" s="105"/>
      <c r="Q749" s="84"/>
      <c r="R749" s="84"/>
      <c r="S749" s="84"/>
    </row>
    <row r="750" spans="2:20" ht="45" customHeight="1" x14ac:dyDescent="0.25">
      <c r="B750" s="20" t="s">
        <v>307</v>
      </c>
      <c r="C750" s="106" t="s">
        <v>1540</v>
      </c>
      <c r="D750" s="106"/>
      <c r="E750" s="107">
        <f t="shared" si="11"/>
        <v>1</v>
      </c>
      <c r="F750" s="107"/>
      <c r="G750" s="107" t="s">
        <v>17</v>
      </c>
      <c r="H750" s="107"/>
      <c r="I750" s="108">
        <v>42808</v>
      </c>
      <c r="J750" s="108"/>
      <c r="K750" s="108">
        <v>42808</v>
      </c>
      <c r="L750" s="108"/>
      <c r="M750" s="84" t="s">
        <v>656</v>
      </c>
      <c r="N750" s="84"/>
      <c r="O750" s="105">
        <v>271</v>
      </c>
      <c r="P750" s="105"/>
      <c r="Q750" s="84"/>
      <c r="R750" s="84"/>
      <c r="S750" s="84"/>
    </row>
    <row r="751" spans="2:20" ht="45" customHeight="1" x14ac:dyDescent="0.25">
      <c r="B751" s="20" t="s">
        <v>307</v>
      </c>
      <c r="C751" s="106" t="s">
        <v>19</v>
      </c>
      <c r="D751" s="106"/>
      <c r="E751" s="107">
        <f t="shared" si="11"/>
        <v>1</v>
      </c>
      <c r="F751" s="107"/>
      <c r="G751" s="107" t="s">
        <v>20</v>
      </c>
      <c r="H751" s="107"/>
      <c r="I751" s="108">
        <v>42934</v>
      </c>
      <c r="J751" s="108"/>
      <c r="K751" s="108">
        <v>42934</v>
      </c>
      <c r="L751" s="108"/>
      <c r="M751" s="84" t="s">
        <v>656</v>
      </c>
      <c r="N751" s="84"/>
      <c r="O751" s="105">
        <v>1150</v>
      </c>
      <c r="P751" s="105"/>
      <c r="Q751" s="84"/>
      <c r="R751" s="84"/>
      <c r="S751" s="84"/>
      <c r="T751" s="5">
        <f>SUM(O748:O751)</f>
        <v>7190.5</v>
      </c>
    </row>
    <row r="752" spans="2:20" ht="45" customHeight="1" x14ac:dyDescent="0.25">
      <c r="B752" s="20" t="s">
        <v>1541</v>
      </c>
      <c r="C752" s="106" t="s">
        <v>19</v>
      </c>
      <c r="D752" s="106"/>
      <c r="E752" s="107">
        <f t="shared" si="11"/>
        <v>1</v>
      </c>
      <c r="F752" s="107"/>
      <c r="G752" s="107" t="s">
        <v>20</v>
      </c>
      <c r="H752" s="107"/>
      <c r="I752" s="108">
        <v>42744</v>
      </c>
      <c r="J752" s="108"/>
      <c r="K752" s="108">
        <v>42746</v>
      </c>
      <c r="L752" s="108"/>
      <c r="M752" s="84" t="s">
        <v>656</v>
      </c>
      <c r="N752" s="84"/>
      <c r="O752" s="105">
        <v>3770</v>
      </c>
      <c r="P752" s="105"/>
      <c r="Q752" s="84"/>
      <c r="R752" s="84"/>
      <c r="S752" s="84"/>
    </row>
    <row r="753" spans="2:19" ht="45" customHeight="1" x14ac:dyDescent="0.25">
      <c r="B753" s="20" t="s">
        <v>1541</v>
      </c>
      <c r="C753" s="106" t="s">
        <v>1542</v>
      </c>
      <c r="D753" s="106"/>
      <c r="E753" s="107">
        <f t="shared" si="11"/>
        <v>1</v>
      </c>
      <c r="F753" s="107"/>
      <c r="G753" s="107" t="s">
        <v>35</v>
      </c>
      <c r="H753" s="107"/>
      <c r="I753" s="108">
        <v>42768</v>
      </c>
      <c r="J753" s="108"/>
      <c r="K753" s="108">
        <v>42768</v>
      </c>
      <c r="L753" s="108"/>
      <c r="M753" s="84" t="s">
        <v>656</v>
      </c>
      <c r="N753" s="84"/>
      <c r="O753" s="105">
        <v>349.9</v>
      </c>
      <c r="P753" s="105"/>
      <c r="Q753" s="84"/>
      <c r="R753" s="84"/>
      <c r="S753" s="84"/>
    </row>
    <row r="754" spans="2:19" ht="45" customHeight="1" x14ac:dyDescent="0.25">
      <c r="B754" s="20" t="s">
        <v>1541</v>
      </c>
      <c r="C754" s="106" t="s">
        <v>1542</v>
      </c>
      <c r="D754" s="106"/>
      <c r="E754" s="107">
        <f t="shared" si="11"/>
        <v>1</v>
      </c>
      <c r="F754" s="107"/>
      <c r="G754" s="107" t="s">
        <v>35</v>
      </c>
      <c r="H754" s="107"/>
      <c r="I754" s="108">
        <v>42766</v>
      </c>
      <c r="J754" s="108"/>
      <c r="K754" s="108">
        <v>42766</v>
      </c>
      <c r="L754" s="108"/>
      <c r="M754" s="84" t="s">
        <v>656</v>
      </c>
      <c r="N754" s="84"/>
      <c r="O754" s="105">
        <v>685.6</v>
      </c>
      <c r="P754" s="105"/>
      <c r="Q754" s="84"/>
      <c r="R754" s="84"/>
      <c r="S754" s="84"/>
    </row>
    <row r="755" spans="2:19" ht="45" customHeight="1" x14ac:dyDescent="0.25">
      <c r="B755" s="20" t="s">
        <v>1541</v>
      </c>
      <c r="C755" s="106" t="s">
        <v>19</v>
      </c>
      <c r="D755" s="106"/>
      <c r="E755" s="107">
        <f t="shared" si="11"/>
        <v>1</v>
      </c>
      <c r="F755" s="107"/>
      <c r="G755" s="107" t="s">
        <v>20</v>
      </c>
      <c r="H755" s="107"/>
      <c r="I755" s="108">
        <v>42759</v>
      </c>
      <c r="J755" s="108"/>
      <c r="K755" s="108">
        <v>42759</v>
      </c>
      <c r="L755" s="108"/>
      <c r="M755" s="84" t="s">
        <v>656</v>
      </c>
      <c r="N755" s="84"/>
      <c r="O755" s="105">
        <v>2420</v>
      </c>
      <c r="P755" s="105"/>
      <c r="Q755" s="84"/>
      <c r="R755" s="84"/>
      <c r="S755" s="84"/>
    </row>
    <row r="756" spans="2:19" ht="45" customHeight="1" x14ac:dyDescent="0.25">
      <c r="B756" s="20" t="s">
        <v>1541</v>
      </c>
      <c r="C756" s="106" t="s">
        <v>1542</v>
      </c>
      <c r="D756" s="106"/>
      <c r="E756" s="107">
        <f t="shared" si="11"/>
        <v>1</v>
      </c>
      <c r="F756" s="107"/>
      <c r="G756" s="107" t="s">
        <v>35</v>
      </c>
      <c r="H756" s="107"/>
      <c r="I756" s="108">
        <v>42768</v>
      </c>
      <c r="J756" s="108"/>
      <c r="K756" s="108">
        <v>42768</v>
      </c>
      <c r="L756" s="108"/>
      <c r="M756" s="84" t="s">
        <v>656</v>
      </c>
      <c r="N756" s="84"/>
      <c r="O756" s="105">
        <v>739.9</v>
      </c>
      <c r="P756" s="105"/>
      <c r="Q756" s="84"/>
      <c r="R756" s="84"/>
      <c r="S756" s="84"/>
    </row>
    <row r="757" spans="2:19" ht="45" customHeight="1" x14ac:dyDescent="0.25">
      <c r="B757" s="20" t="s">
        <v>1541</v>
      </c>
      <c r="C757" s="106" t="s">
        <v>1542</v>
      </c>
      <c r="D757" s="106"/>
      <c r="E757" s="107">
        <f t="shared" si="11"/>
        <v>1</v>
      </c>
      <c r="F757" s="107"/>
      <c r="G757" s="107" t="s">
        <v>35</v>
      </c>
      <c r="H757" s="107"/>
      <c r="I757" s="108">
        <v>42766</v>
      </c>
      <c r="J757" s="108"/>
      <c r="K757" s="108">
        <v>42766</v>
      </c>
      <c r="L757" s="108"/>
      <c r="M757" s="84" t="s">
        <v>656</v>
      </c>
      <c r="N757" s="84"/>
      <c r="O757" s="105">
        <v>469</v>
      </c>
      <c r="P757" s="105"/>
      <c r="Q757" s="84"/>
      <c r="R757" s="84"/>
      <c r="S757" s="84"/>
    </row>
    <row r="758" spans="2:19" ht="45" customHeight="1" x14ac:dyDescent="0.25">
      <c r="B758" s="20" t="s">
        <v>1541</v>
      </c>
      <c r="C758" s="106" t="s">
        <v>19</v>
      </c>
      <c r="D758" s="106"/>
      <c r="E758" s="107">
        <f t="shared" si="11"/>
        <v>1</v>
      </c>
      <c r="F758" s="107"/>
      <c r="G758" s="107" t="s">
        <v>20</v>
      </c>
      <c r="H758" s="107"/>
      <c r="I758" s="108">
        <v>42779</v>
      </c>
      <c r="J758" s="108"/>
      <c r="K758" s="108">
        <v>42782</v>
      </c>
      <c r="L758" s="108"/>
      <c r="M758" s="84" t="s">
        <v>656</v>
      </c>
      <c r="N758" s="84"/>
      <c r="O758" s="105">
        <v>2500</v>
      </c>
      <c r="P758" s="105"/>
      <c r="Q758" s="84"/>
      <c r="R758" s="84"/>
      <c r="S758" s="84"/>
    </row>
    <row r="759" spans="2:19" ht="45" customHeight="1" x14ac:dyDescent="0.25">
      <c r="B759" s="20" t="s">
        <v>1541</v>
      </c>
      <c r="C759" s="106" t="s">
        <v>1543</v>
      </c>
      <c r="D759" s="106"/>
      <c r="E759" s="107">
        <f t="shared" si="11"/>
        <v>1</v>
      </c>
      <c r="F759" s="107"/>
      <c r="G759" s="107" t="s">
        <v>35</v>
      </c>
      <c r="H759" s="107"/>
      <c r="I759" s="108">
        <v>42795</v>
      </c>
      <c r="J759" s="108"/>
      <c r="K759" s="108">
        <v>42795</v>
      </c>
      <c r="L759" s="108"/>
      <c r="M759" s="84" t="s">
        <v>656</v>
      </c>
      <c r="N759" s="84"/>
      <c r="O759" s="105">
        <v>499.8</v>
      </c>
      <c r="P759" s="105"/>
      <c r="Q759" s="84"/>
      <c r="R759" s="84"/>
      <c r="S759" s="84"/>
    </row>
    <row r="760" spans="2:19" ht="45" customHeight="1" x14ac:dyDescent="0.25">
      <c r="B760" s="20" t="s">
        <v>1541</v>
      </c>
      <c r="C760" s="106" t="s">
        <v>19</v>
      </c>
      <c r="D760" s="106"/>
      <c r="E760" s="107">
        <f t="shared" si="11"/>
        <v>1</v>
      </c>
      <c r="F760" s="107"/>
      <c r="G760" s="107" t="s">
        <v>20</v>
      </c>
      <c r="H760" s="107"/>
      <c r="I760" s="108">
        <v>42795</v>
      </c>
      <c r="J760" s="108"/>
      <c r="K760" s="108">
        <v>42801</v>
      </c>
      <c r="L760" s="108"/>
      <c r="M760" s="84" t="s">
        <v>656</v>
      </c>
      <c r="N760" s="84"/>
      <c r="O760" s="105">
        <v>2980</v>
      </c>
      <c r="P760" s="105"/>
      <c r="Q760" s="84"/>
      <c r="R760" s="84"/>
      <c r="S760" s="84"/>
    </row>
    <row r="761" spans="2:19" ht="45" customHeight="1" x14ac:dyDescent="0.25">
      <c r="B761" s="20" t="s">
        <v>1541</v>
      </c>
      <c r="C761" s="106" t="s">
        <v>1543</v>
      </c>
      <c r="D761" s="106"/>
      <c r="E761" s="107">
        <f t="shared" si="11"/>
        <v>1</v>
      </c>
      <c r="F761" s="107"/>
      <c r="G761" s="107" t="s">
        <v>35</v>
      </c>
      <c r="H761" s="107"/>
      <c r="I761" s="108">
        <v>42795</v>
      </c>
      <c r="J761" s="108"/>
      <c r="K761" s="108">
        <v>42795</v>
      </c>
      <c r="L761" s="108"/>
      <c r="M761" s="84" t="s">
        <v>656</v>
      </c>
      <c r="N761" s="84"/>
      <c r="O761" s="105">
        <v>458</v>
      </c>
      <c r="P761" s="105"/>
      <c r="Q761" s="84"/>
      <c r="R761" s="84"/>
      <c r="S761" s="84"/>
    </row>
    <row r="762" spans="2:19" ht="45" customHeight="1" x14ac:dyDescent="0.25">
      <c r="B762" s="20" t="s">
        <v>1541</v>
      </c>
      <c r="C762" s="106" t="s">
        <v>19</v>
      </c>
      <c r="D762" s="106"/>
      <c r="E762" s="107">
        <f t="shared" si="11"/>
        <v>1</v>
      </c>
      <c r="F762" s="107"/>
      <c r="G762" s="107" t="s">
        <v>20</v>
      </c>
      <c r="H762" s="107"/>
      <c r="I762" s="108">
        <v>42803</v>
      </c>
      <c r="J762" s="108"/>
      <c r="K762" s="108">
        <v>42804</v>
      </c>
      <c r="L762" s="108"/>
      <c r="M762" s="84" t="s">
        <v>656</v>
      </c>
      <c r="N762" s="84"/>
      <c r="O762" s="105">
        <v>900</v>
      </c>
      <c r="P762" s="105"/>
      <c r="Q762" s="84"/>
      <c r="R762" s="84"/>
      <c r="S762" s="84"/>
    </row>
    <row r="763" spans="2:19" ht="45" customHeight="1" x14ac:dyDescent="0.25">
      <c r="B763" s="20" t="s">
        <v>1541</v>
      </c>
      <c r="C763" s="106" t="s">
        <v>1544</v>
      </c>
      <c r="D763" s="106"/>
      <c r="E763" s="107">
        <f t="shared" si="11"/>
        <v>1</v>
      </c>
      <c r="F763" s="107"/>
      <c r="G763" s="107" t="s">
        <v>35</v>
      </c>
      <c r="H763" s="107"/>
      <c r="I763" s="108">
        <v>42821</v>
      </c>
      <c r="J763" s="108"/>
      <c r="K763" s="108">
        <v>42821</v>
      </c>
      <c r="L763" s="108"/>
      <c r="M763" s="84" t="s">
        <v>656</v>
      </c>
      <c r="N763" s="84"/>
      <c r="O763" s="105">
        <v>194</v>
      </c>
      <c r="P763" s="105"/>
      <c r="Q763" s="84"/>
      <c r="R763" s="84"/>
      <c r="S763" s="84"/>
    </row>
    <row r="764" spans="2:19" ht="45" customHeight="1" x14ac:dyDescent="0.25">
      <c r="B764" s="20" t="s">
        <v>1541</v>
      </c>
      <c r="C764" s="106" t="s">
        <v>19</v>
      </c>
      <c r="D764" s="106"/>
      <c r="E764" s="107">
        <f t="shared" si="11"/>
        <v>1</v>
      </c>
      <c r="F764" s="107"/>
      <c r="G764" s="107" t="s">
        <v>20</v>
      </c>
      <c r="H764" s="107"/>
      <c r="I764" s="108">
        <v>42811</v>
      </c>
      <c r="J764" s="108"/>
      <c r="K764" s="108">
        <v>42811</v>
      </c>
      <c r="L764" s="108"/>
      <c r="M764" s="84" t="s">
        <v>656</v>
      </c>
      <c r="N764" s="84"/>
      <c r="O764" s="105">
        <v>562</v>
      </c>
      <c r="P764" s="105"/>
      <c r="Q764" s="84"/>
      <c r="R764" s="84"/>
      <c r="S764" s="84"/>
    </row>
    <row r="765" spans="2:19" ht="45" customHeight="1" x14ac:dyDescent="0.25">
      <c r="B765" s="20" t="s">
        <v>1541</v>
      </c>
      <c r="C765" s="106" t="s">
        <v>1544</v>
      </c>
      <c r="D765" s="106"/>
      <c r="E765" s="107">
        <f t="shared" si="11"/>
        <v>1</v>
      </c>
      <c r="F765" s="107"/>
      <c r="G765" s="107" t="s">
        <v>35</v>
      </c>
      <c r="H765" s="107"/>
      <c r="I765" s="108">
        <v>42821</v>
      </c>
      <c r="J765" s="108"/>
      <c r="K765" s="108">
        <v>42821</v>
      </c>
      <c r="L765" s="108"/>
      <c r="M765" s="84" t="s">
        <v>656</v>
      </c>
      <c r="N765" s="84"/>
      <c r="O765" s="105">
        <v>447</v>
      </c>
      <c r="P765" s="105"/>
      <c r="Q765" s="84"/>
      <c r="R765" s="84"/>
      <c r="S765" s="84"/>
    </row>
    <row r="766" spans="2:19" ht="45" customHeight="1" x14ac:dyDescent="0.25">
      <c r="B766" s="20" t="s">
        <v>1541</v>
      </c>
      <c r="C766" s="106" t="s">
        <v>19</v>
      </c>
      <c r="D766" s="106"/>
      <c r="E766" s="107">
        <f t="shared" si="11"/>
        <v>1</v>
      </c>
      <c r="F766" s="107"/>
      <c r="G766" s="107" t="s">
        <v>20</v>
      </c>
      <c r="H766" s="107"/>
      <c r="I766" s="108">
        <v>42844</v>
      </c>
      <c r="J766" s="108"/>
      <c r="K766" s="108">
        <v>42845</v>
      </c>
      <c r="L766" s="108"/>
      <c r="M766" s="84" t="s">
        <v>656</v>
      </c>
      <c r="N766" s="84"/>
      <c r="O766" s="105">
        <v>7550</v>
      </c>
      <c r="P766" s="105"/>
      <c r="Q766" s="84"/>
      <c r="R766" s="84"/>
      <c r="S766" s="84"/>
    </row>
    <row r="767" spans="2:19" ht="45" customHeight="1" x14ac:dyDescent="0.25">
      <c r="B767" s="20" t="s">
        <v>1541</v>
      </c>
      <c r="C767" s="106" t="s">
        <v>19</v>
      </c>
      <c r="D767" s="106"/>
      <c r="E767" s="107">
        <f t="shared" si="11"/>
        <v>1</v>
      </c>
      <c r="F767" s="107"/>
      <c r="G767" s="107" t="s">
        <v>20</v>
      </c>
      <c r="H767" s="107"/>
      <c r="I767" s="108">
        <v>42836</v>
      </c>
      <c r="J767" s="108"/>
      <c r="K767" s="108">
        <v>42836</v>
      </c>
      <c r="L767" s="108"/>
      <c r="M767" s="84" t="s">
        <v>656</v>
      </c>
      <c r="N767" s="84"/>
      <c r="O767" s="105">
        <v>180</v>
      </c>
      <c r="P767" s="105"/>
      <c r="Q767" s="84"/>
      <c r="R767" s="84"/>
      <c r="S767" s="84"/>
    </row>
    <row r="768" spans="2:19" ht="45" customHeight="1" x14ac:dyDescent="0.25">
      <c r="B768" s="20" t="s">
        <v>1541</v>
      </c>
      <c r="C768" s="106" t="s">
        <v>1545</v>
      </c>
      <c r="D768" s="106"/>
      <c r="E768" s="107">
        <f t="shared" si="11"/>
        <v>1</v>
      </c>
      <c r="F768" s="107"/>
      <c r="G768" s="107" t="s">
        <v>35</v>
      </c>
      <c r="H768" s="107"/>
      <c r="I768" s="108">
        <v>42850</v>
      </c>
      <c r="J768" s="108"/>
      <c r="K768" s="108">
        <v>42850</v>
      </c>
      <c r="L768" s="108"/>
      <c r="M768" s="84" t="s">
        <v>656</v>
      </c>
      <c r="N768" s="84"/>
      <c r="O768" s="105">
        <v>703.1</v>
      </c>
      <c r="P768" s="105"/>
      <c r="Q768" s="84"/>
      <c r="R768" s="84"/>
      <c r="S768" s="84"/>
    </row>
    <row r="769" spans="2:19" ht="45" customHeight="1" x14ac:dyDescent="0.25">
      <c r="B769" s="20" t="s">
        <v>1541</v>
      </c>
      <c r="C769" s="106" t="s">
        <v>1545</v>
      </c>
      <c r="D769" s="106"/>
      <c r="E769" s="107">
        <f t="shared" si="11"/>
        <v>1</v>
      </c>
      <c r="F769" s="107"/>
      <c r="G769" s="107" t="s">
        <v>35</v>
      </c>
      <c r="H769" s="107"/>
      <c r="I769" s="108">
        <v>42850</v>
      </c>
      <c r="J769" s="108"/>
      <c r="K769" s="108">
        <v>42850</v>
      </c>
      <c r="L769" s="108"/>
      <c r="M769" s="84" t="s">
        <v>656</v>
      </c>
      <c r="N769" s="84"/>
      <c r="O769" s="105">
        <v>457.99</v>
      </c>
      <c r="P769" s="105"/>
      <c r="Q769" s="84"/>
      <c r="R769" s="84"/>
      <c r="S769" s="84"/>
    </row>
    <row r="770" spans="2:19" ht="45" customHeight="1" x14ac:dyDescent="0.25">
      <c r="B770" s="20" t="s">
        <v>1541</v>
      </c>
      <c r="C770" s="106" t="s">
        <v>1546</v>
      </c>
      <c r="D770" s="106"/>
      <c r="E770" s="107">
        <f t="shared" si="11"/>
        <v>1</v>
      </c>
      <c r="F770" s="107"/>
      <c r="G770" s="107" t="s">
        <v>35</v>
      </c>
      <c r="H770" s="107"/>
      <c r="I770" s="108">
        <v>42765</v>
      </c>
      <c r="J770" s="108"/>
      <c r="K770" s="108">
        <v>42765</v>
      </c>
      <c r="L770" s="108"/>
      <c r="M770" s="84" t="s">
        <v>656</v>
      </c>
      <c r="N770" s="84"/>
      <c r="O770" s="105">
        <v>694</v>
      </c>
      <c r="P770" s="105"/>
      <c r="Q770" s="84"/>
      <c r="R770" s="84"/>
      <c r="S770" s="84"/>
    </row>
    <row r="771" spans="2:19" ht="45" customHeight="1" x14ac:dyDescent="0.25">
      <c r="B771" s="20" t="s">
        <v>1541</v>
      </c>
      <c r="C771" s="106" t="s">
        <v>19</v>
      </c>
      <c r="D771" s="106"/>
      <c r="E771" s="107">
        <f t="shared" si="11"/>
        <v>1</v>
      </c>
      <c r="F771" s="107"/>
      <c r="G771" s="107" t="s">
        <v>20</v>
      </c>
      <c r="H771" s="107"/>
      <c r="I771" s="108">
        <v>42807</v>
      </c>
      <c r="J771" s="108"/>
      <c r="K771" s="108">
        <v>42808</v>
      </c>
      <c r="L771" s="108"/>
      <c r="M771" s="84" t="s">
        <v>656</v>
      </c>
      <c r="N771" s="84"/>
      <c r="O771" s="105">
        <v>1250</v>
      </c>
      <c r="P771" s="105"/>
      <c r="Q771" s="84"/>
      <c r="R771" s="84"/>
      <c r="S771" s="84"/>
    </row>
    <row r="772" spans="2:19" ht="45" customHeight="1" x14ac:dyDescent="0.25">
      <c r="B772" s="20" t="s">
        <v>1541</v>
      </c>
      <c r="C772" s="106" t="s">
        <v>1546</v>
      </c>
      <c r="D772" s="106"/>
      <c r="E772" s="107">
        <f t="shared" si="11"/>
        <v>1</v>
      </c>
      <c r="F772" s="107"/>
      <c r="G772" s="107" t="s">
        <v>35</v>
      </c>
      <c r="H772" s="107"/>
      <c r="I772" s="108">
        <v>42765</v>
      </c>
      <c r="J772" s="108"/>
      <c r="K772" s="108">
        <v>42765</v>
      </c>
      <c r="L772" s="108"/>
      <c r="M772" s="84" t="s">
        <v>656</v>
      </c>
      <c r="N772" s="84"/>
      <c r="O772" s="105">
        <v>572</v>
      </c>
      <c r="P772" s="105"/>
      <c r="Q772" s="84"/>
      <c r="R772" s="84"/>
      <c r="S772" s="84"/>
    </row>
    <row r="773" spans="2:19" ht="45" customHeight="1" x14ac:dyDescent="0.25">
      <c r="B773" s="20" t="s">
        <v>1541</v>
      </c>
      <c r="C773" s="106" t="s">
        <v>19</v>
      </c>
      <c r="D773" s="106"/>
      <c r="E773" s="107">
        <f t="shared" si="11"/>
        <v>1</v>
      </c>
      <c r="F773" s="107"/>
      <c r="G773" s="107" t="s">
        <v>20</v>
      </c>
      <c r="H773" s="107"/>
      <c r="I773" s="108">
        <v>42835</v>
      </c>
      <c r="J773" s="108"/>
      <c r="K773" s="108">
        <v>42842</v>
      </c>
      <c r="L773" s="108"/>
      <c r="M773" s="84" t="s">
        <v>656</v>
      </c>
      <c r="N773" s="84"/>
      <c r="O773" s="105">
        <v>1850</v>
      </c>
      <c r="P773" s="105"/>
      <c r="Q773" s="84"/>
      <c r="R773" s="84"/>
      <c r="S773" s="84"/>
    </row>
    <row r="774" spans="2:19" ht="45" customHeight="1" x14ac:dyDescent="0.25">
      <c r="B774" s="20" t="s">
        <v>1541</v>
      </c>
      <c r="C774" s="106" t="s">
        <v>1547</v>
      </c>
      <c r="D774" s="106"/>
      <c r="E774" s="107">
        <f t="shared" si="11"/>
        <v>1</v>
      </c>
      <c r="F774" s="107"/>
      <c r="G774" s="107" t="s">
        <v>35</v>
      </c>
      <c r="H774" s="107"/>
      <c r="I774" s="108">
        <v>42851</v>
      </c>
      <c r="J774" s="108"/>
      <c r="K774" s="108">
        <v>42851</v>
      </c>
      <c r="L774" s="108"/>
      <c r="M774" s="84" t="s">
        <v>656</v>
      </c>
      <c r="N774" s="84"/>
      <c r="O774" s="105">
        <v>694.16</v>
      </c>
      <c r="P774" s="105"/>
      <c r="Q774" s="84"/>
      <c r="R774" s="84"/>
      <c r="S774" s="84"/>
    </row>
    <row r="775" spans="2:19" ht="45" customHeight="1" x14ac:dyDescent="0.25">
      <c r="B775" s="20" t="s">
        <v>1541</v>
      </c>
      <c r="C775" s="106" t="s">
        <v>1548</v>
      </c>
      <c r="D775" s="106"/>
      <c r="E775" s="107">
        <f t="shared" si="11"/>
        <v>1</v>
      </c>
      <c r="F775" s="107"/>
      <c r="G775" s="107" t="s">
        <v>35</v>
      </c>
      <c r="H775" s="107"/>
      <c r="I775" s="108">
        <v>42853</v>
      </c>
      <c r="J775" s="108"/>
      <c r="K775" s="108">
        <v>42853</v>
      </c>
      <c r="L775" s="108"/>
      <c r="M775" s="84" t="s">
        <v>656</v>
      </c>
      <c r="N775" s="84"/>
      <c r="O775" s="105">
        <v>694.04</v>
      </c>
      <c r="P775" s="105"/>
      <c r="Q775" s="84"/>
      <c r="R775" s="84"/>
      <c r="S775" s="84"/>
    </row>
    <row r="776" spans="2:19" ht="45" customHeight="1" x14ac:dyDescent="0.25">
      <c r="B776" s="20" t="s">
        <v>1541</v>
      </c>
      <c r="C776" s="106" t="s">
        <v>1547</v>
      </c>
      <c r="D776" s="106"/>
      <c r="E776" s="107">
        <f t="shared" si="11"/>
        <v>1</v>
      </c>
      <c r="F776" s="107"/>
      <c r="G776" s="107" t="s">
        <v>35</v>
      </c>
      <c r="H776" s="107"/>
      <c r="I776" s="108">
        <v>42851</v>
      </c>
      <c r="J776" s="108"/>
      <c r="K776" s="108">
        <v>42851</v>
      </c>
      <c r="L776" s="108"/>
      <c r="M776" s="84" t="s">
        <v>656</v>
      </c>
      <c r="N776" s="84"/>
      <c r="O776" s="105">
        <v>459.8</v>
      </c>
      <c r="P776" s="105"/>
      <c r="Q776" s="84"/>
      <c r="R776" s="84"/>
      <c r="S776" s="84"/>
    </row>
    <row r="777" spans="2:19" ht="45" customHeight="1" x14ac:dyDescent="0.25">
      <c r="B777" s="20" t="s">
        <v>1541</v>
      </c>
      <c r="C777" s="106" t="s">
        <v>1548</v>
      </c>
      <c r="D777" s="106"/>
      <c r="E777" s="107">
        <f t="shared" si="11"/>
        <v>1</v>
      </c>
      <c r="F777" s="107"/>
      <c r="G777" s="107" t="s">
        <v>35</v>
      </c>
      <c r="H777" s="107"/>
      <c r="I777" s="108">
        <v>42853</v>
      </c>
      <c r="J777" s="108"/>
      <c r="K777" s="108">
        <v>42853</v>
      </c>
      <c r="L777" s="108"/>
      <c r="M777" s="84" t="s">
        <v>656</v>
      </c>
      <c r="N777" s="84"/>
      <c r="O777" s="105">
        <v>301</v>
      </c>
      <c r="P777" s="105"/>
      <c r="Q777" s="84"/>
      <c r="R777" s="84"/>
      <c r="S777" s="84"/>
    </row>
    <row r="778" spans="2:19" ht="45" customHeight="1" x14ac:dyDescent="0.25">
      <c r="B778" s="20" t="s">
        <v>1541</v>
      </c>
      <c r="C778" s="106" t="s">
        <v>19</v>
      </c>
      <c r="D778" s="106"/>
      <c r="E778" s="107">
        <f t="shared" si="11"/>
        <v>1</v>
      </c>
      <c r="F778" s="107"/>
      <c r="G778" s="107" t="s">
        <v>20</v>
      </c>
      <c r="H778" s="107"/>
      <c r="I778" s="108">
        <v>42888</v>
      </c>
      <c r="J778" s="108"/>
      <c r="K778" s="108">
        <v>42892</v>
      </c>
      <c r="L778" s="108"/>
      <c r="M778" s="84" t="s">
        <v>656</v>
      </c>
      <c r="N778" s="84"/>
      <c r="O778" s="105">
        <v>1350</v>
      </c>
      <c r="P778" s="105"/>
      <c r="Q778" s="84"/>
      <c r="R778" s="84"/>
      <c r="S778" s="84"/>
    </row>
    <row r="779" spans="2:19" ht="45" customHeight="1" x14ac:dyDescent="0.25">
      <c r="B779" s="20" t="s">
        <v>1541</v>
      </c>
      <c r="C779" s="106" t="s">
        <v>19</v>
      </c>
      <c r="D779" s="106"/>
      <c r="E779" s="107">
        <f t="shared" si="11"/>
        <v>1</v>
      </c>
      <c r="F779" s="107"/>
      <c r="G779" s="107" t="s">
        <v>20</v>
      </c>
      <c r="H779" s="107"/>
      <c r="I779" s="108">
        <v>42859</v>
      </c>
      <c r="J779" s="108"/>
      <c r="K779" s="108">
        <v>42863</v>
      </c>
      <c r="L779" s="108"/>
      <c r="M779" s="84" t="s">
        <v>656</v>
      </c>
      <c r="N779" s="84"/>
      <c r="O779" s="105">
        <v>2550</v>
      </c>
      <c r="P779" s="105"/>
      <c r="Q779" s="84"/>
      <c r="R779" s="84"/>
      <c r="S779" s="84"/>
    </row>
    <row r="780" spans="2:19" ht="45" customHeight="1" x14ac:dyDescent="0.25">
      <c r="B780" s="20" t="s">
        <v>1541</v>
      </c>
      <c r="C780" s="106" t="s">
        <v>19</v>
      </c>
      <c r="D780" s="106"/>
      <c r="E780" s="107">
        <f t="shared" si="11"/>
        <v>1</v>
      </c>
      <c r="F780" s="107"/>
      <c r="G780" s="107" t="s">
        <v>20</v>
      </c>
      <c r="H780" s="107"/>
      <c r="I780" s="108">
        <v>42855</v>
      </c>
      <c r="J780" s="108"/>
      <c r="K780" s="108">
        <v>42855</v>
      </c>
      <c r="L780" s="108"/>
      <c r="M780" s="84" t="s">
        <v>656</v>
      </c>
      <c r="N780" s="84"/>
      <c r="O780" s="105">
        <v>2200</v>
      </c>
      <c r="P780" s="105"/>
      <c r="Q780" s="84"/>
      <c r="R780" s="84"/>
      <c r="S780" s="84"/>
    </row>
    <row r="781" spans="2:19" ht="45" customHeight="1" x14ac:dyDescent="0.25">
      <c r="B781" s="20" t="s">
        <v>1541</v>
      </c>
      <c r="C781" s="106" t="s">
        <v>1549</v>
      </c>
      <c r="D781" s="106"/>
      <c r="E781" s="107">
        <f t="shared" ref="E781:E844" si="12">D781+1</f>
        <v>1</v>
      </c>
      <c r="F781" s="107"/>
      <c r="G781" s="107" t="s">
        <v>35</v>
      </c>
      <c r="H781" s="107"/>
      <c r="I781" s="108">
        <v>42867</v>
      </c>
      <c r="J781" s="108"/>
      <c r="K781" s="108">
        <v>42867</v>
      </c>
      <c r="L781" s="108"/>
      <c r="M781" s="84" t="s">
        <v>656</v>
      </c>
      <c r="N781" s="84"/>
      <c r="O781" s="105">
        <v>694.01</v>
      </c>
      <c r="P781" s="105"/>
      <c r="Q781" s="84"/>
      <c r="R781" s="84"/>
      <c r="S781" s="84"/>
    </row>
    <row r="782" spans="2:19" ht="45" customHeight="1" x14ac:dyDescent="0.25">
      <c r="B782" s="20" t="s">
        <v>1541</v>
      </c>
      <c r="C782" s="106" t="s">
        <v>19</v>
      </c>
      <c r="D782" s="106"/>
      <c r="E782" s="107">
        <f t="shared" si="12"/>
        <v>1</v>
      </c>
      <c r="F782" s="107"/>
      <c r="G782" s="107" t="s">
        <v>20</v>
      </c>
      <c r="H782" s="107"/>
      <c r="I782" s="108">
        <v>42864</v>
      </c>
      <c r="J782" s="108"/>
      <c r="K782" s="108">
        <v>42866</v>
      </c>
      <c r="L782" s="108"/>
      <c r="M782" s="84" t="s">
        <v>656</v>
      </c>
      <c r="N782" s="84"/>
      <c r="O782" s="105">
        <v>1050</v>
      </c>
      <c r="P782" s="105"/>
      <c r="Q782" s="84"/>
      <c r="R782" s="84"/>
      <c r="S782" s="84"/>
    </row>
    <row r="783" spans="2:19" ht="45" customHeight="1" x14ac:dyDescent="0.25">
      <c r="B783" s="20" t="s">
        <v>1541</v>
      </c>
      <c r="C783" s="106" t="s">
        <v>1549</v>
      </c>
      <c r="D783" s="106"/>
      <c r="E783" s="107">
        <f t="shared" si="12"/>
        <v>1</v>
      </c>
      <c r="F783" s="107"/>
      <c r="G783" s="107" t="s">
        <v>35</v>
      </c>
      <c r="H783" s="107"/>
      <c r="I783" s="108">
        <v>42867</v>
      </c>
      <c r="J783" s="108"/>
      <c r="K783" s="108">
        <v>42867</v>
      </c>
      <c r="L783" s="108"/>
      <c r="M783" s="84" t="s">
        <v>656</v>
      </c>
      <c r="N783" s="84"/>
      <c r="O783" s="105">
        <v>686</v>
      </c>
      <c r="P783" s="105"/>
      <c r="Q783" s="84"/>
      <c r="R783" s="84"/>
      <c r="S783" s="84"/>
    </row>
    <row r="784" spans="2:19" ht="45" customHeight="1" x14ac:dyDescent="0.25">
      <c r="B784" s="20" t="s">
        <v>1541</v>
      </c>
      <c r="C784" s="106" t="s">
        <v>1550</v>
      </c>
      <c r="D784" s="106"/>
      <c r="E784" s="107">
        <f t="shared" si="12"/>
        <v>1</v>
      </c>
      <c r="F784" s="107"/>
      <c r="G784" s="107" t="s">
        <v>35</v>
      </c>
      <c r="H784" s="107"/>
      <c r="I784" s="108">
        <v>42867</v>
      </c>
      <c r="J784" s="108"/>
      <c r="K784" s="108">
        <v>42867</v>
      </c>
      <c r="L784" s="108"/>
      <c r="M784" s="84" t="s">
        <v>656</v>
      </c>
      <c r="N784" s="84"/>
      <c r="O784" s="105">
        <v>497.18</v>
      </c>
      <c r="P784" s="105"/>
      <c r="Q784" s="84"/>
      <c r="R784" s="84"/>
      <c r="S784" s="84"/>
    </row>
    <row r="785" spans="2:19" ht="45" customHeight="1" x14ac:dyDescent="0.25">
      <c r="B785" s="20" t="s">
        <v>1541</v>
      </c>
      <c r="C785" s="106" t="s">
        <v>1551</v>
      </c>
      <c r="D785" s="106"/>
      <c r="E785" s="107">
        <f t="shared" si="12"/>
        <v>1</v>
      </c>
      <c r="F785" s="107"/>
      <c r="G785" s="107" t="s">
        <v>35</v>
      </c>
      <c r="H785" s="107"/>
      <c r="I785" s="108">
        <v>42880</v>
      </c>
      <c r="J785" s="108"/>
      <c r="K785" s="108">
        <v>42880</v>
      </c>
      <c r="L785" s="108"/>
      <c r="M785" s="84" t="s">
        <v>656</v>
      </c>
      <c r="N785" s="84"/>
      <c r="O785" s="105">
        <v>594</v>
      </c>
      <c r="P785" s="105"/>
      <c r="Q785" s="84"/>
      <c r="R785" s="84"/>
      <c r="S785" s="84"/>
    </row>
    <row r="786" spans="2:19" ht="45" customHeight="1" x14ac:dyDescent="0.25">
      <c r="B786" s="20" t="s">
        <v>1541</v>
      </c>
      <c r="C786" s="106" t="s">
        <v>19</v>
      </c>
      <c r="D786" s="106"/>
      <c r="E786" s="107">
        <f t="shared" si="12"/>
        <v>1</v>
      </c>
      <c r="F786" s="107"/>
      <c r="G786" s="107" t="s">
        <v>20</v>
      </c>
      <c r="H786" s="107"/>
      <c r="I786" s="108">
        <v>42880</v>
      </c>
      <c r="J786" s="108"/>
      <c r="K786" s="108">
        <v>42880</v>
      </c>
      <c r="L786" s="108"/>
      <c r="M786" s="84" t="s">
        <v>656</v>
      </c>
      <c r="N786" s="84"/>
      <c r="O786" s="105">
        <v>200</v>
      </c>
      <c r="P786" s="105"/>
      <c r="Q786" s="84"/>
      <c r="R786" s="84"/>
      <c r="S786" s="84"/>
    </row>
    <row r="787" spans="2:19" ht="45" customHeight="1" x14ac:dyDescent="0.25">
      <c r="B787" s="20" t="s">
        <v>1541</v>
      </c>
      <c r="C787" s="106" t="s">
        <v>1550</v>
      </c>
      <c r="D787" s="106"/>
      <c r="E787" s="107">
        <f t="shared" si="12"/>
        <v>1</v>
      </c>
      <c r="F787" s="107"/>
      <c r="G787" s="107" t="s">
        <v>35</v>
      </c>
      <c r="H787" s="107"/>
      <c r="I787" s="108">
        <v>42867</v>
      </c>
      <c r="J787" s="108"/>
      <c r="K787" s="108">
        <v>42867</v>
      </c>
      <c r="L787" s="108"/>
      <c r="M787" s="84" t="s">
        <v>656</v>
      </c>
      <c r="N787" s="84"/>
      <c r="O787" s="105">
        <v>373</v>
      </c>
      <c r="P787" s="105"/>
      <c r="Q787" s="84"/>
      <c r="R787" s="84"/>
      <c r="S787" s="84"/>
    </row>
    <row r="788" spans="2:19" ht="45" customHeight="1" x14ac:dyDescent="0.25">
      <c r="B788" s="20" t="s">
        <v>1541</v>
      </c>
      <c r="C788" s="106" t="s">
        <v>1551</v>
      </c>
      <c r="D788" s="106"/>
      <c r="E788" s="107">
        <f t="shared" si="12"/>
        <v>1</v>
      </c>
      <c r="F788" s="107"/>
      <c r="G788" s="107" t="s">
        <v>35</v>
      </c>
      <c r="H788" s="107"/>
      <c r="I788" s="108">
        <v>42880</v>
      </c>
      <c r="J788" s="108"/>
      <c r="K788" s="108">
        <v>42880</v>
      </c>
      <c r="L788" s="108"/>
      <c r="M788" s="84" t="s">
        <v>656</v>
      </c>
      <c r="N788" s="84"/>
      <c r="O788" s="105">
        <v>521</v>
      </c>
      <c r="P788" s="105"/>
      <c r="Q788" s="84"/>
      <c r="R788" s="84"/>
      <c r="S788" s="84"/>
    </row>
    <row r="789" spans="2:19" ht="45" customHeight="1" x14ac:dyDescent="0.25">
      <c r="B789" s="20" t="s">
        <v>1541</v>
      </c>
      <c r="C789" s="106" t="s">
        <v>19</v>
      </c>
      <c r="D789" s="106"/>
      <c r="E789" s="107">
        <f t="shared" si="12"/>
        <v>1</v>
      </c>
      <c r="F789" s="107"/>
      <c r="G789" s="107" t="s">
        <v>20</v>
      </c>
      <c r="H789" s="107"/>
      <c r="I789" s="108">
        <v>42892</v>
      </c>
      <c r="J789" s="108"/>
      <c r="K789" s="108">
        <v>42892</v>
      </c>
      <c r="L789" s="108"/>
      <c r="M789" s="84" t="s">
        <v>656</v>
      </c>
      <c r="N789" s="84"/>
      <c r="O789" s="105">
        <v>180</v>
      </c>
      <c r="P789" s="105"/>
      <c r="Q789" s="84"/>
      <c r="R789" s="84"/>
      <c r="S789" s="84"/>
    </row>
    <row r="790" spans="2:19" ht="45" customHeight="1" x14ac:dyDescent="0.25">
      <c r="B790" s="20" t="s">
        <v>1541</v>
      </c>
      <c r="C790" s="106" t="s">
        <v>19</v>
      </c>
      <c r="D790" s="106"/>
      <c r="E790" s="107">
        <f t="shared" si="12"/>
        <v>1</v>
      </c>
      <c r="F790" s="107"/>
      <c r="G790" s="107" t="s">
        <v>20</v>
      </c>
      <c r="H790" s="107"/>
      <c r="I790" s="108">
        <v>42907</v>
      </c>
      <c r="J790" s="108"/>
      <c r="K790" s="108">
        <v>42907</v>
      </c>
      <c r="L790" s="108"/>
      <c r="M790" s="84" t="s">
        <v>656</v>
      </c>
      <c r="N790" s="84"/>
      <c r="O790" s="105">
        <v>72</v>
      </c>
      <c r="P790" s="105"/>
      <c r="Q790" s="84"/>
      <c r="R790" s="84"/>
      <c r="S790" s="84"/>
    </row>
    <row r="791" spans="2:19" ht="45" customHeight="1" x14ac:dyDescent="0.25">
      <c r="B791" s="20" t="s">
        <v>1541</v>
      </c>
      <c r="C791" s="106" t="s">
        <v>1033</v>
      </c>
      <c r="D791" s="106"/>
      <c r="E791" s="107">
        <f t="shared" si="12"/>
        <v>1</v>
      </c>
      <c r="F791" s="107"/>
      <c r="G791" s="107" t="s">
        <v>35</v>
      </c>
      <c r="H791" s="107"/>
      <c r="I791" s="108">
        <v>42912</v>
      </c>
      <c r="J791" s="108"/>
      <c r="K791" s="108">
        <v>42912</v>
      </c>
      <c r="L791" s="108"/>
      <c r="M791" s="84" t="s">
        <v>656</v>
      </c>
      <c r="N791" s="84"/>
      <c r="O791" s="105">
        <v>194</v>
      </c>
      <c r="P791" s="105"/>
      <c r="Q791" s="84"/>
      <c r="R791" s="84"/>
      <c r="S791" s="84"/>
    </row>
    <row r="792" spans="2:19" ht="45" customHeight="1" x14ac:dyDescent="0.25">
      <c r="B792" s="20" t="s">
        <v>1541</v>
      </c>
      <c r="C792" s="106" t="s">
        <v>1033</v>
      </c>
      <c r="D792" s="106"/>
      <c r="E792" s="107">
        <f t="shared" si="12"/>
        <v>1</v>
      </c>
      <c r="F792" s="107"/>
      <c r="G792" s="107" t="s">
        <v>35</v>
      </c>
      <c r="H792" s="107"/>
      <c r="I792" s="108">
        <v>42912</v>
      </c>
      <c r="J792" s="108"/>
      <c r="K792" s="108">
        <v>42912</v>
      </c>
      <c r="L792" s="108"/>
      <c r="M792" s="84" t="s">
        <v>656</v>
      </c>
      <c r="N792" s="84"/>
      <c r="O792" s="105">
        <v>162</v>
      </c>
      <c r="P792" s="105"/>
      <c r="Q792" s="84"/>
      <c r="R792" s="84"/>
      <c r="S792" s="84"/>
    </row>
    <row r="793" spans="2:19" ht="45" customHeight="1" x14ac:dyDescent="0.25">
      <c r="B793" s="20" t="s">
        <v>1541</v>
      </c>
      <c r="C793" s="106" t="s">
        <v>19</v>
      </c>
      <c r="D793" s="106"/>
      <c r="E793" s="107">
        <f t="shared" si="12"/>
        <v>1</v>
      </c>
      <c r="F793" s="107"/>
      <c r="G793" s="107" t="s">
        <v>20</v>
      </c>
      <c r="H793" s="107"/>
      <c r="I793" s="108">
        <v>42906</v>
      </c>
      <c r="J793" s="108"/>
      <c r="K793" s="108">
        <v>42911</v>
      </c>
      <c r="L793" s="108"/>
      <c r="M793" s="84" t="s">
        <v>656</v>
      </c>
      <c r="N793" s="84"/>
      <c r="O793" s="105">
        <v>2800</v>
      </c>
      <c r="P793" s="105"/>
      <c r="Q793" s="84"/>
      <c r="R793" s="84"/>
      <c r="S793" s="84"/>
    </row>
    <row r="794" spans="2:19" ht="45" customHeight="1" x14ac:dyDescent="0.25">
      <c r="B794" s="20" t="s">
        <v>1541</v>
      </c>
      <c r="C794" s="106" t="s">
        <v>1033</v>
      </c>
      <c r="D794" s="106"/>
      <c r="E794" s="107">
        <f t="shared" si="12"/>
        <v>1</v>
      </c>
      <c r="F794" s="107"/>
      <c r="G794" s="107" t="s">
        <v>35</v>
      </c>
      <c r="H794" s="107"/>
      <c r="I794" s="108">
        <v>42912</v>
      </c>
      <c r="J794" s="108"/>
      <c r="K794" s="108">
        <v>42912</v>
      </c>
      <c r="L794" s="108"/>
      <c r="M794" s="84" t="s">
        <v>656</v>
      </c>
      <c r="N794" s="84"/>
      <c r="O794" s="105">
        <v>458</v>
      </c>
      <c r="P794" s="105"/>
      <c r="Q794" s="84"/>
      <c r="R794" s="84"/>
      <c r="S794" s="84"/>
    </row>
    <row r="795" spans="2:19" ht="45" customHeight="1" x14ac:dyDescent="0.25">
      <c r="B795" s="20" t="s">
        <v>1541</v>
      </c>
      <c r="C795" s="106" t="s">
        <v>19</v>
      </c>
      <c r="D795" s="106"/>
      <c r="E795" s="107">
        <f t="shared" si="12"/>
        <v>1</v>
      </c>
      <c r="F795" s="107"/>
      <c r="G795" s="107" t="s">
        <v>20</v>
      </c>
      <c r="H795" s="107"/>
      <c r="I795" s="108">
        <v>42894</v>
      </c>
      <c r="J795" s="108"/>
      <c r="K795" s="108">
        <v>42898</v>
      </c>
      <c r="L795" s="108"/>
      <c r="M795" s="84" t="s">
        <v>656</v>
      </c>
      <c r="N795" s="84"/>
      <c r="O795" s="105">
        <v>2350</v>
      </c>
      <c r="P795" s="105"/>
      <c r="Q795" s="84"/>
      <c r="R795" s="84"/>
      <c r="S795" s="84"/>
    </row>
    <row r="796" spans="2:19" ht="45" customHeight="1" x14ac:dyDescent="0.25">
      <c r="B796" s="20" t="s">
        <v>1541</v>
      </c>
      <c r="C796" s="106" t="s">
        <v>19</v>
      </c>
      <c r="D796" s="106"/>
      <c r="E796" s="107">
        <f t="shared" si="12"/>
        <v>1</v>
      </c>
      <c r="F796" s="107"/>
      <c r="G796" s="107" t="s">
        <v>20</v>
      </c>
      <c r="H796" s="107"/>
      <c r="I796" s="108">
        <v>42943</v>
      </c>
      <c r="J796" s="108"/>
      <c r="K796" s="108">
        <v>42944</v>
      </c>
      <c r="L796" s="108"/>
      <c r="M796" s="84" t="s">
        <v>656</v>
      </c>
      <c r="N796" s="84"/>
      <c r="O796" s="105">
        <v>500</v>
      </c>
      <c r="P796" s="105"/>
      <c r="Q796" s="84"/>
      <c r="R796" s="84"/>
      <c r="S796" s="84"/>
    </row>
    <row r="797" spans="2:19" ht="45" customHeight="1" x14ac:dyDescent="0.25">
      <c r="B797" s="20" t="s">
        <v>1541</v>
      </c>
      <c r="C797" s="106" t="s">
        <v>1552</v>
      </c>
      <c r="D797" s="106"/>
      <c r="E797" s="107">
        <f t="shared" si="12"/>
        <v>1</v>
      </c>
      <c r="F797" s="107"/>
      <c r="G797" s="107" t="s">
        <v>35</v>
      </c>
      <c r="H797" s="107"/>
      <c r="I797" s="108">
        <v>42922</v>
      </c>
      <c r="J797" s="108"/>
      <c r="K797" s="108">
        <v>42892</v>
      </c>
      <c r="L797" s="108"/>
      <c r="M797" s="84" t="s">
        <v>656</v>
      </c>
      <c r="N797" s="84"/>
      <c r="O797" s="105">
        <v>694</v>
      </c>
      <c r="P797" s="105"/>
      <c r="Q797" s="84"/>
      <c r="R797" s="84"/>
      <c r="S797" s="84"/>
    </row>
    <row r="798" spans="2:19" ht="45" customHeight="1" x14ac:dyDescent="0.25">
      <c r="B798" s="20" t="s">
        <v>1541</v>
      </c>
      <c r="C798" s="106" t="s">
        <v>1552</v>
      </c>
      <c r="D798" s="106"/>
      <c r="E798" s="107">
        <f t="shared" si="12"/>
        <v>1</v>
      </c>
      <c r="F798" s="107"/>
      <c r="G798" s="107" t="s">
        <v>35</v>
      </c>
      <c r="H798" s="107"/>
      <c r="I798" s="108">
        <v>42922</v>
      </c>
      <c r="J798" s="108"/>
      <c r="K798" s="108">
        <v>42892</v>
      </c>
      <c r="L798" s="108"/>
      <c r="M798" s="84" t="s">
        <v>656</v>
      </c>
      <c r="N798" s="84"/>
      <c r="O798" s="105">
        <v>341.5</v>
      </c>
      <c r="P798" s="105"/>
      <c r="Q798" s="84"/>
      <c r="R798" s="84"/>
      <c r="S798" s="84"/>
    </row>
    <row r="799" spans="2:19" ht="45" customHeight="1" x14ac:dyDescent="0.25">
      <c r="B799" s="20" t="s">
        <v>1541</v>
      </c>
      <c r="C799" s="106" t="s">
        <v>19</v>
      </c>
      <c r="D799" s="106"/>
      <c r="E799" s="107">
        <f t="shared" si="12"/>
        <v>1</v>
      </c>
      <c r="F799" s="107"/>
      <c r="G799" s="107" t="s">
        <v>20</v>
      </c>
      <c r="H799" s="107"/>
      <c r="I799" s="108">
        <v>42886</v>
      </c>
      <c r="J799" s="108"/>
      <c r="K799" s="108">
        <v>42886</v>
      </c>
      <c r="L799" s="108"/>
      <c r="M799" s="84" t="s">
        <v>656</v>
      </c>
      <c r="N799" s="84"/>
      <c r="O799" s="105">
        <v>2220</v>
      </c>
      <c r="P799" s="105"/>
      <c r="Q799" s="84"/>
      <c r="R799" s="84"/>
      <c r="S799" s="84"/>
    </row>
    <row r="800" spans="2:19" ht="45" customHeight="1" x14ac:dyDescent="0.25">
      <c r="B800" s="20" t="s">
        <v>1541</v>
      </c>
      <c r="C800" s="106" t="s">
        <v>1551</v>
      </c>
      <c r="D800" s="106"/>
      <c r="E800" s="107">
        <f t="shared" si="12"/>
        <v>1</v>
      </c>
      <c r="F800" s="107"/>
      <c r="G800" s="107" t="s">
        <v>35</v>
      </c>
      <c r="H800" s="107"/>
      <c r="I800" s="108">
        <v>42941</v>
      </c>
      <c r="J800" s="108"/>
      <c r="K800" s="108">
        <v>42941</v>
      </c>
      <c r="L800" s="108"/>
      <c r="M800" s="84" t="s">
        <v>656</v>
      </c>
      <c r="N800" s="84"/>
      <c r="O800" s="105">
        <v>498.6</v>
      </c>
      <c r="P800" s="105"/>
      <c r="Q800" s="84"/>
      <c r="R800" s="84"/>
      <c r="S800" s="84"/>
    </row>
    <row r="801" spans="2:19" ht="45" customHeight="1" x14ac:dyDescent="0.25">
      <c r="B801" s="20" t="s">
        <v>1541</v>
      </c>
      <c r="C801" s="106" t="s">
        <v>19</v>
      </c>
      <c r="D801" s="106"/>
      <c r="E801" s="107">
        <f t="shared" si="12"/>
        <v>1</v>
      </c>
      <c r="F801" s="107"/>
      <c r="G801" s="107" t="s">
        <v>20</v>
      </c>
      <c r="H801" s="107"/>
      <c r="I801" s="108">
        <v>42924</v>
      </c>
      <c r="J801" s="108"/>
      <c r="K801" s="108">
        <v>42927</v>
      </c>
      <c r="L801" s="108"/>
      <c r="M801" s="84" t="s">
        <v>656</v>
      </c>
      <c r="N801" s="84"/>
      <c r="O801" s="105">
        <v>2878</v>
      </c>
      <c r="P801" s="105"/>
      <c r="Q801" s="84"/>
      <c r="R801" s="84"/>
      <c r="S801" s="84"/>
    </row>
    <row r="802" spans="2:19" ht="45" customHeight="1" x14ac:dyDescent="0.25">
      <c r="B802" s="20" t="s">
        <v>1541</v>
      </c>
      <c r="C802" s="106" t="s">
        <v>1551</v>
      </c>
      <c r="D802" s="106"/>
      <c r="E802" s="107">
        <f t="shared" si="12"/>
        <v>1</v>
      </c>
      <c r="F802" s="107"/>
      <c r="G802" s="107" t="s">
        <v>35</v>
      </c>
      <c r="H802" s="107"/>
      <c r="I802" s="108">
        <v>42941</v>
      </c>
      <c r="J802" s="108"/>
      <c r="K802" s="108">
        <v>42941</v>
      </c>
      <c r="L802" s="108"/>
      <c r="M802" s="84" t="s">
        <v>656</v>
      </c>
      <c r="N802" s="84"/>
      <c r="O802" s="105">
        <v>400</v>
      </c>
      <c r="P802" s="105"/>
      <c r="Q802" s="84"/>
      <c r="R802" s="84"/>
      <c r="S802" s="84"/>
    </row>
    <row r="803" spans="2:19" ht="45" customHeight="1" x14ac:dyDescent="0.25">
      <c r="B803" s="20" t="s">
        <v>1541</v>
      </c>
      <c r="C803" s="106" t="s">
        <v>19</v>
      </c>
      <c r="D803" s="106"/>
      <c r="E803" s="107">
        <f t="shared" si="12"/>
        <v>1</v>
      </c>
      <c r="F803" s="107"/>
      <c r="G803" s="107" t="s">
        <v>20</v>
      </c>
      <c r="H803" s="107"/>
      <c r="I803" s="108">
        <v>43017</v>
      </c>
      <c r="J803" s="108"/>
      <c r="K803" s="108">
        <v>42957</v>
      </c>
      <c r="L803" s="108"/>
      <c r="M803" s="84" t="s">
        <v>656</v>
      </c>
      <c r="N803" s="84"/>
      <c r="O803" s="105">
        <v>3150</v>
      </c>
      <c r="P803" s="105"/>
      <c r="Q803" s="84"/>
      <c r="R803" s="84"/>
      <c r="S803" s="84"/>
    </row>
    <row r="804" spans="2:19" ht="45" customHeight="1" x14ac:dyDescent="0.25">
      <c r="B804" s="20" t="s">
        <v>1541</v>
      </c>
      <c r="C804" s="106" t="s">
        <v>1553</v>
      </c>
      <c r="D804" s="106"/>
      <c r="E804" s="107">
        <f t="shared" si="12"/>
        <v>1</v>
      </c>
      <c r="F804" s="107"/>
      <c r="G804" s="107" t="s">
        <v>35</v>
      </c>
      <c r="H804" s="107"/>
      <c r="I804" s="108">
        <v>43007</v>
      </c>
      <c r="J804" s="108"/>
      <c r="K804" s="108">
        <v>43007</v>
      </c>
      <c r="L804" s="108"/>
      <c r="M804" s="84" t="s">
        <v>656</v>
      </c>
      <c r="N804" s="84"/>
      <c r="O804" s="105">
        <v>715</v>
      </c>
      <c r="P804" s="105"/>
      <c r="Q804" s="84"/>
      <c r="R804" s="84"/>
      <c r="S804" s="84"/>
    </row>
    <row r="805" spans="2:19" ht="45" customHeight="1" x14ac:dyDescent="0.25">
      <c r="B805" s="20" t="s">
        <v>1541</v>
      </c>
      <c r="C805" s="106" t="s">
        <v>19</v>
      </c>
      <c r="D805" s="106"/>
      <c r="E805" s="107">
        <f t="shared" si="12"/>
        <v>1</v>
      </c>
      <c r="F805" s="107"/>
      <c r="G805" s="107" t="s">
        <v>20</v>
      </c>
      <c r="H805" s="107"/>
      <c r="I805" s="108">
        <v>43015</v>
      </c>
      <c r="J805" s="108"/>
      <c r="K805" s="108">
        <v>43018</v>
      </c>
      <c r="L805" s="108"/>
      <c r="M805" s="84" t="s">
        <v>656</v>
      </c>
      <c r="N805" s="84"/>
      <c r="O805" s="105">
        <v>1440</v>
      </c>
      <c r="P805" s="105"/>
      <c r="Q805" s="84"/>
      <c r="R805" s="84"/>
      <c r="S805" s="84"/>
    </row>
    <row r="806" spans="2:19" ht="45" customHeight="1" x14ac:dyDescent="0.25">
      <c r="B806" s="20" t="s">
        <v>1541</v>
      </c>
      <c r="C806" s="106" t="s">
        <v>1553</v>
      </c>
      <c r="D806" s="106"/>
      <c r="E806" s="107">
        <f t="shared" si="12"/>
        <v>1</v>
      </c>
      <c r="F806" s="107"/>
      <c r="G806" s="107" t="s">
        <v>35</v>
      </c>
      <c r="H806" s="107"/>
      <c r="I806" s="108">
        <v>43007</v>
      </c>
      <c r="J806" s="108"/>
      <c r="K806" s="108">
        <v>43007</v>
      </c>
      <c r="L806" s="108"/>
      <c r="M806" s="84" t="s">
        <v>656</v>
      </c>
      <c r="N806" s="84"/>
      <c r="O806" s="105">
        <v>375</v>
      </c>
      <c r="P806" s="105"/>
      <c r="Q806" s="84"/>
      <c r="R806" s="84"/>
      <c r="S806" s="84"/>
    </row>
    <row r="807" spans="2:19" ht="45" customHeight="1" x14ac:dyDescent="0.25">
      <c r="B807" s="20" t="s">
        <v>1541</v>
      </c>
      <c r="C807" s="106" t="s">
        <v>1554</v>
      </c>
      <c r="D807" s="106"/>
      <c r="E807" s="107">
        <f t="shared" si="12"/>
        <v>1</v>
      </c>
      <c r="F807" s="107"/>
      <c r="G807" s="107" t="s">
        <v>35</v>
      </c>
      <c r="H807" s="107"/>
      <c r="I807" s="108">
        <v>42972</v>
      </c>
      <c r="J807" s="108"/>
      <c r="K807" s="108">
        <v>42972</v>
      </c>
      <c r="L807" s="108"/>
      <c r="M807" s="84" t="s">
        <v>656</v>
      </c>
      <c r="N807" s="84"/>
      <c r="O807" s="105">
        <v>500.8</v>
      </c>
      <c r="P807" s="105"/>
      <c r="Q807" s="84"/>
      <c r="R807" s="84"/>
      <c r="S807" s="84"/>
    </row>
    <row r="808" spans="2:19" ht="45" customHeight="1" x14ac:dyDescent="0.25">
      <c r="B808" s="20" t="s">
        <v>1541</v>
      </c>
      <c r="C808" s="106" t="s">
        <v>1555</v>
      </c>
      <c r="D808" s="106"/>
      <c r="E808" s="107">
        <f t="shared" si="12"/>
        <v>1</v>
      </c>
      <c r="F808" s="107"/>
      <c r="G808" s="107" t="s">
        <v>35</v>
      </c>
      <c r="H808" s="107"/>
      <c r="I808" s="108">
        <v>42972</v>
      </c>
      <c r="J808" s="108"/>
      <c r="K808" s="108">
        <v>42972</v>
      </c>
      <c r="L808" s="108"/>
      <c r="M808" s="84" t="s">
        <v>656</v>
      </c>
      <c r="N808" s="84"/>
      <c r="O808" s="105">
        <v>347.4</v>
      </c>
      <c r="P808" s="105"/>
      <c r="Q808" s="84"/>
      <c r="R808" s="84"/>
      <c r="S808" s="84"/>
    </row>
    <row r="809" spans="2:19" ht="45" customHeight="1" x14ac:dyDescent="0.25">
      <c r="B809" s="20" t="s">
        <v>1541</v>
      </c>
      <c r="C809" s="106" t="s">
        <v>19</v>
      </c>
      <c r="D809" s="106"/>
      <c r="E809" s="107">
        <f t="shared" si="12"/>
        <v>1</v>
      </c>
      <c r="F809" s="107"/>
      <c r="G809" s="107" t="s">
        <v>20</v>
      </c>
      <c r="H809" s="107"/>
      <c r="I809" s="108">
        <v>42972</v>
      </c>
      <c r="J809" s="108"/>
      <c r="K809" s="108">
        <v>42972</v>
      </c>
      <c r="L809" s="108"/>
      <c r="M809" s="84" t="s">
        <v>656</v>
      </c>
      <c r="N809" s="84"/>
      <c r="O809" s="105">
        <v>1150</v>
      </c>
      <c r="P809" s="105"/>
      <c r="Q809" s="84"/>
      <c r="R809" s="84"/>
      <c r="S809" s="84"/>
    </row>
    <row r="810" spans="2:19" ht="45" customHeight="1" x14ac:dyDescent="0.25">
      <c r="B810" s="20" t="s">
        <v>1541</v>
      </c>
      <c r="C810" s="106" t="s">
        <v>1554</v>
      </c>
      <c r="D810" s="106"/>
      <c r="E810" s="107">
        <f t="shared" si="12"/>
        <v>1</v>
      </c>
      <c r="F810" s="107"/>
      <c r="G810" s="107" t="s">
        <v>35</v>
      </c>
      <c r="H810" s="107"/>
      <c r="I810" s="108">
        <v>42972</v>
      </c>
      <c r="J810" s="108"/>
      <c r="K810" s="108">
        <v>42972</v>
      </c>
      <c r="L810" s="108"/>
      <c r="M810" s="84" t="s">
        <v>656</v>
      </c>
      <c r="N810" s="84"/>
      <c r="O810" s="105">
        <v>750</v>
      </c>
      <c r="P810" s="105"/>
      <c r="Q810" s="84"/>
      <c r="R810" s="84"/>
      <c r="S810" s="84"/>
    </row>
    <row r="811" spans="2:19" ht="45" customHeight="1" x14ac:dyDescent="0.25">
      <c r="B811" s="20" t="s">
        <v>1541</v>
      </c>
      <c r="C811" s="106" t="s">
        <v>1555</v>
      </c>
      <c r="D811" s="106"/>
      <c r="E811" s="107">
        <f t="shared" si="12"/>
        <v>1</v>
      </c>
      <c r="F811" s="107"/>
      <c r="G811" s="107" t="s">
        <v>35</v>
      </c>
      <c r="H811" s="107"/>
      <c r="I811" s="108">
        <v>42972</v>
      </c>
      <c r="J811" s="108"/>
      <c r="K811" s="108">
        <v>42972</v>
      </c>
      <c r="L811" s="108"/>
      <c r="M811" s="84" t="s">
        <v>656</v>
      </c>
      <c r="N811" s="84"/>
      <c r="O811" s="105">
        <v>156</v>
      </c>
      <c r="P811" s="105"/>
      <c r="Q811" s="84"/>
      <c r="R811" s="84"/>
      <c r="S811" s="84"/>
    </row>
    <row r="812" spans="2:19" ht="45" customHeight="1" x14ac:dyDescent="0.25">
      <c r="B812" s="20" t="s">
        <v>1541</v>
      </c>
      <c r="C812" s="106" t="s">
        <v>19</v>
      </c>
      <c r="D812" s="106"/>
      <c r="E812" s="107">
        <f t="shared" si="12"/>
        <v>1</v>
      </c>
      <c r="F812" s="107"/>
      <c r="G812" s="107" t="s">
        <v>20</v>
      </c>
      <c r="H812" s="107"/>
      <c r="I812" s="108">
        <v>42961</v>
      </c>
      <c r="J812" s="108"/>
      <c r="K812" s="108">
        <v>42963</v>
      </c>
      <c r="L812" s="108"/>
      <c r="M812" s="84" t="s">
        <v>656</v>
      </c>
      <c r="N812" s="84"/>
      <c r="O812" s="105">
        <v>990</v>
      </c>
      <c r="P812" s="105"/>
      <c r="Q812" s="84"/>
      <c r="R812" s="84"/>
      <c r="S812" s="84"/>
    </row>
    <row r="813" spans="2:19" ht="45" customHeight="1" x14ac:dyDescent="0.25">
      <c r="B813" s="20" t="s">
        <v>1541</v>
      </c>
      <c r="C813" s="106" t="s">
        <v>1556</v>
      </c>
      <c r="D813" s="106"/>
      <c r="E813" s="107">
        <f t="shared" si="12"/>
        <v>1</v>
      </c>
      <c r="F813" s="107"/>
      <c r="G813" s="107" t="s">
        <v>35</v>
      </c>
      <c r="H813" s="107"/>
      <c r="I813" s="108">
        <v>43028</v>
      </c>
      <c r="J813" s="108"/>
      <c r="K813" s="108">
        <v>43028</v>
      </c>
      <c r="L813" s="108"/>
      <c r="M813" s="84" t="s">
        <v>656</v>
      </c>
      <c r="N813" s="84"/>
      <c r="O813" s="105">
        <v>663.8</v>
      </c>
      <c r="P813" s="105"/>
      <c r="Q813" s="84"/>
      <c r="R813" s="84"/>
      <c r="S813" s="84"/>
    </row>
    <row r="814" spans="2:19" ht="45" customHeight="1" x14ac:dyDescent="0.25">
      <c r="B814" s="20" t="s">
        <v>1541</v>
      </c>
      <c r="C814" s="106" t="s">
        <v>1557</v>
      </c>
      <c r="D814" s="106"/>
      <c r="E814" s="107">
        <f t="shared" si="12"/>
        <v>1</v>
      </c>
      <c r="F814" s="107"/>
      <c r="G814" s="107" t="s">
        <v>35</v>
      </c>
      <c r="H814" s="107"/>
      <c r="I814" s="108">
        <v>43039</v>
      </c>
      <c r="J814" s="108"/>
      <c r="K814" s="108">
        <v>43039</v>
      </c>
      <c r="L814" s="108"/>
      <c r="M814" s="84" t="s">
        <v>656</v>
      </c>
      <c r="N814" s="84"/>
      <c r="O814" s="105">
        <v>241</v>
      </c>
      <c r="P814" s="105"/>
      <c r="Q814" s="84"/>
      <c r="R814" s="84"/>
      <c r="S814" s="84"/>
    </row>
    <row r="815" spans="2:19" ht="45" customHeight="1" x14ac:dyDescent="0.25">
      <c r="B815" s="20" t="s">
        <v>1541</v>
      </c>
      <c r="C815" s="106" t="s">
        <v>1556</v>
      </c>
      <c r="D815" s="106"/>
      <c r="E815" s="107">
        <f t="shared" si="12"/>
        <v>1</v>
      </c>
      <c r="F815" s="107"/>
      <c r="G815" s="107" t="s">
        <v>35</v>
      </c>
      <c r="H815" s="107"/>
      <c r="I815" s="108">
        <v>43028</v>
      </c>
      <c r="J815" s="108"/>
      <c r="K815" s="108">
        <v>43028</v>
      </c>
      <c r="L815" s="108"/>
      <c r="M815" s="84" t="s">
        <v>656</v>
      </c>
      <c r="N815" s="84"/>
      <c r="O815" s="105">
        <v>378</v>
      </c>
      <c r="P815" s="105"/>
      <c r="Q815" s="84"/>
      <c r="R815" s="84"/>
      <c r="S815" s="84"/>
    </row>
    <row r="816" spans="2:19" ht="45" customHeight="1" x14ac:dyDescent="0.25">
      <c r="B816" s="20" t="s">
        <v>1541</v>
      </c>
      <c r="C816" s="106" t="s">
        <v>1557</v>
      </c>
      <c r="D816" s="106"/>
      <c r="E816" s="107">
        <f t="shared" si="12"/>
        <v>1</v>
      </c>
      <c r="F816" s="107"/>
      <c r="G816" s="107" t="s">
        <v>35</v>
      </c>
      <c r="H816" s="107"/>
      <c r="I816" s="108">
        <v>43039</v>
      </c>
      <c r="J816" s="108"/>
      <c r="K816" s="108">
        <v>43039</v>
      </c>
      <c r="L816" s="108"/>
      <c r="M816" s="84" t="s">
        <v>656</v>
      </c>
      <c r="N816" s="84"/>
      <c r="O816" s="105">
        <v>276</v>
      </c>
      <c r="P816" s="105"/>
      <c r="Q816" s="84"/>
      <c r="R816" s="84"/>
      <c r="S816" s="84"/>
    </row>
    <row r="817" spans="2:20" ht="45" customHeight="1" x14ac:dyDescent="0.25">
      <c r="B817" s="20" t="s">
        <v>1541</v>
      </c>
      <c r="C817" s="106" t="s">
        <v>19</v>
      </c>
      <c r="D817" s="106"/>
      <c r="E817" s="107">
        <f t="shared" si="12"/>
        <v>1</v>
      </c>
      <c r="F817" s="107"/>
      <c r="G817" s="107" t="s">
        <v>20</v>
      </c>
      <c r="H817" s="107"/>
      <c r="I817" s="108">
        <v>43049</v>
      </c>
      <c r="J817" s="108"/>
      <c r="K817" s="108">
        <v>43049</v>
      </c>
      <c r="L817" s="108"/>
      <c r="M817" s="84" t="s">
        <v>656</v>
      </c>
      <c r="N817" s="84"/>
      <c r="O817" s="105">
        <v>1700</v>
      </c>
      <c r="P817" s="105"/>
      <c r="Q817" s="84"/>
      <c r="R817" s="84"/>
      <c r="S817" s="84"/>
    </row>
    <row r="818" spans="2:20" ht="45" customHeight="1" x14ac:dyDescent="0.25">
      <c r="B818" s="20" t="s">
        <v>1541</v>
      </c>
      <c r="C818" s="106" t="s">
        <v>19</v>
      </c>
      <c r="D818" s="106"/>
      <c r="E818" s="107">
        <f t="shared" si="12"/>
        <v>1</v>
      </c>
      <c r="F818" s="107"/>
      <c r="G818" s="107" t="s">
        <v>20</v>
      </c>
      <c r="H818" s="107"/>
      <c r="I818" s="108">
        <v>43000</v>
      </c>
      <c r="J818" s="108"/>
      <c r="K818" s="108">
        <v>43007</v>
      </c>
      <c r="L818" s="108"/>
      <c r="M818" s="84" t="s">
        <v>656</v>
      </c>
      <c r="N818" s="84"/>
      <c r="O818" s="105">
        <v>750</v>
      </c>
      <c r="P818" s="105"/>
      <c r="Q818" s="84"/>
      <c r="R818" s="84"/>
      <c r="S818" s="84"/>
    </row>
    <row r="819" spans="2:20" ht="45" customHeight="1" x14ac:dyDescent="0.25">
      <c r="B819" s="20" t="s">
        <v>1541</v>
      </c>
      <c r="C819" s="106" t="s">
        <v>1558</v>
      </c>
      <c r="D819" s="106"/>
      <c r="E819" s="107">
        <f t="shared" si="12"/>
        <v>1</v>
      </c>
      <c r="F819" s="107"/>
      <c r="G819" s="107" t="s">
        <v>20</v>
      </c>
      <c r="H819" s="107"/>
      <c r="I819" s="108">
        <v>43020</v>
      </c>
      <c r="J819" s="108"/>
      <c r="K819" s="108">
        <v>43024</v>
      </c>
      <c r="L819" s="108"/>
      <c r="M819" s="84" t="s">
        <v>656</v>
      </c>
      <c r="N819" s="84"/>
      <c r="O819" s="105">
        <v>750</v>
      </c>
      <c r="P819" s="105"/>
      <c r="Q819" s="84"/>
      <c r="R819" s="84"/>
      <c r="S819" s="84"/>
    </row>
    <row r="820" spans="2:20" ht="45" customHeight="1" x14ac:dyDescent="0.25">
      <c r="B820" s="20" t="s">
        <v>1541</v>
      </c>
      <c r="C820" s="106" t="s">
        <v>1559</v>
      </c>
      <c r="D820" s="106"/>
      <c r="E820" s="107">
        <f t="shared" si="12"/>
        <v>1</v>
      </c>
      <c r="F820" s="107"/>
      <c r="G820" s="107" t="s">
        <v>35</v>
      </c>
      <c r="H820" s="107"/>
      <c r="I820" s="108">
        <v>43066</v>
      </c>
      <c r="J820" s="108"/>
      <c r="K820" s="108">
        <v>43066</v>
      </c>
      <c r="L820" s="108"/>
      <c r="M820" s="84" t="s">
        <v>656</v>
      </c>
      <c r="N820" s="84"/>
      <c r="O820" s="105">
        <v>710</v>
      </c>
      <c r="P820" s="105"/>
      <c r="Q820" s="84"/>
      <c r="R820" s="84"/>
      <c r="S820" s="84"/>
    </row>
    <row r="821" spans="2:20" ht="45" customHeight="1" x14ac:dyDescent="0.25">
      <c r="B821" s="20" t="s">
        <v>1541</v>
      </c>
      <c r="C821" s="106" t="s">
        <v>19</v>
      </c>
      <c r="D821" s="106"/>
      <c r="E821" s="107">
        <f t="shared" si="12"/>
        <v>1</v>
      </c>
      <c r="F821" s="107"/>
      <c r="G821" s="107" t="s">
        <v>20</v>
      </c>
      <c r="H821" s="107"/>
      <c r="I821" s="108">
        <v>43053</v>
      </c>
      <c r="J821" s="108"/>
      <c r="K821" s="108">
        <v>43063</v>
      </c>
      <c r="L821" s="108"/>
      <c r="M821" s="84" t="s">
        <v>656</v>
      </c>
      <c r="N821" s="84"/>
      <c r="O821" s="105">
        <v>2500</v>
      </c>
      <c r="P821" s="105"/>
      <c r="Q821" s="84"/>
      <c r="R821" s="84"/>
      <c r="S821" s="84"/>
    </row>
    <row r="822" spans="2:20" ht="45" customHeight="1" x14ac:dyDescent="0.25">
      <c r="B822" s="20" t="s">
        <v>1541</v>
      </c>
      <c r="C822" s="106" t="s">
        <v>1559</v>
      </c>
      <c r="D822" s="106"/>
      <c r="E822" s="107">
        <f t="shared" si="12"/>
        <v>1</v>
      </c>
      <c r="F822" s="107"/>
      <c r="G822" s="107" t="s">
        <v>35</v>
      </c>
      <c r="H822" s="107"/>
      <c r="I822" s="108">
        <v>43066</v>
      </c>
      <c r="J822" s="108"/>
      <c r="K822" s="108">
        <v>43066</v>
      </c>
      <c r="L822" s="108"/>
      <c r="M822" s="84" t="s">
        <v>656</v>
      </c>
      <c r="N822" s="84"/>
      <c r="O822" s="105">
        <v>436</v>
      </c>
      <c r="P822" s="105"/>
      <c r="Q822" s="84"/>
      <c r="R822" s="84"/>
      <c r="S822" s="84"/>
      <c r="T822" s="5">
        <f>SUM(O752:O822)</f>
        <v>74823.58</v>
      </c>
    </row>
    <row r="823" spans="2:20" ht="45" customHeight="1" x14ac:dyDescent="0.25">
      <c r="B823" s="20" t="s">
        <v>1560</v>
      </c>
      <c r="C823" s="106" t="s">
        <v>1561</v>
      </c>
      <c r="D823" s="106"/>
      <c r="E823" s="107">
        <f t="shared" si="12"/>
        <v>1</v>
      </c>
      <c r="F823" s="107"/>
      <c r="G823" s="107" t="s">
        <v>1357</v>
      </c>
      <c r="H823" s="107"/>
      <c r="I823" s="108">
        <v>42710</v>
      </c>
      <c r="J823" s="108"/>
      <c r="K823" s="108">
        <v>42710</v>
      </c>
      <c r="L823" s="108"/>
      <c r="M823" s="84" t="s">
        <v>656</v>
      </c>
      <c r="N823" s="84"/>
      <c r="O823" s="105">
        <v>3842</v>
      </c>
      <c r="P823" s="105"/>
      <c r="Q823" s="84"/>
      <c r="R823" s="84"/>
      <c r="S823" s="84"/>
    </row>
    <row r="824" spans="2:20" ht="45" customHeight="1" x14ac:dyDescent="0.25">
      <c r="B824" s="20" t="s">
        <v>1560</v>
      </c>
      <c r="C824" s="106" t="s">
        <v>1562</v>
      </c>
      <c r="D824" s="106"/>
      <c r="E824" s="107">
        <f t="shared" si="12"/>
        <v>1</v>
      </c>
      <c r="F824" s="107"/>
      <c r="G824" s="107" t="s">
        <v>1357</v>
      </c>
      <c r="H824" s="107"/>
      <c r="I824" s="108">
        <v>42760</v>
      </c>
      <c r="J824" s="108"/>
      <c r="K824" s="108">
        <v>42760</v>
      </c>
      <c r="L824" s="108"/>
      <c r="M824" s="84" t="s">
        <v>656</v>
      </c>
      <c r="N824" s="84"/>
      <c r="O824" s="105">
        <v>6736</v>
      </c>
      <c r="P824" s="105"/>
      <c r="Q824" s="84"/>
      <c r="R824" s="84"/>
      <c r="S824" s="84"/>
    </row>
    <row r="825" spans="2:20" ht="45" customHeight="1" x14ac:dyDescent="0.25">
      <c r="B825" s="20" t="s">
        <v>1560</v>
      </c>
      <c r="C825" s="106" t="s">
        <v>341</v>
      </c>
      <c r="D825" s="106"/>
      <c r="E825" s="107">
        <f t="shared" si="12"/>
        <v>1</v>
      </c>
      <c r="F825" s="107"/>
      <c r="G825" s="107" t="s">
        <v>17</v>
      </c>
      <c r="H825" s="107"/>
      <c r="I825" s="108">
        <v>42774</v>
      </c>
      <c r="J825" s="108"/>
      <c r="K825" s="108">
        <v>42775</v>
      </c>
      <c r="L825" s="108"/>
      <c r="M825" s="84" t="s">
        <v>656</v>
      </c>
      <c r="N825" s="84"/>
      <c r="O825" s="105">
        <v>4417</v>
      </c>
      <c r="P825" s="105"/>
      <c r="Q825" s="84"/>
      <c r="R825" s="84"/>
      <c r="S825" s="84"/>
    </row>
    <row r="826" spans="2:20" ht="45" customHeight="1" x14ac:dyDescent="0.25">
      <c r="B826" s="20" t="s">
        <v>1560</v>
      </c>
      <c r="C826" s="106" t="s">
        <v>1563</v>
      </c>
      <c r="D826" s="106"/>
      <c r="E826" s="107">
        <f t="shared" si="12"/>
        <v>1</v>
      </c>
      <c r="F826" s="107"/>
      <c r="G826" s="107" t="s">
        <v>1357</v>
      </c>
      <c r="H826" s="107"/>
      <c r="I826" s="108">
        <v>42901</v>
      </c>
      <c r="J826" s="108"/>
      <c r="K826" s="108">
        <v>42901</v>
      </c>
      <c r="L826" s="108"/>
      <c r="M826" s="84" t="s">
        <v>656</v>
      </c>
      <c r="N826" s="84"/>
      <c r="O826" s="105">
        <v>5696</v>
      </c>
      <c r="P826" s="105"/>
      <c r="Q826" s="84"/>
      <c r="R826" s="84"/>
      <c r="S826" s="84"/>
    </row>
    <row r="827" spans="2:20" ht="45" customHeight="1" x14ac:dyDescent="0.25">
      <c r="B827" s="20" t="s">
        <v>1560</v>
      </c>
      <c r="C827" s="106" t="s">
        <v>1564</v>
      </c>
      <c r="D827" s="106"/>
      <c r="E827" s="107">
        <f t="shared" si="12"/>
        <v>1</v>
      </c>
      <c r="F827" s="107"/>
      <c r="G827" s="107" t="s">
        <v>17</v>
      </c>
      <c r="H827" s="107"/>
      <c r="I827" s="108">
        <v>42978</v>
      </c>
      <c r="J827" s="108"/>
      <c r="K827" s="108">
        <v>42978</v>
      </c>
      <c r="L827" s="108"/>
      <c r="M827" s="84" t="s">
        <v>656</v>
      </c>
      <c r="N827" s="84"/>
      <c r="O827" s="105">
        <v>7340</v>
      </c>
      <c r="P827" s="105"/>
      <c r="Q827" s="84"/>
      <c r="R827" s="84"/>
      <c r="S827" s="84"/>
    </row>
    <row r="828" spans="2:20" ht="45" customHeight="1" x14ac:dyDescent="0.25">
      <c r="B828" s="20" t="s">
        <v>1560</v>
      </c>
      <c r="C828" s="106" t="s">
        <v>1565</v>
      </c>
      <c r="D828" s="106"/>
      <c r="E828" s="107">
        <f t="shared" si="12"/>
        <v>1</v>
      </c>
      <c r="F828" s="107"/>
      <c r="G828" s="107" t="s">
        <v>17</v>
      </c>
      <c r="H828" s="107"/>
      <c r="I828" s="108">
        <v>42909</v>
      </c>
      <c r="J828" s="108"/>
      <c r="K828" s="108">
        <v>42909</v>
      </c>
      <c r="L828" s="108"/>
      <c r="M828" s="84" t="s">
        <v>656</v>
      </c>
      <c r="N828" s="84"/>
      <c r="O828" s="105">
        <v>2057</v>
      </c>
      <c r="P828" s="105"/>
      <c r="Q828" s="84"/>
      <c r="R828" s="84"/>
      <c r="S828" s="84"/>
    </row>
    <row r="829" spans="2:20" ht="45" customHeight="1" x14ac:dyDescent="0.25">
      <c r="B829" s="20" t="s">
        <v>1560</v>
      </c>
      <c r="C829" s="106" t="s">
        <v>1562</v>
      </c>
      <c r="D829" s="106"/>
      <c r="E829" s="107">
        <f t="shared" si="12"/>
        <v>1</v>
      </c>
      <c r="F829" s="107"/>
      <c r="G829" s="107" t="s">
        <v>17</v>
      </c>
      <c r="H829" s="107"/>
      <c r="I829" s="108">
        <v>43011</v>
      </c>
      <c r="J829" s="108"/>
      <c r="K829" s="108">
        <v>43011</v>
      </c>
      <c r="L829" s="108"/>
      <c r="M829" s="84" t="s">
        <v>656</v>
      </c>
      <c r="N829" s="84"/>
      <c r="O829" s="105">
        <v>4306.32</v>
      </c>
      <c r="P829" s="105"/>
      <c r="Q829" s="84"/>
      <c r="R829" s="84"/>
      <c r="S829" s="84"/>
    </row>
    <row r="830" spans="2:20" ht="45" customHeight="1" x14ac:dyDescent="0.25">
      <c r="B830" s="20" t="s">
        <v>1560</v>
      </c>
      <c r="C830" s="106" t="s">
        <v>1562</v>
      </c>
      <c r="D830" s="106"/>
      <c r="E830" s="107">
        <f t="shared" si="12"/>
        <v>1</v>
      </c>
      <c r="F830" s="107"/>
      <c r="G830" s="107" t="s">
        <v>17</v>
      </c>
      <c r="H830" s="107"/>
      <c r="I830" s="108">
        <v>43034</v>
      </c>
      <c r="J830" s="108"/>
      <c r="K830" s="108">
        <v>43034</v>
      </c>
      <c r="L830" s="108"/>
      <c r="M830" s="84" t="s">
        <v>656</v>
      </c>
      <c r="N830" s="84"/>
      <c r="O830" s="105">
        <v>5236</v>
      </c>
      <c r="P830" s="105"/>
      <c r="Q830" s="84"/>
      <c r="R830" s="84"/>
      <c r="S830" s="84"/>
      <c r="T830" s="5">
        <f>SUM(O823:O830)</f>
        <v>39630.32</v>
      </c>
    </row>
    <row r="831" spans="2:20" ht="45" customHeight="1" x14ac:dyDescent="0.25">
      <c r="B831" s="20" t="s">
        <v>1566</v>
      </c>
      <c r="C831" s="106" t="s">
        <v>1567</v>
      </c>
      <c r="D831" s="106"/>
      <c r="E831" s="107">
        <f t="shared" si="12"/>
        <v>1</v>
      </c>
      <c r="F831" s="107"/>
      <c r="G831" s="107" t="s">
        <v>1357</v>
      </c>
      <c r="H831" s="107"/>
      <c r="I831" s="108">
        <v>42759</v>
      </c>
      <c r="J831" s="108"/>
      <c r="K831" s="108">
        <v>42759</v>
      </c>
      <c r="L831" s="108"/>
      <c r="M831" s="84" t="s">
        <v>656</v>
      </c>
      <c r="N831" s="84"/>
      <c r="O831" s="105">
        <v>2673.64</v>
      </c>
      <c r="P831" s="105"/>
      <c r="Q831" s="84"/>
      <c r="R831" s="84"/>
      <c r="S831" s="84"/>
    </row>
    <row r="832" spans="2:20" ht="45" customHeight="1" x14ac:dyDescent="0.25">
      <c r="B832" s="20" t="s">
        <v>1566</v>
      </c>
      <c r="C832" s="106" t="s">
        <v>1568</v>
      </c>
      <c r="D832" s="106"/>
      <c r="E832" s="107">
        <f t="shared" si="12"/>
        <v>1</v>
      </c>
      <c r="F832" s="107"/>
      <c r="G832" s="107" t="s">
        <v>17</v>
      </c>
      <c r="H832" s="107"/>
      <c r="I832" s="108">
        <v>42778</v>
      </c>
      <c r="J832" s="108"/>
      <c r="K832" s="108">
        <v>42781</v>
      </c>
      <c r="L832" s="108"/>
      <c r="M832" s="84" t="s">
        <v>656</v>
      </c>
      <c r="N832" s="84"/>
      <c r="O832" s="105">
        <v>2495.1</v>
      </c>
      <c r="P832" s="105"/>
      <c r="Q832" s="84"/>
      <c r="R832" s="84"/>
      <c r="S832" s="84"/>
    </row>
    <row r="833" spans="2:20" ht="45" customHeight="1" x14ac:dyDescent="0.25">
      <c r="B833" s="20" t="s">
        <v>1566</v>
      </c>
      <c r="C833" s="106" t="s">
        <v>1568</v>
      </c>
      <c r="D833" s="106"/>
      <c r="E833" s="107">
        <f t="shared" si="12"/>
        <v>1</v>
      </c>
      <c r="F833" s="107"/>
      <c r="G833" s="107" t="s">
        <v>17</v>
      </c>
      <c r="H833" s="107"/>
      <c r="I833" s="108">
        <v>42778</v>
      </c>
      <c r="J833" s="108"/>
      <c r="K833" s="108">
        <v>42781</v>
      </c>
      <c r="L833" s="108"/>
      <c r="M833" s="84" t="s">
        <v>656</v>
      </c>
      <c r="N833" s="84"/>
      <c r="O833" s="105">
        <v>662</v>
      </c>
      <c r="P833" s="105"/>
      <c r="Q833" s="84"/>
      <c r="R833" s="84"/>
      <c r="S833" s="84"/>
    </row>
    <row r="834" spans="2:20" ht="45" customHeight="1" x14ac:dyDescent="0.25">
      <c r="B834" s="20" t="s">
        <v>1566</v>
      </c>
      <c r="C834" s="106" t="s">
        <v>1569</v>
      </c>
      <c r="D834" s="106"/>
      <c r="E834" s="107">
        <f t="shared" si="12"/>
        <v>1</v>
      </c>
      <c r="F834" s="107"/>
      <c r="G834" s="107" t="s">
        <v>35</v>
      </c>
      <c r="H834" s="107"/>
      <c r="I834" s="108">
        <v>42990</v>
      </c>
      <c r="J834" s="108"/>
      <c r="K834" s="108">
        <v>42990</v>
      </c>
      <c r="L834" s="108"/>
      <c r="M834" s="84" t="s">
        <v>656</v>
      </c>
      <c r="N834" s="84"/>
      <c r="O834" s="105">
        <v>694</v>
      </c>
      <c r="P834" s="105"/>
      <c r="Q834" s="84"/>
      <c r="R834" s="84"/>
      <c r="S834" s="84"/>
    </row>
    <row r="835" spans="2:20" ht="45" customHeight="1" x14ac:dyDescent="0.25">
      <c r="B835" s="20" t="s">
        <v>1566</v>
      </c>
      <c r="C835" s="106" t="s">
        <v>1569</v>
      </c>
      <c r="D835" s="106"/>
      <c r="E835" s="107">
        <f t="shared" si="12"/>
        <v>1</v>
      </c>
      <c r="F835" s="107"/>
      <c r="G835" s="107" t="s">
        <v>35</v>
      </c>
      <c r="H835" s="107"/>
      <c r="I835" s="108">
        <v>42986</v>
      </c>
      <c r="J835" s="108"/>
      <c r="K835" s="108">
        <v>42986</v>
      </c>
      <c r="L835" s="108"/>
      <c r="M835" s="84" t="s">
        <v>656</v>
      </c>
      <c r="N835" s="84"/>
      <c r="O835" s="105">
        <v>694</v>
      </c>
      <c r="P835" s="105"/>
      <c r="Q835" s="84"/>
      <c r="R835" s="84"/>
      <c r="S835" s="84"/>
    </row>
    <row r="836" spans="2:20" ht="45" customHeight="1" x14ac:dyDescent="0.25">
      <c r="B836" s="20" t="s">
        <v>1566</v>
      </c>
      <c r="C836" s="106" t="s">
        <v>1569</v>
      </c>
      <c r="D836" s="106"/>
      <c r="E836" s="107">
        <f t="shared" si="12"/>
        <v>1</v>
      </c>
      <c r="F836" s="107"/>
      <c r="G836" s="107" t="s">
        <v>35</v>
      </c>
      <c r="H836" s="107"/>
      <c r="I836" s="108">
        <v>42977</v>
      </c>
      <c r="J836" s="108"/>
      <c r="K836" s="108">
        <v>42977</v>
      </c>
      <c r="L836" s="108"/>
      <c r="M836" s="84" t="s">
        <v>656</v>
      </c>
      <c r="N836" s="84"/>
      <c r="O836" s="105">
        <v>714</v>
      </c>
      <c r="P836" s="105"/>
      <c r="Q836" s="84"/>
      <c r="R836" s="84"/>
      <c r="S836" s="84"/>
    </row>
    <row r="837" spans="2:20" ht="45" customHeight="1" x14ac:dyDescent="0.25">
      <c r="B837" s="20" t="s">
        <v>1566</v>
      </c>
      <c r="C837" s="106" t="s">
        <v>1570</v>
      </c>
      <c r="D837" s="106"/>
      <c r="E837" s="107">
        <f t="shared" si="12"/>
        <v>1</v>
      </c>
      <c r="F837" s="107"/>
      <c r="G837" s="107" t="s">
        <v>35</v>
      </c>
      <c r="H837" s="107"/>
      <c r="I837" s="108">
        <v>42979</v>
      </c>
      <c r="J837" s="108"/>
      <c r="K837" s="108">
        <v>42979</v>
      </c>
      <c r="L837" s="108"/>
      <c r="M837" s="84" t="s">
        <v>656</v>
      </c>
      <c r="N837" s="84"/>
      <c r="O837" s="105">
        <v>694</v>
      </c>
      <c r="P837" s="105"/>
      <c r="Q837" s="84"/>
      <c r="R837" s="84"/>
      <c r="S837" s="84"/>
    </row>
    <row r="838" spans="2:20" ht="45" customHeight="1" x14ac:dyDescent="0.25">
      <c r="B838" s="20" t="s">
        <v>1566</v>
      </c>
      <c r="C838" s="106" t="s">
        <v>1571</v>
      </c>
      <c r="D838" s="106"/>
      <c r="E838" s="107">
        <f t="shared" si="12"/>
        <v>1</v>
      </c>
      <c r="F838" s="107"/>
      <c r="G838" s="107" t="s">
        <v>35</v>
      </c>
      <c r="H838" s="107"/>
      <c r="I838" s="108">
        <v>42998</v>
      </c>
      <c r="J838" s="108"/>
      <c r="K838" s="108">
        <v>42998</v>
      </c>
      <c r="L838" s="108"/>
      <c r="M838" s="84" t="s">
        <v>656</v>
      </c>
      <c r="N838" s="84"/>
      <c r="O838" s="105">
        <v>194</v>
      </c>
      <c r="P838" s="105"/>
      <c r="Q838" s="84"/>
      <c r="R838" s="84"/>
      <c r="S838" s="84"/>
    </row>
    <row r="839" spans="2:20" ht="45" customHeight="1" x14ac:dyDescent="0.25">
      <c r="B839" s="20" t="s">
        <v>1566</v>
      </c>
      <c r="C839" s="106" t="s">
        <v>1571</v>
      </c>
      <c r="D839" s="106"/>
      <c r="E839" s="107">
        <f t="shared" si="12"/>
        <v>1</v>
      </c>
      <c r="F839" s="107"/>
      <c r="G839" s="107" t="s">
        <v>35</v>
      </c>
      <c r="H839" s="107"/>
      <c r="I839" s="108">
        <v>42971</v>
      </c>
      <c r="J839" s="108"/>
      <c r="K839" s="108">
        <v>42971</v>
      </c>
      <c r="L839" s="108"/>
      <c r="M839" s="84" t="s">
        <v>656</v>
      </c>
      <c r="N839" s="84"/>
      <c r="O839" s="105">
        <v>694</v>
      </c>
      <c r="P839" s="105"/>
      <c r="Q839" s="84"/>
      <c r="R839" s="84"/>
      <c r="S839" s="84"/>
    </row>
    <row r="840" spans="2:20" ht="45" customHeight="1" x14ac:dyDescent="0.25">
      <c r="B840" s="20" t="s">
        <v>1566</v>
      </c>
      <c r="C840" s="106" t="s">
        <v>1011</v>
      </c>
      <c r="D840" s="106"/>
      <c r="E840" s="107">
        <f t="shared" si="12"/>
        <v>1</v>
      </c>
      <c r="F840" s="107"/>
      <c r="G840" s="107" t="s">
        <v>35</v>
      </c>
      <c r="H840" s="107"/>
      <c r="I840" s="108">
        <v>42957</v>
      </c>
      <c r="J840" s="108"/>
      <c r="K840" s="108">
        <v>42957</v>
      </c>
      <c r="L840" s="108"/>
      <c r="M840" s="84" t="s">
        <v>656</v>
      </c>
      <c r="N840" s="84"/>
      <c r="O840" s="105">
        <v>694</v>
      </c>
      <c r="P840" s="105"/>
      <c r="Q840" s="84"/>
      <c r="R840" s="84"/>
      <c r="S840" s="84"/>
    </row>
    <row r="841" spans="2:20" ht="45" customHeight="1" x14ac:dyDescent="0.25">
      <c r="B841" s="20" t="s">
        <v>1566</v>
      </c>
      <c r="C841" s="106" t="s">
        <v>1571</v>
      </c>
      <c r="D841" s="106"/>
      <c r="E841" s="107">
        <f t="shared" si="12"/>
        <v>1</v>
      </c>
      <c r="F841" s="107"/>
      <c r="G841" s="107" t="s">
        <v>35</v>
      </c>
      <c r="H841" s="107"/>
      <c r="I841" s="108">
        <v>42992</v>
      </c>
      <c r="J841" s="108"/>
      <c r="K841" s="108">
        <v>42992</v>
      </c>
      <c r="L841" s="108"/>
      <c r="M841" s="84" t="s">
        <v>656</v>
      </c>
      <c r="N841" s="84"/>
      <c r="O841" s="105">
        <v>694</v>
      </c>
      <c r="P841" s="105"/>
      <c r="Q841" s="84"/>
      <c r="R841" s="84"/>
      <c r="S841" s="84"/>
    </row>
    <row r="842" spans="2:20" ht="45" customHeight="1" x14ac:dyDescent="0.25">
      <c r="B842" s="20" t="s">
        <v>1566</v>
      </c>
      <c r="C842" s="106" t="s">
        <v>1571</v>
      </c>
      <c r="D842" s="106"/>
      <c r="E842" s="107">
        <f t="shared" si="12"/>
        <v>1</v>
      </c>
      <c r="F842" s="107"/>
      <c r="G842" s="107" t="s">
        <v>35</v>
      </c>
      <c r="H842" s="107"/>
      <c r="I842" s="108">
        <v>42998</v>
      </c>
      <c r="J842" s="108"/>
      <c r="K842" s="108">
        <v>42998</v>
      </c>
      <c r="L842" s="108"/>
      <c r="M842" s="84" t="s">
        <v>656</v>
      </c>
      <c r="N842" s="84"/>
      <c r="O842" s="105">
        <v>500</v>
      </c>
      <c r="P842" s="105"/>
      <c r="Q842" s="84"/>
      <c r="R842" s="84"/>
      <c r="S842" s="84"/>
    </row>
    <row r="843" spans="2:20" ht="45" customHeight="1" x14ac:dyDescent="0.25">
      <c r="B843" s="20" t="s">
        <v>1566</v>
      </c>
      <c r="C843" s="106" t="s">
        <v>1571</v>
      </c>
      <c r="D843" s="106"/>
      <c r="E843" s="107">
        <f t="shared" si="12"/>
        <v>1</v>
      </c>
      <c r="F843" s="107"/>
      <c r="G843" s="107" t="s">
        <v>35</v>
      </c>
      <c r="H843" s="107"/>
      <c r="I843" s="108">
        <v>43000</v>
      </c>
      <c r="J843" s="108"/>
      <c r="K843" s="108">
        <v>43000</v>
      </c>
      <c r="L843" s="108"/>
      <c r="M843" s="84" t="s">
        <v>656</v>
      </c>
      <c r="N843" s="84"/>
      <c r="O843" s="105">
        <v>694</v>
      </c>
      <c r="P843" s="105"/>
      <c r="Q843" s="84"/>
      <c r="R843" s="84"/>
      <c r="S843" s="84"/>
    </row>
    <row r="844" spans="2:20" ht="45" customHeight="1" x14ac:dyDescent="0.25">
      <c r="B844" s="20" t="s">
        <v>1566</v>
      </c>
      <c r="C844" s="106" t="s">
        <v>1571</v>
      </c>
      <c r="D844" s="106"/>
      <c r="E844" s="107">
        <f t="shared" si="12"/>
        <v>1</v>
      </c>
      <c r="F844" s="107"/>
      <c r="G844" s="107" t="s">
        <v>35</v>
      </c>
      <c r="H844" s="107"/>
      <c r="I844" s="108">
        <v>42930</v>
      </c>
      <c r="J844" s="108"/>
      <c r="K844" s="108">
        <v>42930</v>
      </c>
      <c r="L844" s="108"/>
      <c r="M844" s="84" t="s">
        <v>656</v>
      </c>
      <c r="N844" s="84"/>
      <c r="O844" s="105">
        <v>694</v>
      </c>
      <c r="P844" s="105"/>
      <c r="Q844" s="84"/>
      <c r="R844" s="84"/>
      <c r="S844" s="84"/>
    </row>
    <row r="845" spans="2:20" ht="45" customHeight="1" x14ac:dyDescent="0.25">
      <c r="B845" s="20" t="s">
        <v>1566</v>
      </c>
      <c r="C845" s="106" t="s">
        <v>1572</v>
      </c>
      <c r="D845" s="106"/>
      <c r="E845" s="107">
        <f t="shared" ref="E845:E908" si="13">D845+1</f>
        <v>1</v>
      </c>
      <c r="F845" s="107"/>
      <c r="G845" s="107" t="s">
        <v>35</v>
      </c>
      <c r="H845" s="107"/>
      <c r="I845" s="108">
        <v>43045</v>
      </c>
      <c r="J845" s="108"/>
      <c r="K845" s="108">
        <v>43046</v>
      </c>
      <c r="L845" s="108"/>
      <c r="M845" s="84" t="s">
        <v>656</v>
      </c>
      <c r="N845" s="84"/>
      <c r="O845" s="105">
        <v>1200.5</v>
      </c>
      <c r="P845" s="105"/>
      <c r="Q845" s="84"/>
      <c r="R845" s="84"/>
      <c r="S845" s="84"/>
    </row>
    <row r="846" spans="2:20" ht="45" customHeight="1" x14ac:dyDescent="0.25">
      <c r="B846" s="20" t="s">
        <v>1566</v>
      </c>
      <c r="C846" s="106" t="s">
        <v>1572</v>
      </c>
      <c r="D846" s="106"/>
      <c r="E846" s="107">
        <f t="shared" si="13"/>
        <v>1</v>
      </c>
      <c r="F846" s="107"/>
      <c r="G846" s="107" t="s">
        <v>35</v>
      </c>
      <c r="H846" s="107"/>
      <c r="I846" s="108">
        <v>43060</v>
      </c>
      <c r="J846" s="108"/>
      <c r="K846" s="108">
        <v>43060</v>
      </c>
      <c r="L846" s="108"/>
      <c r="M846" s="84" t="s">
        <v>656</v>
      </c>
      <c r="N846" s="84"/>
      <c r="O846" s="105">
        <v>388</v>
      </c>
      <c r="P846" s="105"/>
      <c r="Q846" s="84"/>
      <c r="R846" s="84"/>
      <c r="S846" s="84"/>
      <c r="T846" s="5">
        <f>SUM(O831:O846)</f>
        <v>14379.24</v>
      </c>
    </row>
    <row r="847" spans="2:20" ht="45" customHeight="1" x14ac:dyDescent="0.25">
      <c r="B847" s="20" t="s">
        <v>1573</v>
      </c>
      <c r="C847" s="106" t="s">
        <v>1574</v>
      </c>
      <c r="D847" s="106"/>
      <c r="E847" s="107">
        <f t="shared" si="13"/>
        <v>1</v>
      </c>
      <c r="F847" s="107"/>
      <c r="G847" s="107" t="s">
        <v>35</v>
      </c>
      <c r="H847" s="107"/>
      <c r="I847" s="108">
        <v>42758</v>
      </c>
      <c r="J847" s="108"/>
      <c r="K847" s="108">
        <v>42758</v>
      </c>
      <c r="L847" s="108"/>
      <c r="M847" s="84" t="s">
        <v>656</v>
      </c>
      <c r="N847" s="84"/>
      <c r="O847" s="105">
        <v>694</v>
      </c>
      <c r="P847" s="105"/>
      <c r="Q847" s="84"/>
      <c r="R847" s="84"/>
      <c r="S847" s="84"/>
    </row>
    <row r="848" spans="2:20" ht="45" customHeight="1" x14ac:dyDescent="0.25">
      <c r="B848" s="20" t="s">
        <v>1573</v>
      </c>
      <c r="C848" s="106" t="s">
        <v>1574</v>
      </c>
      <c r="D848" s="106"/>
      <c r="E848" s="107">
        <f t="shared" si="13"/>
        <v>1</v>
      </c>
      <c r="F848" s="107"/>
      <c r="G848" s="107" t="s">
        <v>35</v>
      </c>
      <c r="H848" s="107"/>
      <c r="I848" s="108">
        <v>42758</v>
      </c>
      <c r="J848" s="108"/>
      <c r="K848" s="108">
        <v>42758</v>
      </c>
      <c r="L848" s="108"/>
      <c r="M848" s="84" t="s">
        <v>656</v>
      </c>
      <c r="N848" s="84"/>
      <c r="O848" s="105">
        <v>1031</v>
      </c>
      <c r="P848" s="105"/>
      <c r="Q848" s="84"/>
      <c r="R848" s="84"/>
      <c r="S848" s="84"/>
    </row>
    <row r="849" spans="2:19" ht="45" customHeight="1" x14ac:dyDescent="0.25">
      <c r="B849" s="20" t="s">
        <v>1573</v>
      </c>
      <c r="C849" s="106" t="s">
        <v>1575</v>
      </c>
      <c r="D849" s="106"/>
      <c r="E849" s="107">
        <f t="shared" si="13"/>
        <v>1</v>
      </c>
      <c r="F849" s="107"/>
      <c r="G849" s="107" t="s">
        <v>35</v>
      </c>
      <c r="H849" s="107"/>
      <c r="I849" s="108">
        <v>42752</v>
      </c>
      <c r="J849" s="108"/>
      <c r="K849" s="108">
        <v>42752</v>
      </c>
      <c r="L849" s="108"/>
      <c r="M849" s="84" t="s">
        <v>656</v>
      </c>
      <c r="N849" s="84"/>
      <c r="O849" s="105">
        <v>675.1</v>
      </c>
      <c r="P849" s="105"/>
      <c r="Q849" s="84"/>
      <c r="R849" s="84"/>
      <c r="S849" s="84"/>
    </row>
    <row r="850" spans="2:19" ht="45" customHeight="1" x14ac:dyDescent="0.25">
      <c r="B850" s="20" t="s">
        <v>1573</v>
      </c>
      <c r="C850" s="106" t="s">
        <v>1575</v>
      </c>
      <c r="D850" s="106"/>
      <c r="E850" s="107">
        <f t="shared" si="13"/>
        <v>1</v>
      </c>
      <c r="F850" s="107"/>
      <c r="G850" s="107" t="s">
        <v>35</v>
      </c>
      <c r="H850" s="107"/>
      <c r="I850" s="108">
        <v>42752</v>
      </c>
      <c r="J850" s="108"/>
      <c r="K850" s="108">
        <v>42752</v>
      </c>
      <c r="L850" s="108"/>
      <c r="M850" s="84" t="s">
        <v>656</v>
      </c>
      <c r="N850" s="84"/>
      <c r="O850" s="105">
        <v>338</v>
      </c>
      <c r="P850" s="105"/>
      <c r="Q850" s="84"/>
      <c r="R850" s="84"/>
      <c r="S850" s="84"/>
    </row>
    <row r="851" spans="2:19" ht="45" customHeight="1" x14ac:dyDescent="0.25">
      <c r="B851" s="20" t="s">
        <v>1573</v>
      </c>
      <c r="C851" s="106" t="s">
        <v>1576</v>
      </c>
      <c r="D851" s="106"/>
      <c r="E851" s="107">
        <f t="shared" si="13"/>
        <v>1</v>
      </c>
      <c r="F851" s="107"/>
      <c r="G851" s="107" t="s">
        <v>35</v>
      </c>
      <c r="H851" s="107"/>
      <c r="I851" s="108">
        <v>42761</v>
      </c>
      <c r="J851" s="108"/>
      <c r="K851" s="108">
        <v>42761</v>
      </c>
      <c r="L851" s="108"/>
      <c r="M851" s="84" t="s">
        <v>656</v>
      </c>
      <c r="N851" s="84"/>
      <c r="O851" s="105">
        <v>694</v>
      </c>
      <c r="P851" s="105"/>
      <c r="Q851" s="84"/>
      <c r="R851" s="84"/>
      <c r="S851" s="84"/>
    </row>
    <row r="852" spans="2:19" ht="45" customHeight="1" x14ac:dyDescent="0.25">
      <c r="B852" s="20" t="s">
        <v>1573</v>
      </c>
      <c r="C852" s="106" t="s">
        <v>1576</v>
      </c>
      <c r="D852" s="106"/>
      <c r="E852" s="107">
        <f t="shared" si="13"/>
        <v>1</v>
      </c>
      <c r="F852" s="107"/>
      <c r="G852" s="107" t="s">
        <v>35</v>
      </c>
      <c r="H852" s="107"/>
      <c r="I852" s="108">
        <v>42761</v>
      </c>
      <c r="J852" s="108"/>
      <c r="K852" s="108">
        <v>42761</v>
      </c>
      <c r="L852" s="108"/>
      <c r="M852" s="84" t="s">
        <v>656</v>
      </c>
      <c r="N852" s="84"/>
      <c r="O852" s="105">
        <v>725</v>
      </c>
      <c r="P852" s="105"/>
      <c r="Q852" s="84"/>
      <c r="R852" s="84"/>
      <c r="S852" s="84"/>
    </row>
    <row r="853" spans="2:19" ht="45" customHeight="1" x14ac:dyDescent="0.25">
      <c r="B853" s="20" t="s">
        <v>1573</v>
      </c>
      <c r="C853" s="106" t="s">
        <v>1577</v>
      </c>
      <c r="D853" s="106"/>
      <c r="E853" s="107">
        <f t="shared" si="13"/>
        <v>1</v>
      </c>
      <c r="F853" s="107"/>
      <c r="G853" s="107" t="s">
        <v>35</v>
      </c>
      <c r="H853" s="107"/>
      <c r="I853" s="108">
        <v>42765</v>
      </c>
      <c r="J853" s="108"/>
      <c r="K853" s="108">
        <v>42765</v>
      </c>
      <c r="L853" s="108"/>
      <c r="M853" s="84" t="s">
        <v>656</v>
      </c>
      <c r="N853" s="84"/>
      <c r="O853" s="105">
        <v>597</v>
      </c>
      <c r="P853" s="105"/>
      <c r="Q853" s="84"/>
      <c r="R853" s="84"/>
      <c r="S853" s="84"/>
    </row>
    <row r="854" spans="2:19" ht="45" customHeight="1" x14ac:dyDescent="0.25">
      <c r="B854" s="20" t="s">
        <v>1573</v>
      </c>
      <c r="C854" s="106" t="s">
        <v>1578</v>
      </c>
      <c r="D854" s="106"/>
      <c r="E854" s="107">
        <f t="shared" si="13"/>
        <v>1</v>
      </c>
      <c r="F854" s="107"/>
      <c r="G854" s="107" t="s">
        <v>35</v>
      </c>
      <c r="H854" s="107"/>
      <c r="I854" s="108">
        <v>42769</v>
      </c>
      <c r="J854" s="108"/>
      <c r="K854" s="108">
        <v>42769</v>
      </c>
      <c r="L854" s="108"/>
      <c r="M854" s="84" t="s">
        <v>656</v>
      </c>
      <c r="N854" s="84"/>
      <c r="O854" s="105">
        <v>268</v>
      </c>
      <c r="P854" s="105"/>
      <c r="Q854" s="84"/>
      <c r="R854" s="84"/>
      <c r="S854" s="84"/>
    </row>
    <row r="855" spans="2:19" ht="45" customHeight="1" x14ac:dyDescent="0.25">
      <c r="B855" s="20" t="s">
        <v>1573</v>
      </c>
      <c r="C855" s="106" t="s">
        <v>1579</v>
      </c>
      <c r="D855" s="106"/>
      <c r="E855" s="107">
        <f t="shared" si="13"/>
        <v>1</v>
      </c>
      <c r="F855" s="107"/>
      <c r="G855" s="107" t="s">
        <v>35</v>
      </c>
      <c r="H855" s="107"/>
      <c r="I855" s="108">
        <v>42767</v>
      </c>
      <c r="J855" s="108"/>
      <c r="K855" s="108">
        <v>42767</v>
      </c>
      <c r="L855" s="108"/>
      <c r="M855" s="84" t="s">
        <v>656</v>
      </c>
      <c r="N855" s="84"/>
      <c r="O855" s="105">
        <v>595.54</v>
      </c>
      <c r="P855" s="105"/>
      <c r="Q855" s="84"/>
      <c r="R855" s="84"/>
      <c r="S855" s="84"/>
    </row>
    <row r="856" spans="2:19" ht="45" customHeight="1" x14ac:dyDescent="0.25">
      <c r="B856" s="20" t="s">
        <v>1573</v>
      </c>
      <c r="C856" s="106" t="s">
        <v>1577</v>
      </c>
      <c r="D856" s="106"/>
      <c r="E856" s="107">
        <f t="shared" si="13"/>
        <v>1</v>
      </c>
      <c r="F856" s="107"/>
      <c r="G856" s="107" t="s">
        <v>35</v>
      </c>
      <c r="H856" s="107"/>
      <c r="I856" s="108">
        <v>42765</v>
      </c>
      <c r="J856" s="108"/>
      <c r="K856" s="108">
        <v>42765</v>
      </c>
      <c r="L856" s="108"/>
      <c r="M856" s="84" t="s">
        <v>656</v>
      </c>
      <c r="N856" s="84"/>
      <c r="O856" s="105">
        <v>194</v>
      </c>
      <c r="P856" s="105"/>
      <c r="Q856" s="84"/>
      <c r="R856" s="84"/>
      <c r="S856" s="84"/>
    </row>
    <row r="857" spans="2:19" ht="45" customHeight="1" x14ac:dyDescent="0.25">
      <c r="B857" s="20" t="s">
        <v>1573</v>
      </c>
      <c r="C857" s="106" t="s">
        <v>1578</v>
      </c>
      <c r="D857" s="106"/>
      <c r="E857" s="107">
        <f t="shared" si="13"/>
        <v>1</v>
      </c>
      <c r="F857" s="107"/>
      <c r="G857" s="107" t="s">
        <v>35</v>
      </c>
      <c r="H857" s="107"/>
      <c r="I857" s="108">
        <v>42769</v>
      </c>
      <c r="J857" s="108"/>
      <c r="K857" s="108">
        <v>42769</v>
      </c>
      <c r="L857" s="108"/>
      <c r="M857" s="84" t="s">
        <v>656</v>
      </c>
      <c r="N857" s="84"/>
      <c r="O857" s="105">
        <v>292</v>
      </c>
      <c r="P857" s="105"/>
      <c r="Q857" s="84"/>
      <c r="R857" s="84"/>
      <c r="S857" s="84"/>
    </row>
    <row r="858" spans="2:19" ht="45" customHeight="1" x14ac:dyDescent="0.25">
      <c r="B858" s="20" t="s">
        <v>1573</v>
      </c>
      <c r="C858" s="106" t="s">
        <v>1580</v>
      </c>
      <c r="D858" s="106"/>
      <c r="E858" s="107">
        <f t="shared" si="13"/>
        <v>1</v>
      </c>
      <c r="F858" s="107"/>
      <c r="G858" s="107" t="s">
        <v>35</v>
      </c>
      <c r="H858" s="107"/>
      <c r="I858" s="108">
        <v>42773</v>
      </c>
      <c r="J858" s="108"/>
      <c r="K858" s="108">
        <v>42773</v>
      </c>
      <c r="L858" s="108"/>
      <c r="M858" s="84" t="s">
        <v>656</v>
      </c>
      <c r="N858" s="84"/>
      <c r="O858" s="105">
        <v>694</v>
      </c>
      <c r="P858" s="105"/>
      <c r="Q858" s="84"/>
      <c r="R858" s="84"/>
      <c r="S858" s="84"/>
    </row>
    <row r="859" spans="2:19" ht="45" customHeight="1" x14ac:dyDescent="0.25">
      <c r="B859" s="20" t="s">
        <v>1573</v>
      </c>
      <c r="C859" s="106" t="s">
        <v>1581</v>
      </c>
      <c r="D859" s="106"/>
      <c r="E859" s="107">
        <f t="shared" si="13"/>
        <v>1</v>
      </c>
      <c r="F859" s="107"/>
      <c r="G859" s="107" t="s">
        <v>35</v>
      </c>
      <c r="H859" s="107"/>
      <c r="I859" s="108">
        <v>42800</v>
      </c>
      <c r="J859" s="108"/>
      <c r="K859" s="108">
        <v>42800</v>
      </c>
      <c r="L859" s="108"/>
      <c r="M859" s="84" t="s">
        <v>656</v>
      </c>
      <c r="N859" s="84"/>
      <c r="O859" s="105">
        <v>694</v>
      </c>
      <c r="P859" s="105"/>
      <c r="Q859" s="84"/>
      <c r="R859" s="84"/>
      <c r="S859" s="84"/>
    </row>
    <row r="860" spans="2:19" ht="45" customHeight="1" x14ac:dyDescent="0.25">
      <c r="B860" s="20" t="s">
        <v>1573</v>
      </c>
      <c r="C860" s="106" t="s">
        <v>1582</v>
      </c>
      <c r="D860" s="106"/>
      <c r="E860" s="107">
        <f t="shared" si="13"/>
        <v>1</v>
      </c>
      <c r="F860" s="107"/>
      <c r="G860" s="107" t="s">
        <v>35</v>
      </c>
      <c r="H860" s="107"/>
      <c r="I860" s="108">
        <v>42769</v>
      </c>
      <c r="J860" s="108"/>
      <c r="K860" s="108">
        <v>42769</v>
      </c>
      <c r="L860" s="108"/>
      <c r="M860" s="84" t="s">
        <v>656</v>
      </c>
      <c r="N860" s="84"/>
      <c r="O860" s="105">
        <v>594.32000000000005</v>
      </c>
      <c r="P860" s="105"/>
      <c r="Q860" s="84"/>
      <c r="R860" s="84"/>
      <c r="S860" s="84"/>
    </row>
    <row r="861" spans="2:19" ht="45" customHeight="1" x14ac:dyDescent="0.25">
      <c r="B861" s="20" t="s">
        <v>1573</v>
      </c>
      <c r="C861" s="106" t="s">
        <v>1582</v>
      </c>
      <c r="D861" s="106"/>
      <c r="E861" s="107">
        <f t="shared" si="13"/>
        <v>1</v>
      </c>
      <c r="F861" s="107"/>
      <c r="G861" s="107" t="s">
        <v>35</v>
      </c>
      <c r="H861" s="107"/>
      <c r="I861" s="108">
        <v>42780</v>
      </c>
      <c r="J861" s="108"/>
      <c r="K861" s="108">
        <v>42780</v>
      </c>
      <c r="L861" s="108"/>
      <c r="M861" s="84" t="s">
        <v>656</v>
      </c>
      <c r="N861" s="84"/>
      <c r="O861" s="105">
        <v>650</v>
      </c>
      <c r="P861" s="105"/>
      <c r="Q861" s="84"/>
      <c r="R861" s="84"/>
      <c r="S861" s="84"/>
    </row>
    <row r="862" spans="2:19" ht="45" customHeight="1" x14ac:dyDescent="0.25">
      <c r="B862" s="20" t="s">
        <v>1573</v>
      </c>
      <c r="C862" s="106" t="s">
        <v>1583</v>
      </c>
      <c r="D862" s="106"/>
      <c r="E862" s="107">
        <f t="shared" si="13"/>
        <v>1</v>
      </c>
      <c r="F862" s="107"/>
      <c r="G862" s="107" t="s">
        <v>187</v>
      </c>
      <c r="H862" s="107"/>
      <c r="I862" s="108">
        <v>42758</v>
      </c>
      <c r="J862" s="108"/>
      <c r="K862" s="108">
        <v>42763</v>
      </c>
      <c r="L862" s="108"/>
      <c r="M862" s="84" t="s">
        <v>656</v>
      </c>
      <c r="N862" s="84"/>
      <c r="O862" s="105">
        <v>1734</v>
      </c>
      <c r="P862" s="105"/>
      <c r="Q862" s="84"/>
      <c r="R862" s="84"/>
      <c r="S862" s="84"/>
    </row>
    <row r="863" spans="2:19" ht="45" customHeight="1" x14ac:dyDescent="0.25">
      <c r="B863" s="20" t="s">
        <v>1573</v>
      </c>
      <c r="C863" s="106" t="s">
        <v>1583</v>
      </c>
      <c r="D863" s="106"/>
      <c r="E863" s="107">
        <f t="shared" si="13"/>
        <v>1</v>
      </c>
      <c r="F863" s="107"/>
      <c r="G863" s="107" t="s">
        <v>187</v>
      </c>
      <c r="H863" s="107"/>
      <c r="I863" s="108">
        <v>42758</v>
      </c>
      <c r="J863" s="108"/>
      <c r="K863" s="108">
        <v>42763</v>
      </c>
      <c r="L863" s="108"/>
      <c r="M863" s="84" t="s">
        <v>656</v>
      </c>
      <c r="N863" s="84"/>
      <c r="O863" s="105">
        <v>6139.99</v>
      </c>
      <c r="P863" s="105"/>
      <c r="Q863" s="84"/>
      <c r="R863" s="84"/>
      <c r="S863" s="84"/>
    </row>
    <row r="864" spans="2:19" ht="45" customHeight="1" x14ac:dyDescent="0.25">
      <c r="B864" s="20" t="s">
        <v>1573</v>
      </c>
      <c r="C864" s="106" t="s">
        <v>1584</v>
      </c>
      <c r="D864" s="106"/>
      <c r="E864" s="107">
        <f t="shared" si="13"/>
        <v>1</v>
      </c>
      <c r="F864" s="107"/>
      <c r="G864" s="107" t="s">
        <v>35</v>
      </c>
      <c r="H864" s="107"/>
      <c r="I864" s="108">
        <v>42922</v>
      </c>
      <c r="J864" s="108"/>
      <c r="K864" s="108">
        <v>42922</v>
      </c>
      <c r="L864" s="108"/>
      <c r="M864" s="84" t="s">
        <v>656</v>
      </c>
      <c r="N864" s="84"/>
      <c r="O864" s="105">
        <v>694</v>
      </c>
      <c r="P864" s="105"/>
      <c r="Q864" s="84"/>
      <c r="R864" s="84"/>
      <c r="S864" s="84"/>
    </row>
    <row r="865" spans="2:20" ht="45" customHeight="1" x14ac:dyDescent="0.25">
      <c r="B865" s="20" t="s">
        <v>1573</v>
      </c>
      <c r="C865" s="106" t="s">
        <v>1584</v>
      </c>
      <c r="D865" s="106"/>
      <c r="E865" s="107">
        <f t="shared" si="13"/>
        <v>1</v>
      </c>
      <c r="F865" s="107"/>
      <c r="G865" s="107" t="s">
        <v>35</v>
      </c>
      <c r="H865" s="107"/>
      <c r="I865" s="108">
        <v>42921</v>
      </c>
      <c r="J865" s="108"/>
      <c r="K865" s="108">
        <v>42921</v>
      </c>
      <c r="L865" s="108"/>
      <c r="M865" s="84" t="s">
        <v>656</v>
      </c>
      <c r="N865" s="84"/>
      <c r="O865" s="105">
        <v>694</v>
      </c>
      <c r="P865" s="105"/>
      <c r="Q865" s="84"/>
      <c r="R865" s="84"/>
      <c r="S865" s="84"/>
    </row>
    <row r="866" spans="2:20" ht="45" customHeight="1" x14ac:dyDescent="0.25">
      <c r="B866" s="20" t="s">
        <v>1573</v>
      </c>
      <c r="C866" s="106" t="s">
        <v>1585</v>
      </c>
      <c r="D866" s="106"/>
      <c r="E866" s="107">
        <f t="shared" si="13"/>
        <v>1</v>
      </c>
      <c r="F866" s="107"/>
      <c r="G866" s="107" t="s">
        <v>35</v>
      </c>
      <c r="H866" s="107"/>
      <c r="I866" s="108">
        <v>42929</v>
      </c>
      <c r="J866" s="108"/>
      <c r="K866" s="108">
        <v>42929</v>
      </c>
      <c r="L866" s="108"/>
      <c r="M866" s="84" t="s">
        <v>656</v>
      </c>
      <c r="N866" s="84"/>
      <c r="O866" s="105">
        <v>694</v>
      </c>
      <c r="P866" s="105"/>
      <c r="Q866" s="84"/>
      <c r="R866" s="84"/>
      <c r="S866" s="84"/>
    </row>
    <row r="867" spans="2:20" ht="45" customHeight="1" x14ac:dyDescent="0.25">
      <c r="B867" s="20" t="s">
        <v>1573</v>
      </c>
      <c r="C867" s="106" t="s">
        <v>1584</v>
      </c>
      <c r="D867" s="106"/>
      <c r="E867" s="107">
        <f t="shared" si="13"/>
        <v>1</v>
      </c>
      <c r="F867" s="107"/>
      <c r="G867" s="107" t="s">
        <v>35</v>
      </c>
      <c r="H867" s="107"/>
      <c r="I867" s="108">
        <v>42921</v>
      </c>
      <c r="J867" s="108"/>
      <c r="K867" s="108">
        <v>42921</v>
      </c>
      <c r="L867" s="108"/>
      <c r="M867" s="84" t="s">
        <v>656</v>
      </c>
      <c r="N867" s="84"/>
      <c r="O867" s="105">
        <v>502</v>
      </c>
      <c r="P867" s="105"/>
      <c r="Q867" s="84"/>
      <c r="R867" s="84"/>
      <c r="S867" s="84"/>
    </row>
    <row r="868" spans="2:20" ht="45" customHeight="1" x14ac:dyDescent="0.25">
      <c r="B868" s="20" t="s">
        <v>1573</v>
      </c>
      <c r="C868" s="106" t="s">
        <v>1585</v>
      </c>
      <c r="D868" s="106"/>
      <c r="E868" s="107">
        <f t="shared" si="13"/>
        <v>1</v>
      </c>
      <c r="F868" s="107"/>
      <c r="G868" s="107" t="s">
        <v>35</v>
      </c>
      <c r="H868" s="107"/>
      <c r="I868" s="108">
        <v>42929</v>
      </c>
      <c r="J868" s="108"/>
      <c r="K868" s="108">
        <v>42929</v>
      </c>
      <c r="L868" s="108"/>
      <c r="M868" s="84" t="s">
        <v>656</v>
      </c>
      <c r="N868" s="84"/>
      <c r="O868" s="105">
        <v>1591</v>
      </c>
      <c r="P868" s="105"/>
      <c r="Q868" s="84"/>
      <c r="R868" s="84"/>
      <c r="S868" s="84"/>
      <c r="T868" s="5">
        <f>SUM(O847:O868)</f>
        <v>20784.949999999997</v>
      </c>
    </row>
    <row r="869" spans="2:20" ht="45" customHeight="1" x14ac:dyDescent="0.25">
      <c r="B869" s="20" t="s">
        <v>343</v>
      </c>
      <c r="C869" s="106" t="s">
        <v>19</v>
      </c>
      <c r="D869" s="106"/>
      <c r="E869" s="107">
        <f t="shared" si="13"/>
        <v>1</v>
      </c>
      <c r="F869" s="107"/>
      <c r="G869" s="107" t="s">
        <v>20</v>
      </c>
      <c r="H869" s="107"/>
      <c r="I869" s="108">
        <v>42738</v>
      </c>
      <c r="J869" s="108"/>
      <c r="K869" s="108">
        <v>42754</v>
      </c>
      <c r="L869" s="108"/>
      <c r="M869" s="84" t="s">
        <v>656</v>
      </c>
      <c r="N869" s="84"/>
      <c r="O869" s="105">
        <v>540</v>
      </c>
      <c r="P869" s="105"/>
      <c r="Q869" s="84"/>
      <c r="R869" s="84"/>
      <c r="S869" s="84"/>
    </row>
    <row r="870" spans="2:20" ht="45" customHeight="1" x14ac:dyDescent="0.25">
      <c r="B870" s="20" t="s">
        <v>343</v>
      </c>
      <c r="C870" s="106" t="s">
        <v>19</v>
      </c>
      <c r="D870" s="106"/>
      <c r="E870" s="107">
        <f t="shared" si="13"/>
        <v>1</v>
      </c>
      <c r="F870" s="107"/>
      <c r="G870" s="107" t="s">
        <v>20</v>
      </c>
      <c r="H870" s="107"/>
      <c r="I870" s="108">
        <v>42737</v>
      </c>
      <c r="J870" s="108"/>
      <c r="K870" s="108">
        <v>42765</v>
      </c>
      <c r="L870" s="108"/>
      <c r="M870" s="84" t="s">
        <v>656</v>
      </c>
      <c r="N870" s="84"/>
      <c r="O870" s="105">
        <v>783</v>
      </c>
      <c r="P870" s="105"/>
      <c r="Q870" s="84"/>
      <c r="R870" s="84"/>
      <c r="S870" s="84"/>
    </row>
    <row r="871" spans="2:20" ht="45" customHeight="1" x14ac:dyDescent="0.25">
      <c r="B871" s="20" t="s">
        <v>343</v>
      </c>
      <c r="C871" s="106" t="s">
        <v>19</v>
      </c>
      <c r="D871" s="106"/>
      <c r="E871" s="107">
        <f t="shared" si="13"/>
        <v>1</v>
      </c>
      <c r="F871" s="107"/>
      <c r="G871" s="107" t="s">
        <v>20</v>
      </c>
      <c r="H871" s="107"/>
      <c r="I871" s="108">
        <v>42801</v>
      </c>
      <c r="J871" s="108"/>
      <c r="K871" s="108">
        <v>42811</v>
      </c>
      <c r="L871" s="108"/>
      <c r="M871" s="84" t="s">
        <v>656</v>
      </c>
      <c r="N871" s="84"/>
      <c r="O871" s="105">
        <v>2313</v>
      </c>
      <c r="P871" s="105"/>
      <c r="Q871" s="84"/>
      <c r="R871" s="84"/>
      <c r="S871" s="84"/>
    </row>
    <row r="872" spans="2:20" ht="45" customHeight="1" x14ac:dyDescent="0.25">
      <c r="B872" s="20" t="s">
        <v>343</v>
      </c>
      <c r="C872" s="106" t="s">
        <v>19</v>
      </c>
      <c r="D872" s="106"/>
      <c r="E872" s="107">
        <f t="shared" si="13"/>
        <v>1</v>
      </c>
      <c r="F872" s="107"/>
      <c r="G872" s="107" t="s">
        <v>20</v>
      </c>
      <c r="H872" s="107"/>
      <c r="I872" s="108">
        <v>42787</v>
      </c>
      <c r="J872" s="108"/>
      <c r="K872" s="108">
        <v>42787</v>
      </c>
      <c r="L872" s="108"/>
      <c r="M872" s="84" t="s">
        <v>656</v>
      </c>
      <c r="N872" s="84"/>
      <c r="O872" s="105">
        <v>1413</v>
      </c>
      <c r="P872" s="105"/>
      <c r="Q872" s="84"/>
      <c r="R872" s="84"/>
      <c r="S872" s="84"/>
    </row>
    <row r="873" spans="2:20" ht="45" customHeight="1" x14ac:dyDescent="0.25">
      <c r="B873" s="20" t="s">
        <v>343</v>
      </c>
      <c r="C873" s="106" t="s">
        <v>1586</v>
      </c>
      <c r="D873" s="106"/>
      <c r="E873" s="107">
        <f t="shared" si="13"/>
        <v>1</v>
      </c>
      <c r="F873" s="107"/>
      <c r="G873" s="107" t="s">
        <v>35</v>
      </c>
      <c r="H873" s="107"/>
      <c r="I873" s="108">
        <v>42971</v>
      </c>
      <c r="J873" s="108"/>
      <c r="K873" s="108">
        <v>42971</v>
      </c>
      <c r="L873" s="108"/>
      <c r="M873" s="84" t="s">
        <v>656</v>
      </c>
      <c r="N873" s="84"/>
      <c r="O873" s="105">
        <v>504.01</v>
      </c>
      <c r="P873" s="105"/>
      <c r="Q873" s="84"/>
      <c r="R873" s="84"/>
      <c r="S873" s="84"/>
      <c r="T873" s="5">
        <f>SUM(O869:O873)</f>
        <v>5553.01</v>
      </c>
    </row>
    <row r="874" spans="2:20" ht="45" customHeight="1" x14ac:dyDescent="0.25">
      <c r="B874" s="20" t="s">
        <v>1587</v>
      </c>
      <c r="C874" s="106" t="s">
        <v>19</v>
      </c>
      <c r="D874" s="106"/>
      <c r="E874" s="107">
        <f t="shared" si="13"/>
        <v>1</v>
      </c>
      <c r="F874" s="107"/>
      <c r="G874" s="107" t="s">
        <v>20</v>
      </c>
      <c r="H874" s="107"/>
      <c r="I874" s="108">
        <v>42744</v>
      </c>
      <c r="J874" s="108"/>
      <c r="K874" s="108">
        <v>42750</v>
      </c>
      <c r="L874" s="108"/>
      <c r="M874" s="84" t="s">
        <v>656</v>
      </c>
      <c r="N874" s="84"/>
      <c r="O874" s="105">
        <v>765</v>
      </c>
      <c r="P874" s="105"/>
      <c r="Q874" s="84"/>
      <c r="R874" s="84"/>
      <c r="S874" s="84"/>
    </row>
    <row r="875" spans="2:20" ht="45" customHeight="1" x14ac:dyDescent="0.25">
      <c r="B875" s="20" t="s">
        <v>1587</v>
      </c>
      <c r="C875" s="106" t="s">
        <v>19</v>
      </c>
      <c r="D875" s="106"/>
      <c r="E875" s="107">
        <f t="shared" si="13"/>
        <v>1</v>
      </c>
      <c r="F875" s="107"/>
      <c r="G875" s="107" t="s">
        <v>20</v>
      </c>
      <c r="H875" s="107"/>
      <c r="I875" s="108">
        <v>42744</v>
      </c>
      <c r="J875" s="108"/>
      <c r="K875" s="108">
        <v>42748</v>
      </c>
      <c r="L875" s="108"/>
      <c r="M875" s="84" t="s">
        <v>656</v>
      </c>
      <c r="N875" s="84"/>
      <c r="O875" s="105">
        <v>1656</v>
      </c>
      <c r="P875" s="105"/>
      <c r="Q875" s="84"/>
      <c r="R875" s="84"/>
      <c r="S875" s="84"/>
    </row>
    <row r="876" spans="2:20" ht="45" customHeight="1" x14ac:dyDescent="0.25">
      <c r="B876" s="20" t="s">
        <v>1587</v>
      </c>
      <c r="C876" s="106" t="s">
        <v>1588</v>
      </c>
      <c r="D876" s="106"/>
      <c r="E876" s="107">
        <f t="shared" si="13"/>
        <v>1</v>
      </c>
      <c r="F876" s="107"/>
      <c r="G876" s="107" t="s">
        <v>1133</v>
      </c>
      <c r="H876" s="107"/>
      <c r="I876" s="108">
        <v>42744</v>
      </c>
      <c r="J876" s="108"/>
      <c r="K876" s="108">
        <v>42744</v>
      </c>
      <c r="L876" s="108"/>
      <c r="M876" s="84" t="s">
        <v>656</v>
      </c>
      <c r="N876" s="84"/>
      <c r="O876" s="105">
        <v>170</v>
      </c>
      <c r="P876" s="105"/>
      <c r="Q876" s="84"/>
      <c r="R876" s="84"/>
      <c r="S876" s="84"/>
    </row>
    <row r="877" spans="2:20" ht="45" customHeight="1" x14ac:dyDescent="0.25">
      <c r="B877" s="20" t="s">
        <v>1587</v>
      </c>
      <c r="C877" s="106" t="s">
        <v>19</v>
      </c>
      <c r="D877" s="106"/>
      <c r="E877" s="107">
        <f t="shared" si="13"/>
        <v>1</v>
      </c>
      <c r="F877" s="107"/>
      <c r="G877" s="107" t="s">
        <v>20</v>
      </c>
      <c r="H877" s="107"/>
      <c r="I877" s="108">
        <v>42737</v>
      </c>
      <c r="J877" s="108"/>
      <c r="K877" s="108">
        <v>42741</v>
      </c>
      <c r="L877" s="108"/>
      <c r="M877" s="84" t="s">
        <v>656</v>
      </c>
      <c r="N877" s="84"/>
      <c r="O877" s="105">
        <v>3514</v>
      </c>
      <c r="P877" s="105"/>
      <c r="Q877" s="84"/>
      <c r="R877" s="84"/>
      <c r="S877" s="84"/>
    </row>
    <row r="878" spans="2:20" ht="45" customHeight="1" x14ac:dyDescent="0.25">
      <c r="B878" s="20" t="s">
        <v>1587</v>
      </c>
      <c r="C878" s="106" t="s">
        <v>19</v>
      </c>
      <c r="D878" s="106"/>
      <c r="E878" s="107">
        <f t="shared" si="13"/>
        <v>1</v>
      </c>
      <c r="F878" s="107"/>
      <c r="G878" s="107" t="s">
        <v>20</v>
      </c>
      <c r="H878" s="107"/>
      <c r="I878" s="108">
        <v>42758</v>
      </c>
      <c r="J878" s="108"/>
      <c r="K878" s="108">
        <v>42762</v>
      </c>
      <c r="L878" s="108"/>
      <c r="M878" s="84" t="s">
        <v>656</v>
      </c>
      <c r="N878" s="84"/>
      <c r="O878" s="105">
        <v>2097</v>
      </c>
      <c r="P878" s="105"/>
      <c r="Q878" s="84"/>
      <c r="R878" s="84"/>
      <c r="S878" s="84"/>
    </row>
    <row r="879" spans="2:20" ht="45" customHeight="1" x14ac:dyDescent="0.25">
      <c r="B879" s="20" t="s">
        <v>1587</v>
      </c>
      <c r="C879" s="106" t="s">
        <v>1589</v>
      </c>
      <c r="D879" s="106"/>
      <c r="E879" s="107">
        <f t="shared" si="13"/>
        <v>1</v>
      </c>
      <c r="F879" s="107"/>
      <c r="G879" s="107" t="s">
        <v>1133</v>
      </c>
      <c r="H879" s="107"/>
      <c r="I879" s="108">
        <v>42758</v>
      </c>
      <c r="J879" s="108"/>
      <c r="K879" s="108">
        <v>42762</v>
      </c>
      <c r="L879" s="108"/>
      <c r="M879" s="84" t="s">
        <v>656</v>
      </c>
      <c r="N879" s="84"/>
      <c r="O879" s="105">
        <v>170</v>
      </c>
      <c r="P879" s="105"/>
      <c r="Q879" s="84"/>
      <c r="R879" s="84"/>
      <c r="S879" s="84"/>
    </row>
    <row r="880" spans="2:20" ht="45" customHeight="1" x14ac:dyDescent="0.25">
      <c r="B880" s="20" t="s">
        <v>1587</v>
      </c>
      <c r="C880" s="106" t="s">
        <v>1590</v>
      </c>
      <c r="D880" s="106"/>
      <c r="E880" s="107">
        <f t="shared" si="13"/>
        <v>1</v>
      </c>
      <c r="F880" s="107"/>
      <c r="G880" s="107" t="s">
        <v>1133</v>
      </c>
      <c r="H880" s="107"/>
      <c r="I880" s="108">
        <v>42753</v>
      </c>
      <c r="J880" s="108"/>
      <c r="K880" s="108">
        <v>42753</v>
      </c>
      <c r="L880" s="108"/>
      <c r="M880" s="84" t="s">
        <v>656</v>
      </c>
      <c r="N880" s="84"/>
      <c r="O880" s="105">
        <v>340</v>
      </c>
      <c r="P880" s="105"/>
      <c r="Q880" s="84"/>
      <c r="R880" s="84"/>
      <c r="S880" s="84"/>
    </row>
    <row r="881" spans="2:19" ht="45" customHeight="1" x14ac:dyDescent="0.25">
      <c r="B881" s="20" t="s">
        <v>1587</v>
      </c>
      <c r="C881" s="106" t="s">
        <v>19</v>
      </c>
      <c r="D881" s="106"/>
      <c r="E881" s="107">
        <f t="shared" si="13"/>
        <v>1</v>
      </c>
      <c r="F881" s="107"/>
      <c r="G881" s="107" t="s">
        <v>20</v>
      </c>
      <c r="H881" s="107"/>
      <c r="I881" s="108">
        <v>42758</v>
      </c>
      <c r="J881" s="108"/>
      <c r="K881" s="108">
        <v>42762</v>
      </c>
      <c r="L881" s="108"/>
      <c r="M881" s="84" t="s">
        <v>656</v>
      </c>
      <c r="N881" s="84"/>
      <c r="O881" s="105">
        <v>1593</v>
      </c>
      <c r="P881" s="105"/>
      <c r="Q881" s="84"/>
      <c r="R881" s="84"/>
      <c r="S881" s="84"/>
    </row>
    <row r="882" spans="2:19" ht="45" customHeight="1" x14ac:dyDescent="0.25">
      <c r="B882" s="20" t="s">
        <v>1587</v>
      </c>
      <c r="C882" s="106" t="s">
        <v>19</v>
      </c>
      <c r="D882" s="106"/>
      <c r="E882" s="107">
        <f t="shared" si="13"/>
        <v>1</v>
      </c>
      <c r="F882" s="107"/>
      <c r="G882" s="107" t="s">
        <v>20</v>
      </c>
      <c r="H882" s="107"/>
      <c r="I882" s="108">
        <v>42779</v>
      </c>
      <c r="J882" s="108"/>
      <c r="K882" s="108">
        <v>42783</v>
      </c>
      <c r="L882" s="108"/>
      <c r="M882" s="84" t="s">
        <v>656</v>
      </c>
      <c r="N882" s="84"/>
      <c r="O882" s="105">
        <v>1962</v>
      </c>
      <c r="P882" s="105"/>
      <c r="Q882" s="84"/>
      <c r="R882" s="84"/>
      <c r="S882" s="84"/>
    </row>
    <row r="883" spans="2:19" ht="45" customHeight="1" x14ac:dyDescent="0.25">
      <c r="B883" s="20" t="s">
        <v>1587</v>
      </c>
      <c r="C883" s="106" t="s">
        <v>19</v>
      </c>
      <c r="D883" s="106"/>
      <c r="E883" s="107">
        <f t="shared" si="13"/>
        <v>1</v>
      </c>
      <c r="F883" s="107"/>
      <c r="G883" s="107" t="s">
        <v>20</v>
      </c>
      <c r="H883" s="107"/>
      <c r="I883" s="108">
        <v>42773</v>
      </c>
      <c r="J883" s="108"/>
      <c r="K883" s="108">
        <v>42776</v>
      </c>
      <c r="L883" s="108"/>
      <c r="M883" s="84" t="s">
        <v>656</v>
      </c>
      <c r="N883" s="84"/>
      <c r="O883" s="105">
        <v>324</v>
      </c>
      <c r="P883" s="105"/>
      <c r="Q883" s="84"/>
      <c r="R883" s="84"/>
      <c r="S883" s="84"/>
    </row>
    <row r="884" spans="2:19" ht="45" customHeight="1" x14ac:dyDescent="0.25">
      <c r="B884" s="20" t="s">
        <v>1587</v>
      </c>
      <c r="C884" s="106" t="s">
        <v>1591</v>
      </c>
      <c r="D884" s="106"/>
      <c r="E884" s="107">
        <f t="shared" si="13"/>
        <v>1</v>
      </c>
      <c r="F884" s="107"/>
      <c r="G884" s="107" t="s">
        <v>35</v>
      </c>
      <c r="H884" s="107"/>
      <c r="I884" s="108">
        <v>42781</v>
      </c>
      <c r="J884" s="108"/>
      <c r="K884" s="108">
        <v>42781</v>
      </c>
      <c r="L884" s="108"/>
      <c r="M884" s="84" t="s">
        <v>656</v>
      </c>
      <c r="N884" s="84"/>
      <c r="O884" s="105">
        <v>544.03</v>
      </c>
      <c r="P884" s="105"/>
      <c r="Q884" s="84"/>
      <c r="R884" s="84"/>
      <c r="S884" s="84"/>
    </row>
    <row r="885" spans="2:19" ht="45" customHeight="1" x14ac:dyDescent="0.25">
      <c r="B885" s="20" t="s">
        <v>1587</v>
      </c>
      <c r="C885" s="106" t="s">
        <v>1591</v>
      </c>
      <c r="D885" s="106"/>
      <c r="E885" s="107">
        <f t="shared" si="13"/>
        <v>1</v>
      </c>
      <c r="F885" s="107"/>
      <c r="G885" s="107" t="s">
        <v>35</v>
      </c>
      <c r="H885" s="107"/>
      <c r="I885" s="108">
        <v>42781</v>
      </c>
      <c r="J885" s="108"/>
      <c r="K885" s="108">
        <v>42781</v>
      </c>
      <c r="L885" s="108"/>
      <c r="M885" s="84" t="s">
        <v>656</v>
      </c>
      <c r="N885" s="84"/>
      <c r="O885" s="105">
        <v>20</v>
      </c>
      <c r="P885" s="105"/>
      <c r="Q885" s="84"/>
      <c r="R885" s="84"/>
      <c r="S885" s="84"/>
    </row>
    <row r="886" spans="2:19" ht="45" customHeight="1" x14ac:dyDescent="0.25">
      <c r="B886" s="20" t="s">
        <v>1587</v>
      </c>
      <c r="C886" s="106" t="s">
        <v>19</v>
      </c>
      <c r="D886" s="106"/>
      <c r="E886" s="107">
        <f t="shared" si="13"/>
        <v>1</v>
      </c>
      <c r="F886" s="107"/>
      <c r="G886" s="107" t="s">
        <v>20</v>
      </c>
      <c r="H886" s="107"/>
      <c r="I886" s="108">
        <v>42781</v>
      </c>
      <c r="J886" s="108"/>
      <c r="K886" s="108">
        <v>42781</v>
      </c>
      <c r="L886" s="108"/>
      <c r="M886" s="84" t="s">
        <v>656</v>
      </c>
      <c r="N886" s="84"/>
      <c r="O886" s="105">
        <v>491</v>
      </c>
      <c r="P886" s="105"/>
      <c r="Q886" s="84"/>
      <c r="R886" s="84"/>
      <c r="S886" s="84"/>
    </row>
    <row r="887" spans="2:19" ht="45" customHeight="1" x14ac:dyDescent="0.25">
      <c r="B887" s="20" t="s">
        <v>1587</v>
      </c>
      <c r="C887" s="106" t="s">
        <v>1592</v>
      </c>
      <c r="D887" s="106"/>
      <c r="E887" s="107">
        <f t="shared" si="13"/>
        <v>1</v>
      </c>
      <c r="F887" s="107"/>
      <c r="G887" s="107" t="s">
        <v>35</v>
      </c>
      <c r="H887" s="107"/>
      <c r="I887" s="108">
        <v>42791</v>
      </c>
      <c r="J887" s="108"/>
      <c r="K887" s="108">
        <v>42791</v>
      </c>
      <c r="L887" s="108"/>
      <c r="M887" s="84" t="s">
        <v>656</v>
      </c>
      <c r="N887" s="84"/>
      <c r="O887" s="105">
        <v>494</v>
      </c>
      <c r="P887" s="105"/>
      <c r="Q887" s="84"/>
      <c r="R887" s="84"/>
      <c r="S887" s="84"/>
    </row>
    <row r="888" spans="2:19" ht="45" customHeight="1" x14ac:dyDescent="0.25">
      <c r="B888" s="20" t="s">
        <v>1587</v>
      </c>
      <c r="C888" s="106" t="s">
        <v>19</v>
      </c>
      <c r="D888" s="106"/>
      <c r="E888" s="107">
        <f t="shared" si="13"/>
        <v>1</v>
      </c>
      <c r="F888" s="107"/>
      <c r="G888" s="107" t="s">
        <v>20</v>
      </c>
      <c r="H888" s="107"/>
      <c r="I888" s="108">
        <v>42786</v>
      </c>
      <c r="J888" s="108"/>
      <c r="K888" s="108">
        <v>42786</v>
      </c>
      <c r="L888" s="108"/>
      <c r="M888" s="84" t="s">
        <v>656</v>
      </c>
      <c r="N888" s="84"/>
      <c r="O888" s="105">
        <v>630</v>
      </c>
      <c r="P888" s="105"/>
      <c r="Q888" s="84"/>
      <c r="R888" s="84"/>
      <c r="S888" s="84"/>
    </row>
    <row r="889" spans="2:19" ht="45" customHeight="1" x14ac:dyDescent="0.25">
      <c r="B889" s="20" t="s">
        <v>1587</v>
      </c>
      <c r="C889" s="106" t="s">
        <v>19</v>
      </c>
      <c r="D889" s="106"/>
      <c r="E889" s="107">
        <f t="shared" si="13"/>
        <v>1</v>
      </c>
      <c r="F889" s="107"/>
      <c r="G889" s="107" t="s">
        <v>20</v>
      </c>
      <c r="H889" s="107"/>
      <c r="I889" s="108">
        <v>42800</v>
      </c>
      <c r="J889" s="108"/>
      <c r="K889" s="108">
        <v>42804</v>
      </c>
      <c r="L889" s="108"/>
      <c r="M889" s="84" t="s">
        <v>656</v>
      </c>
      <c r="N889" s="84"/>
      <c r="O889" s="105">
        <v>630</v>
      </c>
      <c r="P889" s="105"/>
      <c r="Q889" s="84"/>
      <c r="R889" s="84"/>
      <c r="S889" s="84"/>
    </row>
    <row r="890" spans="2:19" ht="45" customHeight="1" x14ac:dyDescent="0.25">
      <c r="B890" s="20" t="s">
        <v>1587</v>
      </c>
      <c r="C890" s="106" t="s">
        <v>19</v>
      </c>
      <c r="D890" s="106"/>
      <c r="E890" s="107">
        <f t="shared" si="13"/>
        <v>1</v>
      </c>
      <c r="F890" s="107"/>
      <c r="G890" s="107" t="s">
        <v>20</v>
      </c>
      <c r="H890" s="107"/>
      <c r="I890" s="108">
        <v>42795</v>
      </c>
      <c r="J890" s="108"/>
      <c r="K890" s="108">
        <v>42797</v>
      </c>
      <c r="L890" s="108"/>
      <c r="M890" s="84" t="s">
        <v>656</v>
      </c>
      <c r="N890" s="84"/>
      <c r="O890" s="105">
        <v>918</v>
      </c>
      <c r="P890" s="105"/>
      <c r="Q890" s="84"/>
      <c r="R890" s="84"/>
      <c r="S890" s="84"/>
    </row>
    <row r="891" spans="2:19" ht="45" customHeight="1" x14ac:dyDescent="0.25">
      <c r="B891" s="20" t="s">
        <v>1587</v>
      </c>
      <c r="C891" s="106" t="s">
        <v>19</v>
      </c>
      <c r="D891" s="106"/>
      <c r="E891" s="107">
        <f t="shared" si="13"/>
        <v>1</v>
      </c>
      <c r="F891" s="107"/>
      <c r="G891" s="107" t="s">
        <v>20</v>
      </c>
      <c r="H891" s="107"/>
      <c r="I891" s="108">
        <v>42835</v>
      </c>
      <c r="J891" s="108"/>
      <c r="K891" s="108">
        <v>42837</v>
      </c>
      <c r="L891" s="108"/>
      <c r="M891" s="84" t="s">
        <v>656</v>
      </c>
      <c r="N891" s="84"/>
      <c r="O891" s="105">
        <v>4581</v>
      </c>
      <c r="P891" s="105"/>
      <c r="Q891" s="84"/>
      <c r="R891" s="84"/>
      <c r="S891" s="84"/>
    </row>
    <row r="892" spans="2:19" ht="45" customHeight="1" x14ac:dyDescent="0.25">
      <c r="B892" s="20" t="s">
        <v>1587</v>
      </c>
      <c r="C892" s="106" t="s">
        <v>19</v>
      </c>
      <c r="D892" s="106"/>
      <c r="E892" s="107">
        <f t="shared" si="13"/>
        <v>1</v>
      </c>
      <c r="F892" s="107"/>
      <c r="G892" s="107" t="s">
        <v>20</v>
      </c>
      <c r="H892" s="107"/>
      <c r="I892" s="108">
        <v>42884</v>
      </c>
      <c r="J892" s="108"/>
      <c r="K892" s="108">
        <v>42888</v>
      </c>
      <c r="L892" s="108"/>
      <c r="M892" s="84" t="s">
        <v>656</v>
      </c>
      <c r="N892" s="84"/>
      <c r="O892" s="105">
        <v>1161</v>
      </c>
      <c r="P892" s="105"/>
      <c r="Q892" s="84"/>
      <c r="R892" s="84"/>
      <c r="S892" s="84"/>
    </row>
    <row r="893" spans="2:19" ht="45" customHeight="1" x14ac:dyDescent="0.25">
      <c r="B893" s="20" t="s">
        <v>1587</v>
      </c>
      <c r="C893" s="106" t="s">
        <v>19</v>
      </c>
      <c r="D893" s="106"/>
      <c r="E893" s="107">
        <f t="shared" si="13"/>
        <v>1</v>
      </c>
      <c r="F893" s="107"/>
      <c r="G893" s="107" t="s">
        <v>20</v>
      </c>
      <c r="H893" s="107"/>
      <c r="I893" s="108">
        <v>42843</v>
      </c>
      <c r="J893" s="108"/>
      <c r="K893" s="108">
        <v>42846</v>
      </c>
      <c r="L893" s="108"/>
      <c r="M893" s="84" t="s">
        <v>656</v>
      </c>
      <c r="N893" s="84"/>
      <c r="O893" s="105">
        <v>2157</v>
      </c>
      <c r="P893" s="105"/>
      <c r="Q893" s="84"/>
      <c r="R893" s="84"/>
      <c r="S893" s="84"/>
    </row>
    <row r="894" spans="2:19" ht="45" customHeight="1" x14ac:dyDescent="0.25">
      <c r="B894" s="20" t="s">
        <v>1587</v>
      </c>
      <c r="C894" s="106" t="s">
        <v>19</v>
      </c>
      <c r="D894" s="106"/>
      <c r="E894" s="107">
        <f t="shared" si="13"/>
        <v>1</v>
      </c>
      <c r="F894" s="107"/>
      <c r="G894" s="107" t="s">
        <v>20</v>
      </c>
      <c r="H894" s="107"/>
      <c r="I894" s="108">
        <v>42821</v>
      </c>
      <c r="J894" s="108"/>
      <c r="K894" s="108">
        <v>42832</v>
      </c>
      <c r="L894" s="108"/>
      <c r="M894" s="84" t="s">
        <v>656</v>
      </c>
      <c r="N894" s="84"/>
      <c r="O894" s="105">
        <v>5184</v>
      </c>
      <c r="P894" s="105"/>
      <c r="Q894" s="84"/>
      <c r="R894" s="84"/>
      <c r="S894" s="84"/>
    </row>
    <row r="895" spans="2:19" ht="45" customHeight="1" x14ac:dyDescent="0.25">
      <c r="B895" s="20" t="s">
        <v>1587</v>
      </c>
      <c r="C895" s="106" t="s">
        <v>1593</v>
      </c>
      <c r="D895" s="106"/>
      <c r="E895" s="107">
        <f t="shared" si="13"/>
        <v>1</v>
      </c>
      <c r="F895" s="107"/>
      <c r="G895" s="107" t="s">
        <v>1133</v>
      </c>
      <c r="H895" s="107"/>
      <c r="I895" s="108">
        <v>42877</v>
      </c>
      <c r="J895" s="108"/>
      <c r="K895" s="108">
        <v>42877</v>
      </c>
      <c r="L895" s="108"/>
      <c r="M895" s="84" t="s">
        <v>656</v>
      </c>
      <c r="N895" s="84"/>
      <c r="O895" s="105">
        <v>170</v>
      </c>
      <c r="P895" s="105"/>
      <c r="Q895" s="84"/>
      <c r="R895" s="84"/>
      <c r="S895" s="84"/>
    </row>
    <row r="896" spans="2:19" ht="45" customHeight="1" x14ac:dyDescent="0.25">
      <c r="B896" s="20" t="s">
        <v>1587</v>
      </c>
      <c r="C896" s="106" t="s">
        <v>19</v>
      </c>
      <c r="D896" s="106"/>
      <c r="E896" s="107">
        <f t="shared" si="13"/>
        <v>1</v>
      </c>
      <c r="F896" s="107"/>
      <c r="G896" s="107" t="s">
        <v>20</v>
      </c>
      <c r="H896" s="107"/>
      <c r="I896" s="108">
        <v>42870</v>
      </c>
      <c r="J896" s="108"/>
      <c r="K896" s="108">
        <v>42881</v>
      </c>
      <c r="L896" s="108"/>
      <c r="M896" s="84" t="s">
        <v>656</v>
      </c>
      <c r="N896" s="84"/>
      <c r="O896" s="105">
        <v>810</v>
      </c>
      <c r="P896" s="105"/>
      <c r="Q896" s="84"/>
      <c r="R896" s="84"/>
      <c r="S896" s="84"/>
    </row>
    <row r="897" spans="2:19" ht="45" customHeight="1" x14ac:dyDescent="0.25">
      <c r="B897" s="20" t="s">
        <v>1587</v>
      </c>
      <c r="C897" s="106" t="s">
        <v>19</v>
      </c>
      <c r="D897" s="106"/>
      <c r="E897" s="107">
        <f t="shared" si="13"/>
        <v>1</v>
      </c>
      <c r="F897" s="107"/>
      <c r="G897" s="107" t="s">
        <v>20</v>
      </c>
      <c r="H897" s="107"/>
      <c r="I897" s="108">
        <v>42877</v>
      </c>
      <c r="J897" s="108"/>
      <c r="K897" s="108">
        <v>42881</v>
      </c>
      <c r="L897" s="108"/>
      <c r="M897" s="84" t="s">
        <v>656</v>
      </c>
      <c r="N897" s="84"/>
      <c r="O897" s="105">
        <v>1485</v>
      </c>
      <c r="P897" s="105"/>
      <c r="Q897" s="84"/>
      <c r="R897" s="84"/>
      <c r="S897" s="84"/>
    </row>
    <row r="898" spans="2:19" ht="45" customHeight="1" x14ac:dyDescent="0.25">
      <c r="B898" s="20" t="s">
        <v>1587</v>
      </c>
      <c r="C898" s="106" t="s">
        <v>1429</v>
      </c>
      <c r="D898" s="106"/>
      <c r="E898" s="107">
        <f t="shared" si="13"/>
        <v>1</v>
      </c>
      <c r="F898" s="107"/>
      <c r="G898" s="107" t="s">
        <v>1133</v>
      </c>
      <c r="H898" s="107"/>
      <c r="I898" s="108">
        <v>42895</v>
      </c>
      <c r="J898" s="108"/>
      <c r="K898" s="108">
        <v>42895</v>
      </c>
      <c r="L898" s="108"/>
      <c r="M898" s="84" t="s">
        <v>656</v>
      </c>
      <c r="N898" s="84"/>
      <c r="O898" s="105">
        <v>170</v>
      </c>
      <c r="P898" s="105"/>
      <c r="Q898" s="84"/>
      <c r="R898" s="84"/>
      <c r="S898" s="84"/>
    </row>
    <row r="899" spans="2:19" ht="45" customHeight="1" x14ac:dyDescent="0.25">
      <c r="B899" s="20" t="s">
        <v>1587</v>
      </c>
      <c r="C899" s="106" t="s">
        <v>19</v>
      </c>
      <c r="D899" s="106"/>
      <c r="E899" s="107">
        <f t="shared" si="13"/>
        <v>1</v>
      </c>
      <c r="F899" s="107"/>
      <c r="G899" s="107" t="s">
        <v>20</v>
      </c>
      <c r="H899" s="107"/>
      <c r="I899" s="108">
        <v>42898</v>
      </c>
      <c r="J899" s="108"/>
      <c r="K899" s="108">
        <v>42902</v>
      </c>
      <c r="L899" s="108"/>
      <c r="M899" s="84" t="s">
        <v>656</v>
      </c>
      <c r="N899" s="84"/>
      <c r="O899" s="105">
        <v>4950</v>
      </c>
      <c r="P899" s="105"/>
      <c r="Q899" s="84"/>
      <c r="R899" s="84"/>
      <c r="S899" s="84"/>
    </row>
    <row r="900" spans="2:19" ht="45" customHeight="1" x14ac:dyDescent="0.25">
      <c r="B900" s="20" t="s">
        <v>1587</v>
      </c>
      <c r="C900" s="106" t="s">
        <v>1594</v>
      </c>
      <c r="D900" s="106"/>
      <c r="E900" s="107">
        <f t="shared" si="13"/>
        <v>1</v>
      </c>
      <c r="F900" s="107"/>
      <c r="G900" s="107" t="s">
        <v>1133</v>
      </c>
      <c r="H900" s="107"/>
      <c r="I900" s="108">
        <v>42914</v>
      </c>
      <c r="J900" s="108"/>
      <c r="K900" s="108">
        <v>42914</v>
      </c>
      <c r="L900" s="108"/>
      <c r="M900" s="84" t="s">
        <v>656</v>
      </c>
      <c r="N900" s="84"/>
      <c r="O900" s="105">
        <v>370</v>
      </c>
      <c r="P900" s="105"/>
      <c r="Q900" s="84"/>
      <c r="R900" s="84"/>
      <c r="S900" s="84"/>
    </row>
    <row r="901" spans="2:19" ht="45" customHeight="1" x14ac:dyDescent="0.25">
      <c r="B901" s="20" t="s">
        <v>1587</v>
      </c>
      <c r="C901" s="106" t="s">
        <v>1595</v>
      </c>
      <c r="D901" s="106"/>
      <c r="E901" s="107">
        <f t="shared" si="13"/>
        <v>1</v>
      </c>
      <c r="F901" s="107"/>
      <c r="G901" s="107" t="s">
        <v>35</v>
      </c>
      <c r="H901" s="107"/>
      <c r="I901" s="108">
        <v>42912</v>
      </c>
      <c r="J901" s="108"/>
      <c r="K901" s="108">
        <v>42912</v>
      </c>
      <c r="L901" s="108"/>
      <c r="M901" s="84" t="s">
        <v>656</v>
      </c>
      <c r="N901" s="84"/>
      <c r="O901" s="105">
        <v>494</v>
      </c>
      <c r="P901" s="105"/>
      <c r="Q901" s="84"/>
      <c r="R901" s="84"/>
      <c r="S901" s="84"/>
    </row>
    <row r="902" spans="2:19" ht="45" customHeight="1" x14ac:dyDescent="0.25">
      <c r="B902" s="20" t="s">
        <v>1587</v>
      </c>
      <c r="C902" s="106" t="s">
        <v>19</v>
      </c>
      <c r="D902" s="106"/>
      <c r="E902" s="107">
        <f t="shared" si="13"/>
        <v>1</v>
      </c>
      <c r="F902" s="107"/>
      <c r="G902" s="107" t="s">
        <v>20</v>
      </c>
      <c r="H902" s="107"/>
      <c r="I902" s="108">
        <v>42912</v>
      </c>
      <c r="J902" s="108"/>
      <c r="K902" s="108">
        <v>42916</v>
      </c>
      <c r="L902" s="108"/>
      <c r="M902" s="84" t="s">
        <v>656</v>
      </c>
      <c r="N902" s="84"/>
      <c r="O902" s="105">
        <v>2268</v>
      </c>
      <c r="P902" s="105"/>
      <c r="Q902" s="84"/>
      <c r="R902" s="84"/>
      <c r="S902" s="84"/>
    </row>
    <row r="903" spans="2:19" ht="45" customHeight="1" x14ac:dyDescent="0.25">
      <c r="B903" s="20" t="s">
        <v>1587</v>
      </c>
      <c r="C903" s="106" t="s">
        <v>1595</v>
      </c>
      <c r="D903" s="106"/>
      <c r="E903" s="107">
        <f t="shared" si="13"/>
        <v>1</v>
      </c>
      <c r="F903" s="107"/>
      <c r="G903" s="107" t="s">
        <v>35</v>
      </c>
      <c r="H903" s="107"/>
      <c r="I903" s="108">
        <v>42912</v>
      </c>
      <c r="J903" s="108"/>
      <c r="K903" s="108">
        <v>42912</v>
      </c>
      <c r="L903" s="108"/>
      <c r="M903" s="84" t="s">
        <v>656</v>
      </c>
      <c r="N903" s="84"/>
      <c r="O903" s="105">
        <v>154</v>
      </c>
      <c r="P903" s="105"/>
      <c r="Q903" s="84"/>
      <c r="R903" s="84"/>
      <c r="S903" s="84"/>
    </row>
    <row r="904" spans="2:19" ht="45" customHeight="1" x14ac:dyDescent="0.25">
      <c r="B904" s="20" t="s">
        <v>1587</v>
      </c>
      <c r="C904" s="106" t="s">
        <v>19</v>
      </c>
      <c r="D904" s="106"/>
      <c r="E904" s="107">
        <f t="shared" si="13"/>
        <v>1</v>
      </c>
      <c r="F904" s="107"/>
      <c r="G904" s="107" t="s">
        <v>20</v>
      </c>
      <c r="H904" s="107"/>
      <c r="I904" s="108">
        <v>42884</v>
      </c>
      <c r="J904" s="108"/>
      <c r="K904" s="108">
        <v>42884</v>
      </c>
      <c r="L904" s="108"/>
      <c r="M904" s="84" t="s">
        <v>656</v>
      </c>
      <c r="N904" s="84"/>
      <c r="O904" s="105">
        <v>2105</v>
      </c>
      <c r="P904" s="105"/>
      <c r="Q904" s="84"/>
      <c r="R904" s="84"/>
      <c r="S904" s="84"/>
    </row>
    <row r="905" spans="2:19" ht="45" customHeight="1" x14ac:dyDescent="0.25">
      <c r="B905" s="20" t="s">
        <v>1587</v>
      </c>
      <c r="C905" s="106" t="s">
        <v>19</v>
      </c>
      <c r="D905" s="106"/>
      <c r="E905" s="107">
        <f t="shared" si="13"/>
        <v>1</v>
      </c>
      <c r="F905" s="107"/>
      <c r="G905" s="107" t="s">
        <v>20</v>
      </c>
      <c r="H905" s="107"/>
      <c r="I905" s="108">
        <v>42926</v>
      </c>
      <c r="J905" s="108"/>
      <c r="K905" s="108">
        <v>42930</v>
      </c>
      <c r="L905" s="108"/>
      <c r="M905" s="84" t="s">
        <v>656</v>
      </c>
      <c r="N905" s="84"/>
      <c r="O905" s="105">
        <v>2880</v>
      </c>
      <c r="P905" s="105"/>
      <c r="Q905" s="84"/>
      <c r="R905" s="84"/>
      <c r="S905" s="84"/>
    </row>
    <row r="906" spans="2:19" ht="45" customHeight="1" x14ac:dyDescent="0.25">
      <c r="B906" s="20" t="s">
        <v>1587</v>
      </c>
      <c r="C906" s="106" t="s">
        <v>19</v>
      </c>
      <c r="D906" s="106"/>
      <c r="E906" s="107">
        <f t="shared" si="13"/>
        <v>1</v>
      </c>
      <c r="F906" s="107"/>
      <c r="G906" s="107" t="s">
        <v>20</v>
      </c>
      <c r="H906" s="107"/>
      <c r="I906" s="108">
        <v>42919</v>
      </c>
      <c r="J906" s="108"/>
      <c r="K906" s="108">
        <v>42919</v>
      </c>
      <c r="L906" s="108"/>
      <c r="M906" s="84" t="s">
        <v>656</v>
      </c>
      <c r="N906" s="84"/>
      <c r="O906" s="105">
        <v>252</v>
      </c>
      <c r="P906" s="105"/>
      <c r="Q906" s="84"/>
      <c r="R906" s="84"/>
      <c r="S906" s="84"/>
    </row>
    <row r="907" spans="2:19" ht="45" customHeight="1" x14ac:dyDescent="0.25">
      <c r="B907" s="20" t="s">
        <v>1587</v>
      </c>
      <c r="C907" s="106" t="s">
        <v>19</v>
      </c>
      <c r="D907" s="106"/>
      <c r="E907" s="107">
        <f t="shared" si="13"/>
        <v>1</v>
      </c>
      <c r="F907" s="107"/>
      <c r="G907" s="107" t="s">
        <v>20</v>
      </c>
      <c r="H907" s="107"/>
      <c r="I907" s="108">
        <v>42912</v>
      </c>
      <c r="J907" s="108"/>
      <c r="K907" s="108">
        <v>42916</v>
      </c>
      <c r="L907" s="108"/>
      <c r="M907" s="84" t="s">
        <v>656</v>
      </c>
      <c r="N907" s="84"/>
      <c r="O907" s="105">
        <v>2513</v>
      </c>
      <c r="P907" s="105"/>
      <c r="Q907" s="84"/>
      <c r="R907" s="84"/>
      <c r="S907" s="84"/>
    </row>
    <row r="908" spans="2:19" ht="45" customHeight="1" x14ac:dyDescent="0.25">
      <c r="B908" s="20" t="s">
        <v>1587</v>
      </c>
      <c r="C908" s="106" t="s">
        <v>19</v>
      </c>
      <c r="D908" s="106"/>
      <c r="E908" s="107">
        <f t="shared" si="13"/>
        <v>1</v>
      </c>
      <c r="F908" s="107"/>
      <c r="G908" s="107" t="s">
        <v>20</v>
      </c>
      <c r="H908" s="107"/>
      <c r="I908" s="108">
        <v>42947</v>
      </c>
      <c r="J908" s="108"/>
      <c r="K908" s="108">
        <v>42951</v>
      </c>
      <c r="L908" s="108"/>
      <c r="M908" s="84" t="s">
        <v>656</v>
      </c>
      <c r="N908" s="84"/>
      <c r="O908" s="105">
        <v>4107</v>
      </c>
      <c r="P908" s="105"/>
      <c r="Q908" s="84"/>
      <c r="R908" s="84"/>
      <c r="S908" s="84"/>
    </row>
    <row r="909" spans="2:19" ht="45" customHeight="1" x14ac:dyDescent="0.25">
      <c r="B909" s="20" t="s">
        <v>1587</v>
      </c>
      <c r="C909" s="106" t="s">
        <v>1596</v>
      </c>
      <c r="D909" s="106"/>
      <c r="E909" s="107">
        <f t="shared" ref="E909:E972" si="14">D909+1</f>
        <v>1</v>
      </c>
      <c r="F909" s="107"/>
      <c r="G909" s="107" t="s">
        <v>35</v>
      </c>
      <c r="H909" s="107"/>
      <c r="I909" s="108">
        <v>42936</v>
      </c>
      <c r="J909" s="108"/>
      <c r="K909" s="108">
        <v>42936</v>
      </c>
      <c r="L909" s="108"/>
      <c r="M909" s="84" t="s">
        <v>656</v>
      </c>
      <c r="N909" s="84"/>
      <c r="O909" s="105">
        <v>397</v>
      </c>
      <c r="P909" s="105"/>
      <c r="Q909" s="84"/>
      <c r="R909" s="84"/>
      <c r="S909" s="84"/>
    </row>
    <row r="910" spans="2:19" ht="45" customHeight="1" x14ac:dyDescent="0.25">
      <c r="B910" s="20" t="s">
        <v>1587</v>
      </c>
      <c r="C910" s="106" t="s">
        <v>19</v>
      </c>
      <c r="D910" s="106"/>
      <c r="E910" s="107">
        <f t="shared" si="14"/>
        <v>1</v>
      </c>
      <c r="F910" s="107"/>
      <c r="G910" s="107" t="s">
        <v>20</v>
      </c>
      <c r="H910" s="107"/>
      <c r="I910" s="108">
        <v>42930</v>
      </c>
      <c r="J910" s="108"/>
      <c r="K910" s="108">
        <v>42934</v>
      </c>
      <c r="L910" s="108"/>
      <c r="M910" s="84" t="s">
        <v>656</v>
      </c>
      <c r="N910" s="84"/>
      <c r="O910" s="105">
        <v>3501</v>
      </c>
      <c r="P910" s="105"/>
      <c r="Q910" s="84"/>
      <c r="R910" s="84"/>
      <c r="S910" s="84"/>
    </row>
    <row r="911" spans="2:19" ht="45" customHeight="1" x14ac:dyDescent="0.25">
      <c r="B911" s="20" t="s">
        <v>1587</v>
      </c>
      <c r="C911" s="106" t="s">
        <v>1597</v>
      </c>
      <c r="D911" s="106"/>
      <c r="E911" s="107">
        <f t="shared" si="14"/>
        <v>1</v>
      </c>
      <c r="F911" s="107"/>
      <c r="G911" s="107" t="s">
        <v>35</v>
      </c>
      <c r="H911" s="107"/>
      <c r="I911" s="108">
        <v>42992</v>
      </c>
      <c r="J911" s="108"/>
      <c r="K911" s="108">
        <v>42992</v>
      </c>
      <c r="L911" s="108"/>
      <c r="M911" s="84" t="s">
        <v>656</v>
      </c>
      <c r="N911" s="84"/>
      <c r="O911" s="105">
        <v>494</v>
      </c>
      <c r="P911" s="105"/>
      <c r="Q911" s="84"/>
      <c r="R911" s="84"/>
      <c r="S911" s="84"/>
    </row>
    <row r="912" spans="2:19" ht="45" customHeight="1" x14ac:dyDescent="0.25">
      <c r="B912" s="20" t="s">
        <v>1587</v>
      </c>
      <c r="C912" s="106" t="s">
        <v>19</v>
      </c>
      <c r="D912" s="106"/>
      <c r="E912" s="107">
        <f t="shared" si="14"/>
        <v>1</v>
      </c>
      <c r="F912" s="107"/>
      <c r="G912" s="107" t="s">
        <v>20</v>
      </c>
      <c r="H912" s="107"/>
      <c r="I912" s="108">
        <v>42994</v>
      </c>
      <c r="J912" s="108"/>
      <c r="K912" s="108">
        <v>43008</v>
      </c>
      <c r="L912" s="108"/>
      <c r="M912" s="84" t="s">
        <v>656</v>
      </c>
      <c r="N912" s="84"/>
      <c r="O912" s="105">
        <v>2009</v>
      </c>
      <c r="P912" s="105"/>
      <c r="Q912" s="84"/>
      <c r="R912" s="84"/>
      <c r="S912" s="84"/>
    </row>
    <row r="913" spans="2:20" ht="45" customHeight="1" x14ac:dyDescent="0.25">
      <c r="B913" s="20" t="s">
        <v>1587</v>
      </c>
      <c r="C913" s="106" t="s">
        <v>1597</v>
      </c>
      <c r="D913" s="106"/>
      <c r="E913" s="107">
        <f t="shared" si="14"/>
        <v>1</v>
      </c>
      <c r="F913" s="107"/>
      <c r="G913" s="107" t="s">
        <v>35</v>
      </c>
      <c r="H913" s="107"/>
      <c r="I913" s="108">
        <v>42992</v>
      </c>
      <c r="J913" s="108"/>
      <c r="K913" s="108">
        <v>42992</v>
      </c>
      <c r="L913" s="108"/>
      <c r="M913" s="84" t="s">
        <v>656</v>
      </c>
      <c r="N913" s="84"/>
      <c r="O913" s="105">
        <v>191</v>
      </c>
      <c r="P913" s="105"/>
      <c r="Q913" s="84"/>
      <c r="R913" s="84"/>
      <c r="S913" s="84"/>
    </row>
    <row r="914" spans="2:20" ht="45" customHeight="1" x14ac:dyDescent="0.25">
      <c r="B914" s="20" t="s">
        <v>1587</v>
      </c>
      <c r="C914" s="106" t="s">
        <v>19</v>
      </c>
      <c r="D914" s="106"/>
      <c r="E914" s="107">
        <f t="shared" si="14"/>
        <v>1</v>
      </c>
      <c r="F914" s="107"/>
      <c r="G914" s="107" t="s">
        <v>20</v>
      </c>
      <c r="H914" s="107"/>
      <c r="I914" s="108">
        <v>42943</v>
      </c>
      <c r="J914" s="108"/>
      <c r="K914" s="108">
        <v>42943</v>
      </c>
      <c r="L914" s="108"/>
      <c r="M914" s="84" t="s">
        <v>656</v>
      </c>
      <c r="N914" s="84"/>
      <c r="O914" s="105">
        <v>4698</v>
      </c>
      <c r="P914" s="105"/>
      <c r="Q914" s="84"/>
      <c r="R914" s="84"/>
      <c r="S914" s="84"/>
    </row>
    <row r="915" spans="2:20" ht="45" customHeight="1" x14ac:dyDescent="0.25">
      <c r="B915" s="20" t="s">
        <v>1587</v>
      </c>
      <c r="C915" s="106" t="s">
        <v>19</v>
      </c>
      <c r="D915" s="106"/>
      <c r="E915" s="107">
        <f t="shared" si="14"/>
        <v>1</v>
      </c>
      <c r="F915" s="107"/>
      <c r="G915" s="107" t="s">
        <v>20</v>
      </c>
      <c r="H915" s="107"/>
      <c r="I915" s="108">
        <v>42968</v>
      </c>
      <c r="J915" s="108"/>
      <c r="K915" s="108">
        <v>42972</v>
      </c>
      <c r="L915" s="108"/>
      <c r="M915" s="84" t="s">
        <v>656</v>
      </c>
      <c r="N915" s="84"/>
      <c r="O915" s="105">
        <v>1630</v>
      </c>
      <c r="P915" s="105"/>
      <c r="Q915" s="84"/>
      <c r="R915" s="84"/>
      <c r="S915" s="84"/>
    </row>
    <row r="916" spans="2:20" ht="45" customHeight="1" x14ac:dyDescent="0.25">
      <c r="B916" s="20" t="s">
        <v>1587</v>
      </c>
      <c r="C916" s="106" t="s">
        <v>1598</v>
      </c>
      <c r="D916" s="106"/>
      <c r="E916" s="107">
        <f t="shared" si="14"/>
        <v>1</v>
      </c>
      <c r="F916" s="107"/>
      <c r="G916" s="107" t="s">
        <v>1133</v>
      </c>
      <c r="H916" s="107"/>
      <c r="I916" s="108">
        <v>42968</v>
      </c>
      <c r="J916" s="108"/>
      <c r="K916" s="108">
        <v>42968</v>
      </c>
      <c r="L916" s="108"/>
      <c r="M916" s="84" t="s">
        <v>656</v>
      </c>
      <c r="N916" s="84"/>
      <c r="O916" s="105">
        <v>170</v>
      </c>
      <c r="P916" s="105"/>
      <c r="Q916" s="84"/>
      <c r="R916" s="84"/>
      <c r="S916" s="84"/>
    </row>
    <row r="917" spans="2:20" ht="45" customHeight="1" x14ac:dyDescent="0.25">
      <c r="B917" s="20" t="s">
        <v>1587</v>
      </c>
      <c r="C917" s="106" t="s">
        <v>19</v>
      </c>
      <c r="D917" s="106"/>
      <c r="E917" s="107">
        <f t="shared" si="14"/>
        <v>1</v>
      </c>
      <c r="F917" s="107"/>
      <c r="G917" s="107" t="s">
        <v>20</v>
      </c>
      <c r="H917" s="107"/>
      <c r="I917" s="108">
        <v>42948</v>
      </c>
      <c r="J917" s="108"/>
      <c r="K917" s="108">
        <v>42978</v>
      </c>
      <c r="L917" s="108"/>
      <c r="M917" s="84" t="s">
        <v>656</v>
      </c>
      <c r="N917" s="84"/>
      <c r="O917" s="105">
        <v>4356</v>
      </c>
      <c r="P917" s="105"/>
      <c r="Q917" s="84"/>
      <c r="R917" s="84"/>
      <c r="S917" s="84"/>
    </row>
    <row r="918" spans="2:20" ht="45" customHeight="1" x14ac:dyDescent="0.25">
      <c r="B918" s="20" t="s">
        <v>1587</v>
      </c>
      <c r="C918" s="106" t="s">
        <v>19</v>
      </c>
      <c r="D918" s="106"/>
      <c r="E918" s="107">
        <f t="shared" si="14"/>
        <v>1</v>
      </c>
      <c r="F918" s="107"/>
      <c r="G918" s="107" t="s">
        <v>20</v>
      </c>
      <c r="H918" s="107"/>
      <c r="I918" s="108">
        <v>42987</v>
      </c>
      <c r="J918" s="108"/>
      <c r="K918" s="108">
        <v>42996</v>
      </c>
      <c r="L918" s="108"/>
      <c r="M918" s="84" t="s">
        <v>656</v>
      </c>
      <c r="N918" s="84"/>
      <c r="O918" s="105">
        <v>5238</v>
      </c>
      <c r="P918" s="105"/>
      <c r="Q918" s="84"/>
      <c r="R918" s="84"/>
      <c r="S918" s="84"/>
    </row>
    <row r="919" spans="2:20" ht="45" customHeight="1" x14ac:dyDescent="0.25">
      <c r="B919" s="20" t="s">
        <v>1587</v>
      </c>
      <c r="C919" s="106" t="s">
        <v>19</v>
      </c>
      <c r="D919" s="106"/>
      <c r="E919" s="107">
        <f t="shared" si="14"/>
        <v>1</v>
      </c>
      <c r="F919" s="107"/>
      <c r="G919" s="107" t="s">
        <v>20</v>
      </c>
      <c r="H919" s="107"/>
      <c r="I919" s="108">
        <v>43031</v>
      </c>
      <c r="J919" s="108"/>
      <c r="K919" s="108">
        <v>43034</v>
      </c>
      <c r="L919" s="108"/>
      <c r="M919" s="84" t="s">
        <v>656</v>
      </c>
      <c r="N919" s="84"/>
      <c r="O919" s="105">
        <v>576</v>
      </c>
      <c r="P919" s="105"/>
      <c r="Q919" s="84"/>
      <c r="R919" s="84"/>
      <c r="S919" s="84"/>
    </row>
    <row r="920" spans="2:20" ht="45" customHeight="1" x14ac:dyDescent="0.25">
      <c r="B920" s="20" t="s">
        <v>1587</v>
      </c>
      <c r="C920" s="106" t="s">
        <v>1599</v>
      </c>
      <c r="D920" s="106"/>
      <c r="E920" s="107">
        <f t="shared" si="14"/>
        <v>1</v>
      </c>
      <c r="F920" s="107"/>
      <c r="G920" s="107" t="s">
        <v>1133</v>
      </c>
      <c r="H920" s="107"/>
      <c r="I920" s="108">
        <v>43026</v>
      </c>
      <c r="J920" s="108"/>
      <c r="K920" s="108">
        <v>43026</v>
      </c>
      <c r="L920" s="108"/>
      <c r="M920" s="84" t="s">
        <v>656</v>
      </c>
      <c r="N920" s="84"/>
      <c r="O920" s="105">
        <v>170</v>
      </c>
      <c r="P920" s="105"/>
      <c r="Q920" s="84"/>
      <c r="R920" s="84"/>
      <c r="S920" s="84"/>
    </row>
    <row r="921" spans="2:20" ht="45" customHeight="1" x14ac:dyDescent="0.25">
      <c r="B921" s="20" t="s">
        <v>1587</v>
      </c>
      <c r="C921" s="106" t="s">
        <v>19</v>
      </c>
      <c r="D921" s="106"/>
      <c r="E921" s="107">
        <f t="shared" si="14"/>
        <v>1</v>
      </c>
      <c r="F921" s="107"/>
      <c r="G921" s="107" t="s">
        <v>20</v>
      </c>
      <c r="H921" s="107"/>
      <c r="I921" s="108">
        <v>43017</v>
      </c>
      <c r="J921" s="108"/>
      <c r="K921" s="108">
        <v>43021</v>
      </c>
      <c r="L921" s="108"/>
      <c r="M921" s="84" t="s">
        <v>656</v>
      </c>
      <c r="N921" s="84"/>
      <c r="O921" s="105">
        <v>1890</v>
      </c>
      <c r="P921" s="105"/>
      <c r="Q921" s="84"/>
      <c r="R921" s="84"/>
      <c r="S921" s="84"/>
    </row>
    <row r="922" spans="2:20" ht="45" customHeight="1" x14ac:dyDescent="0.25">
      <c r="B922" s="20" t="s">
        <v>1587</v>
      </c>
      <c r="C922" s="106" t="s">
        <v>1600</v>
      </c>
      <c r="D922" s="106"/>
      <c r="E922" s="107">
        <f t="shared" si="14"/>
        <v>1</v>
      </c>
      <c r="F922" s="107"/>
      <c r="G922" s="107" t="s">
        <v>35</v>
      </c>
      <c r="H922" s="107"/>
      <c r="I922" s="108">
        <v>43024</v>
      </c>
      <c r="J922" s="108"/>
      <c r="K922" s="108">
        <v>43025</v>
      </c>
      <c r="L922" s="108"/>
      <c r="M922" s="84" t="s">
        <v>656</v>
      </c>
      <c r="N922" s="84"/>
      <c r="O922" s="105">
        <v>544</v>
      </c>
      <c r="P922" s="105"/>
      <c r="Q922" s="84"/>
      <c r="R922" s="84"/>
      <c r="S922" s="84"/>
    </row>
    <row r="923" spans="2:20" ht="45" customHeight="1" x14ac:dyDescent="0.25">
      <c r="B923" s="20" t="s">
        <v>1587</v>
      </c>
      <c r="C923" s="106" t="s">
        <v>1601</v>
      </c>
      <c r="D923" s="106"/>
      <c r="E923" s="107">
        <f t="shared" si="14"/>
        <v>1</v>
      </c>
      <c r="F923" s="107"/>
      <c r="G923" s="107" t="s">
        <v>20</v>
      </c>
      <c r="H923" s="107"/>
      <c r="I923" s="108">
        <v>43021</v>
      </c>
      <c r="J923" s="108"/>
      <c r="K923" s="108">
        <v>43021</v>
      </c>
      <c r="L923" s="108"/>
      <c r="M923" s="84" t="s">
        <v>656</v>
      </c>
      <c r="N923" s="84"/>
      <c r="O923" s="105">
        <v>400</v>
      </c>
      <c r="P923" s="105"/>
      <c r="Q923" s="84"/>
      <c r="R923" s="84"/>
      <c r="S923" s="84"/>
    </row>
    <row r="924" spans="2:20" ht="45" customHeight="1" x14ac:dyDescent="0.25">
      <c r="B924" s="20" t="s">
        <v>1587</v>
      </c>
      <c r="C924" s="106" t="s">
        <v>19</v>
      </c>
      <c r="D924" s="106"/>
      <c r="E924" s="107">
        <f t="shared" si="14"/>
        <v>1</v>
      </c>
      <c r="F924" s="107"/>
      <c r="G924" s="107" t="s">
        <v>20</v>
      </c>
      <c r="H924" s="107"/>
      <c r="I924" s="108">
        <v>43052</v>
      </c>
      <c r="J924" s="108"/>
      <c r="K924" s="108">
        <v>43056</v>
      </c>
      <c r="L924" s="108"/>
      <c r="M924" s="84" t="s">
        <v>656</v>
      </c>
      <c r="N924" s="84"/>
      <c r="O924" s="105">
        <v>3690</v>
      </c>
      <c r="P924" s="105"/>
      <c r="Q924" s="84"/>
      <c r="R924" s="84"/>
      <c r="S924" s="84"/>
    </row>
    <row r="925" spans="2:20" ht="45" customHeight="1" x14ac:dyDescent="0.25">
      <c r="B925" s="20" t="s">
        <v>1587</v>
      </c>
      <c r="C925" s="106" t="s">
        <v>1600</v>
      </c>
      <c r="D925" s="106"/>
      <c r="E925" s="107">
        <f t="shared" si="14"/>
        <v>1</v>
      </c>
      <c r="F925" s="107"/>
      <c r="G925" s="107" t="s">
        <v>35</v>
      </c>
      <c r="H925" s="107"/>
      <c r="I925" s="108">
        <v>43024</v>
      </c>
      <c r="J925" s="108"/>
      <c r="K925" s="108">
        <v>43025</v>
      </c>
      <c r="L925" s="108"/>
      <c r="M925" s="84" t="s">
        <v>656</v>
      </c>
      <c r="N925" s="84"/>
      <c r="O925" s="105">
        <v>1171</v>
      </c>
      <c r="P925" s="105"/>
      <c r="Q925" s="84"/>
      <c r="R925" s="84"/>
      <c r="S925" s="84"/>
    </row>
    <row r="926" spans="2:20" ht="45" customHeight="1" x14ac:dyDescent="0.25">
      <c r="B926" s="20" t="s">
        <v>1587</v>
      </c>
      <c r="C926" s="106" t="s">
        <v>19</v>
      </c>
      <c r="D926" s="106"/>
      <c r="E926" s="107">
        <f t="shared" si="14"/>
        <v>1</v>
      </c>
      <c r="F926" s="107"/>
      <c r="G926" s="107" t="s">
        <v>20</v>
      </c>
      <c r="H926" s="107"/>
      <c r="I926" s="108">
        <v>43024</v>
      </c>
      <c r="J926" s="108"/>
      <c r="K926" s="108">
        <v>43035</v>
      </c>
      <c r="L926" s="108"/>
      <c r="M926" s="84" t="s">
        <v>656</v>
      </c>
      <c r="N926" s="84"/>
      <c r="O926" s="105">
        <v>2286</v>
      </c>
      <c r="P926" s="105"/>
      <c r="Q926" s="84"/>
      <c r="R926" s="84"/>
      <c r="S926" s="84"/>
      <c r="T926" s="5">
        <f>SUM(O874:O926)</f>
        <v>85540.03</v>
      </c>
    </row>
    <row r="927" spans="2:20" ht="45" customHeight="1" x14ac:dyDescent="0.25">
      <c r="B927" s="20" t="s">
        <v>378</v>
      </c>
      <c r="C927" s="106" t="s">
        <v>1602</v>
      </c>
      <c r="D927" s="106"/>
      <c r="E927" s="107">
        <f t="shared" si="14"/>
        <v>1</v>
      </c>
      <c r="F927" s="107"/>
      <c r="G927" s="107" t="s">
        <v>17</v>
      </c>
      <c r="H927" s="107"/>
      <c r="I927" s="108">
        <v>42782</v>
      </c>
      <c r="J927" s="108"/>
      <c r="K927" s="108">
        <v>42782</v>
      </c>
      <c r="L927" s="108"/>
      <c r="M927" s="84" t="s">
        <v>656</v>
      </c>
      <c r="N927" s="84"/>
      <c r="O927" s="105">
        <v>2199</v>
      </c>
      <c r="P927" s="105"/>
      <c r="Q927" s="84"/>
      <c r="R927" s="84"/>
      <c r="S927" s="84"/>
    </row>
    <row r="928" spans="2:20" ht="45" customHeight="1" x14ac:dyDescent="0.25">
      <c r="B928" s="20" t="s">
        <v>378</v>
      </c>
      <c r="C928" s="106" t="s">
        <v>1602</v>
      </c>
      <c r="D928" s="106"/>
      <c r="E928" s="107">
        <f t="shared" si="14"/>
        <v>1</v>
      </c>
      <c r="F928" s="107"/>
      <c r="G928" s="107" t="s">
        <v>17</v>
      </c>
      <c r="H928" s="107"/>
      <c r="I928" s="108">
        <v>42782</v>
      </c>
      <c r="J928" s="108"/>
      <c r="K928" s="108">
        <v>42782</v>
      </c>
      <c r="L928" s="108"/>
      <c r="M928" s="84" t="s">
        <v>656</v>
      </c>
      <c r="N928" s="84"/>
      <c r="O928" s="105">
        <v>2091.02</v>
      </c>
      <c r="P928" s="105"/>
      <c r="Q928" s="84"/>
      <c r="R928" s="84"/>
      <c r="S928" s="84"/>
    </row>
    <row r="929" spans="2:20" ht="45" customHeight="1" x14ac:dyDescent="0.25">
      <c r="B929" s="20" t="s">
        <v>378</v>
      </c>
      <c r="C929" s="106" t="s">
        <v>1603</v>
      </c>
      <c r="D929" s="106"/>
      <c r="E929" s="107">
        <f t="shared" si="14"/>
        <v>1</v>
      </c>
      <c r="F929" s="107"/>
      <c r="G929" s="107" t="s">
        <v>17</v>
      </c>
      <c r="H929" s="107"/>
      <c r="I929" s="108">
        <v>42782</v>
      </c>
      <c r="J929" s="108"/>
      <c r="K929" s="108">
        <v>42782</v>
      </c>
      <c r="L929" s="108"/>
      <c r="M929" s="84" t="s">
        <v>656</v>
      </c>
      <c r="N929" s="84"/>
      <c r="O929" s="105">
        <v>660</v>
      </c>
      <c r="P929" s="105"/>
      <c r="Q929" s="84"/>
      <c r="R929" s="84"/>
      <c r="S929" s="84"/>
    </row>
    <row r="930" spans="2:20" ht="45" customHeight="1" x14ac:dyDescent="0.25">
      <c r="B930" s="20" t="s">
        <v>378</v>
      </c>
      <c r="C930" s="106" t="s">
        <v>1603</v>
      </c>
      <c r="D930" s="106"/>
      <c r="E930" s="107">
        <f t="shared" si="14"/>
        <v>1</v>
      </c>
      <c r="F930" s="107"/>
      <c r="G930" s="107" t="s">
        <v>17</v>
      </c>
      <c r="H930" s="107"/>
      <c r="I930" s="108">
        <v>42782</v>
      </c>
      <c r="J930" s="108"/>
      <c r="K930" s="108">
        <v>42782</v>
      </c>
      <c r="L930" s="108"/>
      <c r="M930" s="84" t="s">
        <v>656</v>
      </c>
      <c r="N930" s="84"/>
      <c r="O930" s="105">
        <v>167</v>
      </c>
      <c r="P930" s="105"/>
      <c r="Q930" s="84"/>
      <c r="R930" s="84"/>
      <c r="S930" s="84"/>
    </row>
    <row r="931" spans="2:20" ht="45" customHeight="1" x14ac:dyDescent="0.25">
      <c r="B931" s="20" t="s">
        <v>378</v>
      </c>
      <c r="C931" s="106" t="s">
        <v>1604</v>
      </c>
      <c r="D931" s="106"/>
      <c r="E931" s="107">
        <f t="shared" si="14"/>
        <v>1</v>
      </c>
      <c r="F931" s="107"/>
      <c r="G931" s="107" t="s">
        <v>1357</v>
      </c>
      <c r="H931" s="107"/>
      <c r="I931" s="108">
        <v>42808</v>
      </c>
      <c r="J931" s="108"/>
      <c r="K931" s="108">
        <v>42809</v>
      </c>
      <c r="L931" s="108"/>
      <c r="M931" s="84" t="s">
        <v>656</v>
      </c>
      <c r="N931" s="84"/>
      <c r="O931" s="105">
        <v>4366</v>
      </c>
      <c r="P931" s="105"/>
      <c r="Q931" s="84"/>
      <c r="R931" s="84"/>
      <c r="S931" s="84"/>
    </row>
    <row r="932" spans="2:20" ht="45" customHeight="1" x14ac:dyDescent="0.25">
      <c r="B932" s="20" t="s">
        <v>378</v>
      </c>
      <c r="C932" s="106" t="s">
        <v>1605</v>
      </c>
      <c r="D932" s="106"/>
      <c r="E932" s="107">
        <f t="shared" si="14"/>
        <v>1</v>
      </c>
      <c r="F932" s="107"/>
      <c r="G932" s="107" t="s">
        <v>17</v>
      </c>
      <c r="H932" s="107"/>
      <c r="I932" s="108">
        <v>42808</v>
      </c>
      <c r="J932" s="108"/>
      <c r="K932" s="108">
        <v>42840</v>
      </c>
      <c r="L932" s="108"/>
      <c r="M932" s="84" t="s">
        <v>656</v>
      </c>
      <c r="N932" s="84"/>
      <c r="O932" s="105">
        <v>650</v>
      </c>
      <c r="P932" s="105"/>
      <c r="Q932" s="84"/>
      <c r="R932" s="84"/>
      <c r="S932" s="84"/>
    </row>
    <row r="933" spans="2:20" ht="45" customHeight="1" x14ac:dyDescent="0.25">
      <c r="B933" s="20" t="s">
        <v>378</v>
      </c>
      <c r="C933" s="106" t="s">
        <v>1605</v>
      </c>
      <c r="D933" s="106"/>
      <c r="E933" s="107">
        <f t="shared" si="14"/>
        <v>1</v>
      </c>
      <c r="F933" s="107"/>
      <c r="G933" s="107" t="s">
        <v>17</v>
      </c>
      <c r="H933" s="107"/>
      <c r="I933" s="108">
        <v>42808</v>
      </c>
      <c r="J933" s="108"/>
      <c r="K933" s="108">
        <v>42840</v>
      </c>
      <c r="L933" s="108"/>
      <c r="M933" s="84" t="s">
        <v>656</v>
      </c>
      <c r="N933" s="84"/>
      <c r="O933" s="105">
        <v>594</v>
      </c>
      <c r="P933" s="105"/>
      <c r="Q933" s="84"/>
      <c r="R933" s="84"/>
      <c r="S933" s="84"/>
    </row>
    <row r="934" spans="2:20" ht="45" customHeight="1" x14ac:dyDescent="0.25">
      <c r="B934" s="20" t="s">
        <v>378</v>
      </c>
      <c r="C934" s="106" t="s">
        <v>1606</v>
      </c>
      <c r="D934" s="106"/>
      <c r="E934" s="107">
        <f t="shared" si="14"/>
        <v>1</v>
      </c>
      <c r="F934" s="107"/>
      <c r="G934" s="107" t="s">
        <v>1357</v>
      </c>
      <c r="H934" s="107"/>
      <c r="I934" s="108">
        <v>42902</v>
      </c>
      <c r="J934" s="108"/>
      <c r="K934" s="108">
        <v>42902</v>
      </c>
      <c r="L934" s="108"/>
      <c r="M934" s="84" t="s">
        <v>656</v>
      </c>
      <c r="N934" s="84"/>
      <c r="O934" s="105">
        <v>5993</v>
      </c>
      <c r="P934" s="105"/>
      <c r="Q934" s="84"/>
      <c r="R934" s="84"/>
      <c r="S934" s="84"/>
    </row>
    <row r="935" spans="2:20" ht="45" customHeight="1" x14ac:dyDescent="0.25">
      <c r="B935" s="20" t="s">
        <v>378</v>
      </c>
      <c r="C935" s="106" t="s">
        <v>1607</v>
      </c>
      <c r="D935" s="106"/>
      <c r="E935" s="107">
        <f t="shared" si="14"/>
        <v>1</v>
      </c>
      <c r="F935" s="107"/>
      <c r="G935" s="107" t="s">
        <v>1357</v>
      </c>
      <c r="H935" s="107"/>
      <c r="I935" s="108">
        <v>42902</v>
      </c>
      <c r="J935" s="108"/>
      <c r="K935" s="108">
        <v>42902</v>
      </c>
      <c r="L935" s="108"/>
      <c r="M935" s="84" t="s">
        <v>656</v>
      </c>
      <c r="N935" s="84"/>
      <c r="O935" s="105">
        <v>505</v>
      </c>
      <c r="P935" s="105"/>
      <c r="Q935" s="84"/>
      <c r="R935" s="84"/>
      <c r="S935" s="84"/>
    </row>
    <row r="936" spans="2:20" ht="45" customHeight="1" x14ac:dyDescent="0.25">
      <c r="B936" s="20" t="s">
        <v>378</v>
      </c>
      <c r="C936" s="106" t="s">
        <v>1608</v>
      </c>
      <c r="D936" s="106"/>
      <c r="E936" s="107">
        <f t="shared" si="14"/>
        <v>1</v>
      </c>
      <c r="F936" s="107"/>
      <c r="G936" s="107" t="s">
        <v>1609</v>
      </c>
      <c r="H936" s="107"/>
      <c r="I936" s="108">
        <v>42911</v>
      </c>
      <c r="J936" s="108"/>
      <c r="K936" s="108">
        <v>42917</v>
      </c>
      <c r="L936" s="108"/>
      <c r="M936" s="84" t="s">
        <v>656</v>
      </c>
      <c r="N936" s="84"/>
      <c r="O936" s="105">
        <v>2409</v>
      </c>
      <c r="P936" s="105"/>
      <c r="Q936" s="84"/>
      <c r="R936" s="84"/>
      <c r="S936" s="84"/>
    </row>
    <row r="937" spans="2:20" ht="45" customHeight="1" x14ac:dyDescent="0.25">
      <c r="B937" s="20" t="s">
        <v>378</v>
      </c>
      <c r="C937" s="106" t="s">
        <v>1610</v>
      </c>
      <c r="D937" s="106"/>
      <c r="E937" s="107">
        <f t="shared" si="14"/>
        <v>1</v>
      </c>
      <c r="F937" s="107"/>
      <c r="G937" s="107" t="s">
        <v>1225</v>
      </c>
      <c r="H937" s="107"/>
      <c r="I937" s="108">
        <v>42921</v>
      </c>
      <c r="J937" s="108"/>
      <c r="K937" s="108">
        <v>42926</v>
      </c>
      <c r="L937" s="108"/>
      <c r="M937" s="84" t="s">
        <v>656</v>
      </c>
      <c r="N937" s="84"/>
      <c r="O937" s="105">
        <v>0</v>
      </c>
      <c r="P937" s="105"/>
      <c r="Q937" s="84"/>
      <c r="R937" s="84"/>
      <c r="S937" s="84"/>
    </row>
    <row r="938" spans="2:20" ht="45" customHeight="1" x14ac:dyDescent="0.25">
      <c r="B938" s="20" t="s">
        <v>378</v>
      </c>
      <c r="C938" s="106" t="s">
        <v>1608</v>
      </c>
      <c r="D938" s="106"/>
      <c r="E938" s="107">
        <f t="shared" si="14"/>
        <v>1</v>
      </c>
      <c r="F938" s="107"/>
      <c r="G938" s="107" t="s">
        <v>1609</v>
      </c>
      <c r="H938" s="107"/>
      <c r="I938" s="108">
        <v>42911</v>
      </c>
      <c r="J938" s="108"/>
      <c r="K938" s="108">
        <v>42917</v>
      </c>
      <c r="L938" s="108"/>
      <c r="M938" s="84" t="s">
        <v>656</v>
      </c>
      <c r="N938" s="84"/>
      <c r="O938" s="105">
        <v>8935</v>
      </c>
      <c r="P938" s="105"/>
      <c r="Q938" s="84"/>
      <c r="R938" s="84"/>
      <c r="S938" s="84"/>
    </row>
    <row r="939" spans="2:20" ht="45" customHeight="1" x14ac:dyDescent="0.25">
      <c r="B939" s="20" t="s">
        <v>378</v>
      </c>
      <c r="C939" s="106" t="s">
        <v>1610</v>
      </c>
      <c r="D939" s="106"/>
      <c r="E939" s="107">
        <f t="shared" si="14"/>
        <v>1</v>
      </c>
      <c r="F939" s="107"/>
      <c r="G939" s="107" t="s">
        <v>1225</v>
      </c>
      <c r="H939" s="107"/>
      <c r="I939" s="108">
        <v>42921</v>
      </c>
      <c r="J939" s="108"/>
      <c r="K939" s="108">
        <v>42926</v>
      </c>
      <c r="L939" s="108"/>
      <c r="M939" s="84" t="s">
        <v>656</v>
      </c>
      <c r="N939" s="84"/>
      <c r="O939" s="105">
        <v>0</v>
      </c>
      <c r="P939" s="105"/>
      <c r="Q939" s="84"/>
      <c r="R939" s="84"/>
      <c r="S939" s="84"/>
    </row>
    <row r="940" spans="2:20" ht="45" customHeight="1" x14ac:dyDescent="0.25">
      <c r="B940" s="20" t="s">
        <v>378</v>
      </c>
      <c r="C940" s="106" t="s">
        <v>1611</v>
      </c>
      <c r="D940" s="106"/>
      <c r="E940" s="107">
        <f t="shared" si="14"/>
        <v>1</v>
      </c>
      <c r="F940" s="107"/>
      <c r="G940" s="107" t="s">
        <v>1612</v>
      </c>
      <c r="H940" s="107"/>
      <c r="I940" s="108">
        <v>42984</v>
      </c>
      <c r="J940" s="108"/>
      <c r="K940" s="108">
        <v>42986</v>
      </c>
      <c r="L940" s="108"/>
      <c r="M940" s="84" t="s">
        <v>656</v>
      </c>
      <c r="N940" s="84"/>
      <c r="O940" s="105">
        <v>1481</v>
      </c>
      <c r="P940" s="105"/>
      <c r="Q940" s="84"/>
      <c r="R940" s="84"/>
      <c r="S940" s="84"/>
    </row>
    <row r="941" spans="2:20" ht="45" customHeight="1" x14ac:dyDescent="0.25">
      <c r="B941" s="20" t="s">
        <v>378</v>
      </c>
      <c r="C941" s="106" t="s">
        <v>1611</v>
      </c>
      <c r="D941" s="106"/>
      <c r="E941" s="107">
        <f t="shared" si="14"/>
        <v>1</v>
      </c>
      <c r="F941" s="107"/>
      <c r="G941" s="107" t="s">
        <v>1612</v>
      </c>
      <c r="H941" s="107"/>
      <c r="I941" s="108">
        <v>42984</v>
      </c>
      <c r="J941" s="108"/>
      <c r="K941" s="108">
        <v>42986</v>
      </c>
      <c r="L941" s="108"/>
      <c r="M941" s="84" t="s">
        <v>656</v>
      </c>
      <c r="N941" s="84"/>
      <c r="O941" s="105">
        <v>2888.41</v>
      </c>
      <c r="P941" s="105"/>
      <c r="Q941" s="84"/>
      <c r="R941" s="84"/>
      <c r="S941" s="84"/>
    </row>
    <row r="942" spans="2:20" ht="45" customHeight="1" x14ac:dyDescent="0.25">
      <c r="B942" s="20" t="s">
        <v>378</v>
      </c>
      <c r="C942" s="106" t="s">
        <v>1613</v>
      </c>
      <c r="D942" s="106"/>
      <c r="E942" s="107">
        <f t="shared" si="14"/>
        <v>1</v>
      </c>
      <c r="F942" s="107"/>
      <c r="G942" s="107" t="s">
        <v>1357</v>
      </c>
      <c r="H942" s="107"/>
      <c r="I942" s="108">
        <v>43034</v>
      </c>
      <c r="J942" s="108"/>
      <c r="K942" s="108">
        <v>43035</v>
      </c>
      <c r="L942" s="108"/>
      <c r="M942" s="84" t="s">
        <v>656</v>
      </c>
      <c r="N942" s="84"/>
      <c r="O942" s="105">
        <v>500</v>
      </c>
      <c r="P942" s="105"/>
      <c r="Q942" s="84"/>
      <c r="R942" s="84"/>
      <c r="S942" s="84"/>
    </row>
    <row r="943" spans="2:20" ht="45" customHeight="1" x14ac:dyDescent="0.25">
      <c r="B943" s="20" t="s">
        <v>378</v>
      </c>
      <c r="C943" s="106" t="s">
        <v>1614</v>
      </c>
      <c r="D943" s="106"/>
      <c r="E943" s="107">
        <f t="shared" si="14"/>
        <v>1</v>
      </c>
      <c r="F943" s="107"/>
      <c r="G943" s="107" t="s">
        <v>17</v>
      </c>
      <c r="H943" s="107"/>
      <c r="I943" s="108">
        <v>43034</v>
      </c>
      <c r="J943" s="108"/>
      <c r="K943" s="108">
        <v>43035</v>
      </c>
      <c r="L943" s="108"/>
      <c r="M943" s="84" t="s">
        <v>656</v>
      </c>
      <c r="N943" s="84"/>
      <c r="O943" s="105">
        <v>3370</v>
      </c>
      <c r="P943" s="105"/>
      <c r="Q943" s="84"/>
      <c r="R943" s="84"/>
      <c r="S943" s="84"/>
    </row>
    <row r="944" spans="2:20" ht="45" customHeight="1" x14ac:dyDescent="0.25">
      <c r="B944" s="20" t="s">
        <v>378</v>
      </c>
      <c r="C944" s="106" t="s">
        <v>1614</v>
      </c>
      <c r="D944" s="106"/>
      <c r="E944" s="107">
        <f t="shared" si="14"/>
        <v>1</v>
      </c>
      <c r="F944" s="107"/>
      <c r="G944" s="107" t="s">
        <v>17</v>
      </c>
      <c r="H944" s="107"/>
      <c r="I944" s="108">
        <v>43034</v>
      </c>
      <c r="J944" s="108"/>
      <c r="K944" s="108">
        <v>43034</v>
      </c>
      <c r="L944" s="108"/>
      <c r="M944" s="84" t="s">
        <v>656</v>
      </c>
      <c r="N944" s="84"/>
      <c r="O944" s="105">
        <v>3640</v>
      </c>
      <c r="P944" s="105"/>
      <c r="Q944" s="84"/>
      <c r="R944" s="84"/>
      <c r="S944" s="84"/>
      <c r="T944" s="5">
        <f>SUM(O927:O944)</f>
        <v>40448.43</v>
      </c>
    </row>
    <row r="945" spans="2:19" ht="45" customHeight="1" x14ac:dyDescent="0.25">
      <c r="B945" s="20" t="s">
        <v>1615</v>
      </c>
      <c r="C945" s="106" t="s">
        <v>1616</v>
      </c>
      <c r="D945" s="106"/>
      <c r="E945" s="107">
        <f t="shared" si="14"/>
        <v>1</v>
      </c>
      <c r="F945" s="107"/>
      <c r="G945" s="107" t="s">
        <v>35</v>
      </c>
      <c r="H945" s="107"/>
      <c r="I945" s="108">
        <v>42751</v>
      </c>
      <c r="J945" s="108"/>
      <c r="K945" s="108">
        <v>42751</v>
      </c>
      <c r="L945" s="108"/>
      <c r="M945" s="84" t="s">
        <v>656</v>
      </c>
      <c r="N945" s="84"/>
      <c r="O945" s="105">
        <v>690</v>
      </c>
      <c r="P945" s="105"/>
      <c r="Q945" s="84"/>
      <c r="R945" s="84"/>
      <c r="S945" s="84"/>
    </row>
    <row r="946" spans="2:19" ht="45" customHeight="1" x14ac:dyDescent="0.25">
      <c r="B946" s="20" t="s">
        <v>1615</v>
      </c>
      <c r="C946" s="106" t="s">
        <v>1617</v>
      </c>
      <c r="D946" s="106"/>
      <c r="E946" s="107">
        <f t="shared" si="14"/>
        <v>1</v>
      </c>
      <c r="F946" s="107"/>
      <c r="G946" s="107" t="s">
        <v>35</v>
      </c>
      <c r="H946" s="107"/>
      <c r="I946" s="108">
        <v>42759</v>
      </c>
      <c r="J946" s="108"/>
      <c r="K946" s="108">
        <v>42759</v>
      </c>
      <c r="L946" s="108"/>
      <c r="M946" s="84" t="s">
        <v>656</v>
      </c>
      <c r="N946" s="84"/>
      <c r="O946" s="105">
        <v>694</v>
      </c>
      <c r="P946" s="105"/>
      <c r="Q946" s="84"/>
      <c r="R946" s="84"/>
      <c r="S946" s="84"/>
    </row>
    <row r="947" spans="2:19" ht="45" customHeight="1" x14ac:dyDescent="0.25">
      <c r="B947" s="20" t="s">
        <v>1615</v>
      </c>
      <c r="C947" s="106" t="s">
        <v>19</v>
      </c>
      <c r="D947" s="106"/>
      <c r="E947" s="107">
        <f t="shared" si="14"/>
        <v>1</v>
      </c>
      <c r="F947" s="107"/>
      <c r="G947" s="107" t="s">
        <v>20</v>
      </c>
      <c r="H947" s="107"/>
      <c r="I947" s="108">
        <v>42751</v>
      </c>
      <c r="J947" s="108"/>
      <c r="K947" s="108">
        <v>42751</v>
      </c>
      <c r="L947" s="108"/>
      <c r="M947" s="84" t="s">
        <v>656</v>
      </c>
      <c r="N947" s="84"/>
      <c r="O947" s="105">
        <v>13</v>
      </c>
      <c r="P947" s="105"/>
      <c r="Q947" s="84"/>
      <c r="R947" s="84"/>
      <c r="S947" s="84"/>
    </row>
    <row r="948" spans="2:19" ht="45" customHeight="1" x14ac:dyDescent="0.25">
      <c r="B948" s="20" t="s">
        <v>1615</v>
      </c>
      <c r="C948" s="106" t="s">
        <v>1616</v>
      </c>
      <c r="D948" s="106"/>
      <c r="E948" s="107">
        <f t="shared" si="14"/>
        <v>1</v>
      </c>
      <c r="F948" s="107"/>
      <c r="G948" s="107" t="s">
        <v>35</v>
      </c>
      <c r="H948" s="107"/>
      <c r="I948" s="108">
        <v>42751</v>
      </c>
      <c r="J948" s="108"/>
      <c r="K948" s="108">
        <v>42751</v>
      </c>
      <c r="L948" s="108"/>
      <c r="M948" s="84" t="s">
        <v>656</v>
      </c>
      <c r="N948" s="84"/>
      <c r="O948" s="105">
        <v>400</v>
      </c>
      <c r="P948" s="105"/>
      <c r="Q948" s="84"/>
      <c r="R948" s="84"/>
      <c r="S948" s="84"/>
    </row>
    <row r="949" spans="2:19" ht="45" customHeight="1" x14ac:dyDescent="0.25">
      <c r="B949" s="20" t="s">
        <v>1615</v>
      </c>
      <c r="C949" s="106" t="s">
        <v>1617</v>
      </c>
      <c r="D949" s="106"/>
      <c r="E949" s="107">
        <f t="shared" si="14"/>
        <v>1</v>
      </c>
      <c r="F949" s="107"/>
      <c r="G949" s="107" t="s">
        <v>35</v>
      </c>
      <c r="H949" s="107"/>
      <c r="I949" s="108">
        <v>42759</v>
      </c>
      <c r="J949" s="108"/>
      <c r="K949" s="108">
        <v>42759</v>
      </c>
      <c r="L949" s="108"/>
      <c r="M949" s="84" t="s">
        <v>656</v>
      </c>
      <c r="N949" s="84"/>
      <c r="O949" s="105">
        <v>168</v>
      </c>
      <c r="P949" s="105"/>
      <c r="Q949" s="84"/>
      <c r="R949" s="84"/>
      <c r="S949" s="84"/>
    </row>
    <row r="950" spans="2:19" ht="45" customHeight="1" x14ac:dyDescent="0.25">
      <c r="B950" s="20" t="s">
        <v>1615</v>
      </c>
      <c r="C950" s="106" t="s">
        <v>1618</v>
      </c>
      <c r="D950" s="106"/>
      <c r="E950" s="107">
        <f t="shared" si="14"/>
        <v>1</v>
      </c>
      <c r="F950" s="107"/>
      <c r="G950" s="107" t="s">
        <v>1364</v>
      </c>
      <c r="H950" s="107"/>
      <c r="I950" s="108">
        <v>42762</v>
      </c>
      <c r="J950" s="108"/>
      <c r="K950" s="108">
        <v>42762</v>
      </c>
      <c r="L950" s="108"/>
      <c r="M950" s="84" t="s">
        <v>656</v>
      </c>
      <c r="N950" s="84"/>
      <c r="O950" s="105">
        <v>694</v>
      </c>
      <c r="P950" s="105"/>
      <c r="Q950" s="84"/>
      <c r="R950" s="84"/>
      <c r="S950" s="84"/>
    </row>
    <row r="951" spans="2:19" ht="45" customHeight="1" x14ac:dyDescent="0.25">
      <c r="B951" s="20" t="s">
        <v>1615</v>
      </c>
      <c r="C951" s="106" t="s">
        <v>19</v>
      </c>
      <c r="D951" s="106"/>
      <c r="E951" s="107">
        <f t="shared" si="14"/>
        <v>1</v>
      </c>
      <c r="F951" s="107"/>
      <c r="G951" s="107" t="s">
        <v>20</v>
      </c>
      <c r="H951" s="107"/>
      <c r="I951" s="108">
        <v>42762</v>
      </c>
      <c r="J951" s="108"/>
      <c r="K951" s="108">
        <v>42762</v>
      </c>
      <c r="L951" s="108"/>
      <c r="M951" s="84" t="s">
        <v>656</v>
      </c>
      <c r="N951" s="84"/>
      <c r="O951" s="105">
        <v>12</v>
      </c>
      <c r="P951" s="105"/>
      <c r="Q951" s="84"/>
      <c r="R951" s="84"/>
      <c r="S951" s="84"/>
    </row>
    <row r="952" spans="2:19" ht="45" customHeight="1" x14ac:dyDescent="0.25">
      <c r="B952" s="20" t="s">
        <v>1615</v>
      </c>
      <c r="C952" s="106" t="s">
        <v>1618</v>
      </c>
      <c r="D952" s="106"/>
      <c r="E952" s="107">
        <f t="shared" si="14"/>
        <v>1</v>
      </c>
      <c r="F952" s="107"/>
      <c r="G952" s="107" t="s">
        <v>1364</v>
      </c>
      <c r="H952" s="107"/>
      <c r="I952" s="108">
        <v>42762</v>
      </c>
      <c r="J952" s="108"/>
      <c r="K952" s="108">
        <v>42762</v>
      </c>
      <c r="L952" s="108"/>
      <c r="M952" s="84" t="s">
        <v>656</v>
      </c>
      <c r="N952" s="84"/>
      <c r="O952" s="105">
        <v>807</v>
      </c>
      <c r="P952" s="105"/>
      <c r="Q952" s="84"/>
      <c r="R952" s="84"/>
      <c r="S952" s="84"/>
    </row>
    <row r="953" spans="2:19" ht="45" customHeight="1" x14ac:dyDescent="0.25">
      <c r="B953" s="20" t="s">
        <v>1615</v>
      </c>
      <c r="C953" s="106" t="s">
        <v>1619</v>
      </c>
      <c r="D953" s="106"/>
      <c r="E953" s="107">
        <f t="shared" si="14"/>
        <v>1</v>
      </c>
      <c r="F953" s="107"/>
      <c r="G953" s="107" t="s">
        <v>35</v>
      </c>
      <c r="H953" s="107"/>
      <c r="I953" s="108">
        <v>42739</v>
      </c>
      <c r="J953" s="108"/>
      <c r="K953" s="108">
        <v>42739</v>
      </c>
      <c r="L953" s="108"/>
      <c r="M953" s="84" t="s">
        <v>656</v>
      </c>
      <c r="N953" s="84"/>
      <c r="O953" s="105">
        <v>688</v>
      </c>
      <c r="P953" s="105"/>
      <c r="Q953" s="84"/>
      <c r="R953" s="84"/>
      <c r="S953" s="84"/>
    </row>
    <row r="954" spans="2:19" ht="45" customHeight="1" x14ac:dyDescent="0.25">
      <c r="B954" s="20" t="s">
        <v>1615</v>
      </c>
      <c r="C954" s="106" t="s">
        <v>1619</v>
      </c>
      <c r="D954" s="106"/>
      <c r="E954" s="107">
        <f t="shared" si="14"/>
        <v>1</v>
      </c>
      <c r="F954" s="107"/>
      <c r="G954" s="107" t="s">
        <v>35</v>
      </c>
      <c r="H954" s="107"/>
      <c r="I954" s="108">
        <v>42739</v>
      </c>
      <c r="J954" s="108"/>
      <c r="K954" s="108">
        <v>42739</v>
      </c>
      <c r="L954" s="108"/>
      <c r="M954" s="84" t="s">
        <v>656</v>
      </c>
      <c r="N954" s="84"/>
      <c r="O954" s="105">
        <v>229</v>
      </c>
      <c r="P954" s="105"/>
      <c r="Q954" s="84"/>
      <c r="R954" s="84"/>
      <c r="S954" s="84"/>
    </row>
    <row r="955" spans="2:19" ht="45" customHeight="1" x14ac:dyDescent="0.25">
      <c r="B955" s="20" t="s">
        <v>1615</v>
      </c>
      <c r="C955" s="106" t="s">
        <v>1620</v>
      </c>
      <c r="D955" s="106"/>
      <c r="E955" s="107">
        <f t="shared" si="14"/>
        <v>1</v>
      </c>
      <c r="F955" s="107"/>
      <c r="G955" s="107" t="s">
        <v>35</v>
      </c>
      <c r="H955" s="107"/>
      <c r="I955" s="108">
        <v>42779</v>
      </c>
      <c r="J955" s="108"/>
      <c r="K955" s="108">
        <v>42779</v>
      </c>
      <c r="L955" s="108"/>
      <c r="M955" s="84" t="s">
        <v>656</v>
      </c>
      <c r="N955" s="84"/>
      <c r="O955" s="105">
        <v>694</v>
      </c>
      <c r="P955" s="105"/>
      <c r="Q955" s="84"/>
      <c r="R955" s="84"/>
      <c r="S955" s="84"/>
    </row>
    <row r="956" spans="2:19" ht="45" customHeight="1" x14ac:dyDescent="0.25">
      <c r="B956" s="20" t="s">
        <v>1615</v>
      </c>
      <c r="C956" s="106" t="s">
        <v>1620</v>
      </c>
      <c r="D956" s="106"/>
      <c r="E956" s="107">
        <f t="shared" si="14"/>
        <v>1</v>
      </c>
      <c r="F956" s="107"/>
      <c r="G956" s="107" t="s">
        <v>35</v>
      </c>
      <c r="H956" s="107"/>
      <c r="I956" s="108">
        <v>42779</v>
      </c>
      <c r="J956" s="108"/>
      <c r="K956" s="108">
        <v>42779</v>
      </c>
      <c r="L956" s="108"/>
      <c r="M956" s="84" t="s">
        <v>656</v>
      </c>
      <c r="N956" s="84"/>
      <c r="O956" s="105">
        <v>428</v>
      </c>
      <c r="P956" s="105"/>
      <c r="Q956" s="84"/>
      <c r="R956" s="84"/>
      <c r="S956" s="84"/>
    </row>
    <row r="957" spans="2:19" ht="45" customHeight="1" x14ac:dyDescent="0.25">
      <c r="B957" s="20" t="s">
        <v>1615</v>
      </c>
      <c r="C957" s="106" t="s">
        <v>1621</v>
      </c>
      <c r="D957" s="106"/>
      <c r="E957" s="107">
        <f t="shared" si="14"/>
        <v>1</v>
      </c>
      <c r="F957" s="107"/>
      <c r="G957" s="107" t="s">
        <v>35</v>
      </c>
      <c r="H957" s="107"/>
      <c r="I957" s="108">
        <v>42769</v>
      </c>
      <c r="J957" s="108"/>
      <c r="K957" s="108">
        <v>42769</v>
      </c>
      <c r="L957" s="108"/>
      <c r="M957" s="84" t="s">
        <v>656</v>
      </c>
      <c r="N957" s="84"/>
      <c r="O957" s="105">
        <v>694</v>
      </c>
      <c r="P957" s="105"/>
      <c r="Q957" s="84"/>
      <c r="R957" s="84"/>
      <c r="S957" s="84"/>
    </row>
    <row r="958" spans="2:19" ht="45" customHeight="1" x14ac:dyDescent="0.25">
      <c r="B958" s="20" t="s">
        <v>1615</v>
      </c>
      <c r="C958" s="106" t="s">
        <v>1621</v>
      </c>
      <c r="D958" s="106"/>
      <c r="E958" s="107">
        <f t="shared" si="14"/>
        <v>1</v>
      </c>
      <c r="F958" s="107"/>
      <c r="G958" s="107" t="s">
        <v>35</v>
      </c>
      <c r="H958" s="107"/>
      <c r="I958" s="108">
        <v>42781</v>
      </c>
      <c r="J958" s="108"/>
      <c r="K958" s="108">
        <v>42781</v>
      </c>
      <c r="L958" s="108"/>
      <c r="M958" s="84" t="s">
        <v>656</v>
      </c>
      <c r="N958" s="84"/>
      <c r="O958" s="105">
        <v>694</v>
      </c>
      <c r="P958" s="105"/>
      <c r="Q958" s="84"/>
      <c r="R958" s="84"/>
      <c r="S958" s="84"/>
    </row>
    <row r="959" spans="2:19" ht="45" customHeight="1" x14ac:dyDescent="0.25">
      <c r="B959" s="20" t="s">
        <v>1615</v>
      </c>
      <c r="C959" s="106" t="s">
        <v>1621</v>
      </c>
      <c r="D959" s="106"/>
      <c r="E959" s="107">
        <f t="shared" si="14"/>
        <v>1</v>
      </c>
      <c r="F959" s="107"/>
      <c r="G959" s="107" t="s">
        <v>35</v>
      </c>
      <c r="H959" s="107"/>
      <c r="I959" s="108">
        <v>42769</v>
      </c>
      <c r="J959" s="108"/>
      <c r="K959" s="108">
        <v>42769</v>
      </c>
      <c r="L959" s="108"/>
      <c r="M959" s="84" t="s">
        <v>656</v>
      </c>
      <c r="N959" s="84"/>
      <c r="O959" s="105">
        <v>108</v>
      </c>
      <c r="P959" s="105"/>
      <c r="Q959" s="84"/>
      <c r="R959" s="84"/>
      <c r="S959" s="84"/>
    </row>
    <row r="960" spans="2:19" ht="45" customHeight="1" x14ac:dyDescent="0.25">
      <c r="B960" s="20" t="s">
        <v>1615</v>
      </c>
      <c r="C960" s="106" t="s">
        <v>1621</v>
      </c>
      <c r="D960" s="106"/>
      <c r="E960" s="107">
        <f t="shared" si="14"/>
        <v>1</v>
      </c>
      <c r="F960" s="107"/>
      <c r="G960" s="107" t="s">
        <v>35</v>
      </c>
      <c r="H960" s="107"/>
      <c r="I960" s="108">
        <v>42781</v>
      </c>
      <c r="J960" s="108"/>
      <c r="K960" s="108">
        <v>42781</v>
      </c>
      <c r="L960" s="108"/>
      <c r="M960" s="84" t="s">
        <v>656</v>
      </c>
      <c r="N960" s="84"/>
      <c r="O960" s="105">
        <v>216</v>
      </c>
      <c r="P960" s="105"/>
      <c r="Q960" s="84"/>
      <c r="R960" s="84"/>
      <c r="S960" s="84"/>
    </row>
    <row r="961" spans="2:19" ht="45" customHeight="1" x14ac:dyDescent="0.25">
      <c r="B961" s="20" t="s">
        <v>1615</v>
      </c>
      <c r="C961" s="106" t="s">
        <v>556</v>
      </c>
      <c r="D961" s="106"/>
      <c r="E961" s="107">
        <f t="shared" si="14"/>
        <v>1</v>
      </c>
      <c r="F961" s="107"/>
      <c r="G961" s="107" t="s">
        <v>35</v>
      </c>
      <c r="H961" s="107"/>
      <c r="I961" s="108">
        <v>42797</v>
      </c>
      <c r="J961" s="108"/>
      <c r="K961" s="108">
        <v>42797</v>
      </c>
      <c r="L961" s="108"/>
      <c r="M961" s="84" t="s">
        <v>656</v>
      </c>
      <c r="N961" s="84"/>
      <c r="O961" s="105">
        <v>701.02</v>
      </c>
      <c r="P961" s="105"/>
      <c r="Q961" s="84"/>
      <c r="R961" s="84"/>
      <c r="S961" s="84"/>
    </row>
    <row r="962" spans="2:19" ht="45" customHeight="1" x14ac:dyDescent="0.25">
      <c r="B962" s="20" t="s">
        <v>1615</v>
      </c>
      <c r="C962" s="106" t="s">
        <v>1622</v>
      </c>
      <c r="D962" s="106"/>
      <c r="E962" s="107">
        <f t="shared" si="14"/>
        <v>1</v>
      </c>
      <c r="F962" s="107"/>
      <c r="G962" s="107" t="s">
        <v>35</v>
      </c>
      <c r="H962" s="107"/>
      <c r="I962" s="108">
        <v>42791</v>
      </c>
      <c r="J962" s="108"/>
      <c r="K962" s="108">
        <v>42791</v>
      </c>
      <c r="L962" s="108"/>
      <c r="M962" s="84" t="s">
        <v>656</v>
      </c>
      <c r="N962" s="84"/>
      <c r="O962" s="105">
        <v>694</v>
      </c>
      <c r="P962" s="105"/>
      <c r="Q962" s="84"/>
      <c r="R962" s="84"/>
      <c r="S962" s="84"/>
    </row>
    <row r="963" spans="2:19" ht="45" customHeight="1" x14ac:dyDescent="0.25">
      <c r="B963" s="20" t="s">
        <v>1615</v>
      </c>
      <c r="C963" s="106" t="s">
        <v>19</v>
      </c>
      <c r="D963" s="106"/>
      <c r="E963" s="107">
        <f t="shared" si="14"/>
        <v>1</v>
      </c>
      <c r="F963" s="107"/>
      <c r="G963" s="107" t="s">
        <v>20</v>
      </c>
      <c r="H963" s="107"/>
      <c r="I963" s="108">
        <v>42791</v>
      </c>
      <c r="J963" s="108"/>
      <c r="K963" s="108">
        <v>42791</v>
      </c>
      <c r="L963" s="108"/>
      <c r="M963" s="84" t="s">
        <v>656</v>
      </c>
      <c r="N963" s="84"/>
      <c r="O963" s="105">
        <v>12</v>
      </c>
      <c r="P963" s="105"/>
      <c r="Q963" s="84"/>
      <c r="R963" s="84"/>
      <c r="S963" s="84"/>
    </row>
    <row r="964" spans="2:19" ht="45" customHeight="1" x14ac:dyDescent="0.25">
      <c r="B964" s="20" t="s">
        <v>1615</v>
      </c>
      <c r="C964" s="106" t="s">
        <v>556</v>
      </c>
      <c r="D964" s="106"/>
      <c r="E964" s="107">
        <f t="shared" si="14"/>
        <v>1</v>
      </c>
      <c r="F964" s="107"/>
      <c r="G964" s="107" t="s">
        <v>35</v>
      </c>
      <c r="H964" s="107"/>
      <c r="I964" s="108">
        <v>42797</v>
      </c>
      <c r="J964" s="108"/>
      <c r="K964" s="108">
        <v>42797</v>
      </c>
      <c r="L964" s="108"/>
      <c r="M964" s="84" t="s">
        <v>656</v>
      </c>
      <c r="N964" s="84"/>
      <c r="O964" s="105">
        <v>641</v>
      </c>
      <c r="P964" s="105"/>
      <c r="Q964" s="84"/>
      <c r="R964" s="84"/>
      <c r="S964" s="84"/>
    </row>
    <row r="965" spans="2:19" ht="45" customHeight="1" x14ac:dyDescent="0.25">
      <c r="B965" s="20" t="s">
        <v>1615</v>
      </c>
      <c r="C965" s="106" t="s">
        <v>1622</v>
      </c>
      <c r="D965" s="106"/>
      <c r="E965" s="107">
        <f t="shared" si="14"/>
        <v>1</v>
      </c>
      <c r="F965" s="107"/>
      <c r="G965" s="107" t="s">
        <v>35</v>
      </c>
      <c r="H965" s="107"/>
      <c r="I965" s="108">
        <v>42791</v>
      </c>
      <c r="J965" s="108"/>
      <c r="K965" s="108">
        <v>42791</v>
      </c>
      <c r="L965" s="108"/>
      <c r="M965" s="84" t="s">
        <v>656</v>
      </c>
      <c r="N965" s="84"/>
      <c r="O965" s="105">
        <v>680</v>
      </c>
      <c r="P965" s="105"/>
      <c r="Q965" s="84"/>
      <c r="R965" s="84"/>
      <c r="S965" s="84"/>
    </row>
    <row r="966" spans="2:19" ht="45" customHeight="1" x14ac:dyDescent="0.25">
      <c r="B966" s="20" t="s">
        <v>1615</v>
      </c>
      <c r="C966" s="106" t="s">
        <v>1623</v>
      </c>
      <c r="D966" s="106"/>
      <c r="E966" s="107">
        <f t="shared" si="14"/>
        <v>1</v>
      </c>
      <c r="F966" s="107"/>
      <c r="G966" s="107" t="s">
        <v>35</v>
      </c>
      <c r="H966" s="107"/>
      <c r="I966" s="108">
        <v>42836</v>
      </c>
      <c r="J966" s="108"/>
      <c r="K966" s="108">
        <v>42836</v>
      </c>
      <c r="L966" s="108"/>
      <c r="M966" s="84" t="s">
        <v>656</v>
      </c>
      <c r="N966" s="84"/>
      <c r="O966" s="105">
        <v>694</v>
      </c>
      <c r="P966" s="105"/>
      <c r="Q966" s="84"/>
      <c r="R966" s="84"/>
      <c r="S966" s="84"/>
    </row>
    <row r="967" spans="2:19" ht="45" customHeight="1" x14ac:dyDescent="0.25">
      <c r="B967" s="20" t="s">
        <v>1615</v>
      </c>
      <c r="C967" s="106" t="s">
        <v>1623</v>
      </c>
      <c r="D967" s="106"/>
      <c r="E967" s="107">
        <f t="shared" si="14"/>
        <v>1</v>
      </c>
      <c r="F967" s="107"/>
      <c r="G967" s="107" t="s">
        <v>35</v>
      </c>
      <c r="H967" s="107"/>
      <c r="I967" s="108">
        <v>42832</v>
      </c>
      <c r="J967" s="108"/>
      <c r="K967" s="108">
        <v>42832</v>
      </c>
      <c r="L967" s="108"/>
      <c r="M967" s="84" t="s">
        <v>656</v>
      </c>
      <c r="N967" s="84"/>
      <c r="O967" s="105">
        <v>694</v>
      </c>
      <c r="P967" s="105"/>
      <c r="Q967" s="84"/>
      <c r="R967" s="84"/>
      <c r="S967" s="84"/>
    </row>
    <row r="968" spans="2:19" ht="45" customHeight="1" x14ac:dyDescent="0.25">
      <c r="B968" s="20" t="s">
        <v>1615</v>
      </c>
      <c r="C968" s="106" t="s">
        <v>1624</v>
      </c>
      <c r="D968" s="106"/>
      <c r="E968" s="107">
        <f t="shared" si="14"/>
        <v>1</v>
      </c>
      <c r="F968" s="107"/>
      <c r="G968" s="107" t="s">
        <v>35</v>
      </c>
      <c r="H968" s="107"/>
      <c r="I968" s="108">
        <v>42818</v>
      </c>
      <c r="J968" s="108"/>
      <c r="K968" s="108">
        <v>42818</v>
      </c>
      <c r="L968" s="108"/>
      <c r="M968" s="84" t="s">
        <v>656</v>
      </c>
      <c r="N968" s="84"/>
      <c r="O968" s="105">
        <v>694</v>
      </c>
      <c r="P968" s="105"/>
      <c r="Q968" s="84"/>
      <c r="R968" s="84"/>
      <c r="S968" s="84"/>
    </row>
    <row r="969" spans="2:19" ht="45" customHeight="1" x14ac:dyDescent="0.25">
      <c r="B969" s="20" t="s">
        <v>1615</v>
      </c>
      <c r="C969" s="106" t="s">
        <v>1623</v>
      </c>
      <c r="D969" s="106"/>
      <c r="E969" s="107">
        <f t="shared" si="14"/>
        <v>1</v>
      </c>
      <c r="F969" s="107"/>
      <c r="G969" s="107" t="s">
        <v>35</v>
      </c>
      <c r="H969" s="107"/>
      <c r="I969" s="108">
        <v>42836</v>
      </c>
      <c r="J969" s="108"/>
      <c r="K969" s="108">
        <v>42836</v>
      </c>
      <c r="L969" s="108"/>
      <c r="M969" s="84" t="s">
        <v>656</v>
      </c>
      <c r="N969" s="84"/>
      <c r="O969" s="105">
        <v>302</v>
      </c>
      <c r="P969" s="105"/>
      <c r="Q969" s="84"/>
      <c r="R969" s="84"/>
      <c r="S969" s="84"/>
    </row>
    <row r="970" spans="2:19" ht="45" customHeight="1" x14ac:dyDescent="0.25">
      <c r="B970" s="20" t="s">
        <v>1615</v>
      </c>
      <c r="C970" s="106" t="s">
        <v>1623</v>
      </c>
      <c r="D970" s="106"/>
      <c r="E970" s="107">
        <f t="shared" si="14"/>
        <v>1</v>
      </c>
      <c r="F970" s="107"/>
      <c r="G970" s="107" t="s">
        <v>35</v>
      </c>
      <c r="H970" s="107"/>
      <c r="I970" s="108">
        <v>42832</v>
      </c>
      <c r="J970" s="108"/>
      <c r="K970" s="108">
        <v>42832</v>
      </c>
      <c r="L970" s="108"/>
      <c r="M970" s="84" t="s">
        <v>656</v>
      </c>
      <c r="N970" s="84"/>
      <c r="O970" s="105">
        <v>342</v>
      </c>
      <c r="P970" s="105"/>
      <c r="Q970" s="84"/>
      <c r="R970" s="84"/>
      <c r="S970" s="84"/>
    </row>
    <row r="971" spans="2:19" ht="45" customHeight="1" x14ac:dyDescent="0.25">
      <c r="B971" s="20" t="s">
        <v>1615</v>
      </c>
      <c r="C971" s="106" t="s">
        <v>1624</v>
      </c>
      <c r="D971" s="106"/>
      <c r="E971" s="107">
        <f t="shared" si="14"/>
        <v>1</v>
      </c>
      <c r="F971" s="107"/>
      <c r="G971" s="107" t="s">
        <v>35</v>
      </c>
      <c r="H971" s="107"/>
      <c r="I971" s="108">
        <v>42818</v>
      </c>
      <c r="J971" s="108"/>
      <c r="K971" s="108">
        <v>42818</v>
      </c>
      <c r="L971" s="108"/>
      <c r="M971" s="84" t="s">
        <v>656</v>
      </c>
      <c r="N971" s="84"/>
      <c r="O971" s="105">
        <v>876</v>
      </c>
      <c r="P971" s="105"/>
      <c r="Q971" s="84"/>
      <c r="R971" s="84"/>
      <c r="S971" s="84"/>
    </row>
    <row r="972" spans="2:19" ht="45" customHeight="1" x14ac:dyDescent="0.25">
      <c r="B972" s="20" t="s">
        <v>1615</v>
      </c>
      <c r="C972" s="106" t="s">
        <v>1625</v>
      </c>
      <c r="D972" s="106"/>
      <c r="E972" s="107">
        <f t="shared" si="14"/>
        <v>1</v>
      </c>
      <c r="F972" s="107"/>
      <c r="G972" s="107" t="s">
        <v>35</v>
      </c>
      <c r="H972" s="107"/>
      <c r="I972" s="108">
        <v>42807</v>
      </c>
      <c r="J972" s="108"/>
      <c r="K972" s="108">
        <v>42807</v>
      </c>
      <c r="L972" s="108"/>
      <c r="M972" s="84" t="s">
        <v>656</v>
      </c>
      <c r="N972" s="84"/>
      <c r="O972" s="105">
        <v>694</v>
      </c>
      <c r="P972" s="105"/>
      <c r="Q972" s="84"/>
      <c r="R972" s="84"/>
      <c r="S972" s="84"/>
    </row>
    <row r="973" spans="2:19" ht="45" customHeight="1" x14ac:dyDescent="0.25">
      <c r="B973" s="20" t="s">
        <v>1615</v>
      </c>
      <c r="C973" s="106" t="s">
        <v>1626</v>
      </c>
      <c r="D973" s="106"/>
      <c r="E973" s="107">
        <f t="shared" ref="E973:E1036" si="15">D973+1</f>
        <v>1</v>
      </c>
      <c r="F973" s="107"/>
      <c r="G973" s="107" t="s">
        <v>35</v>
      </c>
      <c r="H973" s="107"/>
      <c r="I973" s="108">
        <v>42795</v>
      </c>
      <c r="J973" s="108"/>
      <c r="K973" s="108">
        <v>42795</v>
      </c>
      <c r="L973" s="108"/>
      <c r="M973" s="84" t="s">
        <v>656</v>
      </c>
      <c r="N973" s="84"/>
      <c r="O973" s="105">
        <v>694</v>
      </c>
      <c r="P973" s="105"/>
      <c r="Q973" s="84"/>
      <c r="R973" s="84"/>
      <c r="S973" s="84"/>
    </row>
    <row r="974" spans="2:19" ht="45" customHeight="1" x14ac:dyDescent="0.25">
      <c r="B974" s="20" t="s">
        <v>1615</v>
      </c>
      <c r="C974" s="106" t="s">
        <v>1627</v>
      </c>
      <c r="D974" s="106"/>
      <c r="E974" s="107">
        <f t="shared" si="15"/>
        <v>1</v>
      </c>
      <c r="F974" s="107"/>
      <c r="G974" s="107" t="s">
        <v>35</v>
      </c>
      <c r="H974" s="107"/>
      <c r="I974" s="108">
        <v>42808</v>
      </c>
      <c r="J974" s="108"/>
      <c r="K974" s="108">
        <v>42808</v>
      </c>
      <c r="L974" s="108"/>
      <c r="M974" s="84" t="s">
        <v>656</v>
      </c>
      <c r="N974" s="84"/>
      <c r="O974" s="105">
        <v>694</v>
      </c>
      <c r="P974" s="105"/>
      <c r="Q974" s="84"/>
      <c r="R974" s="84"/>
      <c r="S974" s="84"/>
    </row>
    <row r="975" spans="2:19" ht="45" customHeight="1" x14ac:dyDescent="0.25">
      <c r="B975" s="20" t="s">
        <v>1615</v>
      </c>
      <c r="C975" s="106" t="s">
        <v>1626</v>
      </c>
      <c r="D975" s="106"/>
      <c r="E975" s="107">
        <f t="shared" si="15"/>
        <v>1</v>
      </c>
      <c r="F975" s="107"/>
      <c r="G975" s="107" t="s">
        <v>35</v>
      </c>
      <c r="H975" s="107"/>
      <c r="I975" s="108">
        <v>42793</v>
      </c>
      <c r="J975" s="108"/>
      <c r="K975" s="108">
        <v>42793</v>
      </c>
      <c r="L975" s="108"/>
      <c r="M975" s="84" t="s">
        <v>656</v>
      </c>
      <c r="N975" s="84"/>
      <c r="O975" s="105">
        <v>694</v>
      </c>
      <c r="P975" s="105"/>
      <c r="Q975" s="84"/>
      <c r="R975" s="84"/>
      <c r="S975" s="84"/>
    </row>
    <row r="976" spans="2:19" ht="45" customHeight="1" x14ac:dyDescent="0.25">
      <c r="B976" s="20" t="s">
        <v>1615</v>
      </c>
      <c r="C976" s="106" t="s">
        <v>1462</v>
      </c>
      <c r="D976" s="106"/>
      <c r="E976" s="107">
        <f t="shared" si="15"/>
        <v>1</v>
      </c>
      <c r="F976" s="107"/>
      <c r="G976" s="107" t="s">
        <v>35</v>
      </c>
      <c r="H976" s="107"/>
      <c r="I976" s="108">
        <v>42804</v>
      </c>
      <c r="J976" s="108"/>
      <c r="K976" s="108">
        <v>42804</v>
      </c>
      <c r="L976" s="108"/>
      <c r="M976" s="84" t="s">
        <v>656</v>
      </c>
      <c r="N976" s="84"/>
      <c r="O976" s="105">
        <v>694</v>
      </c>
      <c r="P976" s="105"/>
      <c r="Q976" s="84"/>
      <c r="R976" s="84"/>
      <c r="S976" s="84"/>
    </row>
    <row r="977" spans="2:19" ht="45" customHeight="1" x14ac:dyDescent="0.25">
      <c r="B977" s="20" t="s">
        <v>1615</v>
      </c>
      <c r="C977" s="106" t="s">
        <v>1628</v>
      </c>
      <c r="D977" s="106"/>
      <c r="E977" s="107">
        <f t="shared" si="15"/>
        <v>1</v>
      </c>
      <c r="F977" s="107"/>
      <c r="G977" s="107" t="s">
        <v>1357</v>
      </c>
      <c r="H977" s="107"/>
      <c r="I977" s="108">
        <v>42796</v>
      </c>
      <c r="J977" s="108"/>
      <c r="K977" s="108">
        <v>42796</v>
      </c>
      <c r="L977" s="108"/>
      <c r="M977" s="84" t="s">
        <v>656</v>
      </c>
      <c r="N977" s="84"/>
      <c r="O977" s="105">
        <v>1432</v>
      </c>
      <c r="P977" s="105"/>
      <c r="Q977" s="84"/>
      <c r="R977" s="84"/>
      <c r="S977" s="84"/>
    </row>
    <row r="978" spans="2:19" ht="45" customHeight="1" x14ac:dyDescent="0.25">
      <c r="B978" s="20" t="s">
        <v>1615</v>
      </c>
      <c r="C978" s="106" t="s">
        <v>19</v>
      </c>
      <c r="D978" s="106"/>
      <c r="E978" s="107">
        <f t="shared" si="15"/>
        <v>1</v>
      </c>
      <c r="F978" s="107"/>
      <c r="G978" s="107" t="s">
        <v>20</v>
      </c>
      <c r="H978" s="107"/>
      <c r="I978" s="108">
        <v>42807</v>
      </c>
      <c r="J978" s="108"/>
      <c r="K978" s="108">
        <v>42807</v>
      </c>
      <c r="L978" s="108"/>
      <c r="M978" s="84" t="s">
        <v>656</v>
      </c>
      <c r="N978" s="84"/>
      <c r="O978" s="105">
        <v>122</v>
      </c>
      <c r="P978" s="105"/>
      <c r="Q978" s="84"/>
      <c r="R978" s="84"/>
      <c r="S978" s="84"/>
    </row>
    <row r="979" spans="2:19" ht="45" customHeight="1" x14ac:dyDescent="0.25">
      <c r="B979" s="20" t="s">
        <v>1615</v>
      </c>
      <c r="C979" s="106" t="s">
        <v>1625</v>
      </c>
      <c r="D979" s="106"/>
      <c r="E979" s="107">
        <f t="shared" si="15"/>
        <v>1</v>
      </c>
      <c r="F979" s="107"/>
      <c r="G979" s="107" t="s">
        <v>35</v>
      </c>
      <c r="H979" s="107"/>
      <c r="I979" s="108">
        <v>42807</v>
      </c>
      <c r="J979" s="108"/>
      <c r="K979" s="108">
        <v>42807</v>
      </c>
      <c r="L979" s="108"/>
      <c r="M979" s="84" t="s">
        <v>656</v>
      </c>
      <c r="N979" s="84"/>
      <c r="O979" s="105">
        <v>601</v>
      </c>
      <c r="P979" s="105"/>
      <c r="Q979" s="84"/>
      <c r="R979" s="84"/>
      <c r="S979" s="84"/>
    </row>
    <row r="980" spans="2:19" ht="45" customHeight="1" x14ac:dyDescent="0.25">
      <c r="B980" s="20" t="s">
        <v>1615</v>
      </c>
      <c r="C980" s="106" t="s">
        <v>1626</v>
      </c>
      <c r="D980" s="106"/>
      <c r="E980" s="107">
        <f t="shared" si="15"/>
        <v>1</v>
      </c>
      <c r="F980" s="107"/>
      <c r="G980" s="107" t="s">
        <v>35</v>
      </c>
      <c r="H980" s="107"/>
      <c r="I980" s="108">
        <v>42808</v>
      </c>
      <c r="J980" s="108"/>
      <c r="K980" s="108">
        <v>42808</v>
      </c>
      <c r="L980" s="108"/>
      <c r="M980" s="84" t="s">
        <v>656</v>
      </c>
      <c r="N980" s="84"/>
      <c r="O980" s="105">
        <v>770</v>
      </c>
      <c r="P980" s="105"/>
      <c r="Q980" s="84"/>
      <c r="R980" s="84"/>
      <c r="S980" s="84"/>
    </row>
    <row r="981" spans="2:19" ht="45" customHeight="1" x14ac:dyDescent="0.25">
      <c r="B981" s="20" t="s">
        <v>1615</v>
      </c>
      <c r="C981" s="106" t="s">
        <v>1626</v>
      </c>
      <c r="D981" s="106"/>
      <c r="E981" s="107">
        <f t="shared" si="15"/>
        <v>1</v>
      </c>
      <c r="F981" s="107"/>
      <c r="G981" s="107" t="s">
        <v>35</v>
      </c>
      <c r="H981" s="107"/>
      <c r="I981" s="108">
        <v>42793</v>
      </c>
      <c r="J981" s="108"/>
      <c r="K981" s="108">
        <v>42793</v>
      </c>
      <c r="L981" s="108"/>
      <c r="M981" s="84" t="s">
        <v>656</v>
      </c>
      <c r="N981" s="84"/>
      <c r="O981" s="105">
        <v>602</v>
      </c>
      <c r="P981" s="105"/>
      <c r="Q981" s="84"/>
      <c r="R981" s="84"/>
      <c r="S981" s="84"/>
    </row>
    <row r="982" spans="2:19" ht="45" customHeight="1" x14ac:dyDescent="0.25">
      <c r="B982" s="20" t="s">
        <v>1615</v>
      </c>
      <c r="C982" s="106" t="s">
        <v>1462</v>
      </c>
      <c r="D982" s="106"/>
      <c r="E982" s="107">
        <f t="shared" si="15"/>
        <v>1</v>
      </c>
      <c r="F982" s="107"/>
      <c r="G982" s="107" t="s">
        <v>35</v>
      </c>
      <c r="H982" s="107"/>
      <c r="I982" s="108">
        <v>42804</v>
      </c>
      <c r="J982" s="108"/>
      <c r="K982" s="108">
        <v>42804</v>
      </c>
      <c r="L982" s="108"/>
      <c r="M982" s="84" t="s">
        <v>656</v>
      </c>
      <c r="N982" s="84"/>
      <c r="O982" s="105">
        <v>232</v>
      </c>
      <c r="P982" s="105"/>
      <c r="Q982" s="84"/>
      <c r="R982" s="84"/>
      <c r="S982" s="84"/>
    </row>
    <row r="983" spans="2:19" ht="45" customHeight="1" x14ac:dyDescent="0.25">
      <c r="B983" s="20" t="s">
        <v>1615</v>
      </c>
      <c r="C983" s="106" t="s">
        <v>1628</v>
      </c>
      <c r="D983" s="106"/>
      <c r="E983" s="107">
        <f t="shared" si="15"/>
        <v>1</v>
      </c>
      <c r="F983" s="107"/>
      <c r="G983" s="107" t="s">
        <v>1357</v>
      </c>
      <c r="H983" s="107"/>
      <c r="I983" s="108">
        <v>42796</v>
      </c>
      <c r="J983" s="108"/>
      <c r="K983" s="108">
        <v>42796</v>
      </c>
      <c r="L983" s="108"/>
      <c r="M983" s="84" t="s">
        <v>656</v>
      </c>
      <c r="N983" s="84"/>
      <c r="O983" s="105">
        <v>367.5</v>
      </c>
      <c r="P983" s="105"/>
      <c r="Q983" s="84"/>
      <c r="R983" s="84"/>
      <c r="S983" s="84"/>
    </row>
    <row r="984" spans="2:19" ht="45" customHeight="1" x14ac:dyDescent="0.25">
      <c r="B984" s="20" t="s">
        <v>1615</v>
      </c>
      <c r="C984" s="106" t="s">
        <v>1629</v>
      </c>
      <c r="D984" s="106"/>
      <c r="E984" s="107">
        <f t="shared" si="15"/>
        <v>1</v>
      </c>
      <c r="F984" s="107"/>
      <c r="G984" s="107" t="s">
        <v>35</v>
      </c>
      <c r="H984" s="107"/>
      <c r="I984" s="108">
        <v>42817</v>
      </c>
      <c r="J984" s="108"/>
      <c r="K984" s="108">
        <v>42817</v>
      </c>
      <c r="L984" s="108"/>
      <c r="M984" s="84" t="s">
        <v>656</v>
      </c>
      <c r="N984" s="84"/>
      <c r="O984" s="105">
        <v>456.4</v>
      </c>
      <c r="P984" s="105"/>
      <c r="Q984" s="84"/>
      <c r="R984" s="84"/>
      <c r="S984" s="84"/>
    </row>
    <row r="985" spans="2:19" ht="45" customHeight="1" x14ac:dyDescent="0.25">
      <c r="B985" s="20" t="s">
        <v>1615</v>
      </c>
      <c r="C985" s="106" t="s">
        <v>19</v>
      </c>
      <c r="D985" s="106"/>
      <c r="E985" s="107">
        <f t="shared" si="15"/>
        <v>1</v>
      </c>
      <c r="F985" s="107"/>
      <c r="G985" s="107" t="s">
        <v>20</v>
      </c>
      <c r="H985" s="107"/>
      <c r="I985" s="108">
        <v>42817</v>
      </c>
      <c r="J985" s="108"/>
      <c r="K985" s="108">
        <v>42817</v>
      </c>
      <c r="L985" s="108"/>
      <c r="M985" s="84" t="s">
        <v>656</v>
      </c>
      <c r="N985" s="84"/>
      <c r="O985" s="105">
        <v>629</v>
      </c>
      <c r="P985" s="105"/>
      <c r="Q985" s="84"/>
      <c r="R985" s="84"/>
      <c r="S985" s="84"/>
    </row>
    <row r="986" spans="2:19" ht="45" customHeight="1" x14ac:dyDescent="0.25">
      <c r="B986" s="20" t="s">
        <v>1615</v>
      </c>
      <c r="C986" s="106" t="s">
        <v>1629</v>
      </c>
      <c r="D986" s="106"/>
      <c r="E986" s="107">
        <f t="shared" si="15"/>
        <v>1</v>
      </c>
      <c r="F986" s="107"/>
      <c r="G986" s="107" t="s">
        <v>35</v>
      </c>
      <c r="H986" s="107"/>
      <c r="I986" s="108">
        <v>42817</v>
      </c>
      <c r="J986" s="108"/>
      <c r="K986" s="108">
        <v>42817</v>
      </c>
      <c r="L986" s="108"/>
      <c r="M986" s="84" t="s">
        <v>656</v>
      </c>
      <c r="N986" s="84"/>
      <c r="O986" s="105">
        <v>220</v>
      </c>
      <c r="P986" s="105"/>
      <c r="Q986" s="84"/>
      <c r="R986" s="84"/>
      <c r="S986" s="84"/>
    </row>
    <row r="987" spans="2:19" ht="45" customHeight="1" x14ac:dyDescent="0.25">
      <c r="B987" s="20" t="s">
        <v>1615</v>
      </c>
      <c r="C987" s="106" t="s">
        <v>1630</v>
      </c>
      <c r="D987" s="106"/>
      <c r="E987" s="107">
        <f t="shared" si="15"/>
        <v>1</v>
      </c>
      <c r="F987" s="107"/>
      <c r="G987" s="107" t="s">
        <v>35</v>
      </c>
      <c r="H987" s="107"/>
      <c r="I987" s="108">
        <v>42825</v>
      </c>
      <c r="J987" s="108"/>
      <c r="K987" s="108">
        <v>42825</v>
      </c>
      <c r="L987" s="108"/>
      <c r="M987" s="84" t="s">
        <v>656</v>
      </c>
      <c r="N987" s="84"/>
      <c r="O987" s="105">
        <v>694</v>
      </c>
      <c r="P987" s="105"/>
      <c r="Q987" s="84"/>
      <c r="R987" s="84"/>
      <c r="S987" s="84"/>
    </row>
    <row r="988" spans="2:19" ht="45" customHeight="1" x14ac:dyDescent="0.25">
      <c r="B988" s="20" t="s">
        <v>1615</v>
      </c>
      <c r="C988" s="106" t="s">
        <v>19</v>
      </c>
      <c r="D988" s="106"/>
      <c r="E988" s="107">
        <f t="shared" si="15"/>
        <v>1</v>
      </c>
      <c r="F988" s="107"/>
      <c r="G988" s="107" t="s">
        <v>20</v>
      </c>
      <c r="H988" s="107"/>
      <c r="I988" s="108">
        <v>42825</v>
      </c>
      <c r="J988" s="108"/>
      <c r="K988" s="108">
        <v>42825</v>
      </c>
      <c r="L988" s="108"/>
      <c r="M988" s="84" t="s">
        <v>656</v>
      </c>
      <c r="N988" s="84"/>
      <c r="O988" s="105">
        <v>12</v>
      </c>
      <c r="P988" s="105"/>
      <c r="Q988" s="84"/>
      <c r="R988" s="84"/>
      <c r="S988" s="84"/>
    </row>
    <row r="989" spans="2:19" ht="45" customHeight="1" x14ac:dyDescent="0.25">
      <c r="B989" s="20" t="s">
        <v>1615</v>
      </c>
      <c r="C989" s="106" t="s">
        <v>1630</v>
      </c>
      <c r="D989" s="106"/>
      <c r="E989" s="107">
        <f t="shared" si="15"/>
        <v>1</v>
      </c>
      <c r="F989" s="107"/>
      <c r="G989" s="107" t="s">
        <v>35</v>
      </c>
      <c r="H989" s="107"/>
      <c r="I989" s="108">
        <v>42825</v>
      </c>
      <c r="J989" s="108"/>
      <c r="K989" s="108">
        <v>42825</v>
      </c>
      <c r="L989" s="108"/>
      <c r="M989" s="84" t="s">
        <v>656</v>
      </c>
      <c r="N989" s="84"/>
      <c r="O989" s="105">
        <v>648</v>
      </c>
      <c r="P989" s="105"/>
      <c r="Q989" s="84"/>
      <c r="R989" s="84"/>
      <c r="S989" s="84"/>
    </row>
    <row r="990" spans="2:19" ht="45" customHeight="1" x14ac:dyDescent="0.25">
      <c r="B990" s="20" t="s">
        <v>1615</v>
      </c>
      <c r="C990" s="106" t="s">
        <v>115</v>
      </c>
      <c r="D990" s="106"/>
      <c r="E990" s="107">
        <f t="shared" si="15"/>
        <v>1</v>
      </c>
      <c r="F990" s="107"/>
      <c r="G990" s="107" t="s">
        <v>35</v>
      </c>
      <c r="H990" s="107"/>
      <c r="I990" s="108">
        <v>42846</v>
      </c>
      <c r="J990" s="108"/>
      <c r="K990" s="108">
        <v>42846</v>
      </c>
      <c r="L990" s="108"/>
      <c r="M990" s="84" t="s">
        <v>656</v>
      </c>
      <c r="N990" s="84"/>
      <c r="O990" s="105">
        <v>694</v>
      </c>
      <c r="P990" s="105"/>
      <c r="Q990" s="84"/>
      <c r="R990" s="84"/>
      <c r="S990" s="84"/>
    </row>
    <row r="991" spans="2:19" ht="45" customHeight="1" x14ac:dyDescent="0.25">
      <c r="B991" s="20" t="s">
        <v>1615</v>
      </c>
      <c r="C991" s="106" t="s">
        <v>115</v>
      </c>
      <c r="D991" s="106"/>
      <c r="E991" s="107">
        <f t="shared" si="15"/>
        <v>1</v>
      </c>
      <c r="F991" s="107"/>
      <c r="G991" s="107" t="s">
        <v>35</v>
      </c>
      <c r="H991" s="107"/>
      <c r="I991" s="108">
        <v>42851</v>
      </c>
      <c r="J991" s="108"/>
      <c r="K991" s="108">
        <v>42851</v>
      </c>
      <c r="L991" s="108"/>
      <c r="M991" s="84" t="s">
        <v>656</v>
      </c>
      <c r="N991" s="84"/>
      <c r="O991" s="105">
        <v>694</v>
      </c>
      <c r="P991" s="105"/>
      <c r="Q991" s="84"/>
      <c r="R991" s="84"/>
      <c r="S991" s="84"/>
    </row>
    <row r="992" spans="2:19" ht="45" customHeight="1" x14ac:dyDescent="0.25">
      <c r="B992" s="20" t="s">
        <v>1615</v>
      </c>
      <c r="C992" s="106" t="s">
        <v>1631</v>
      </c>
      <c r="D992" s="106"/>
      <c r="E992" s="107">
        <f t="shared" si="15"/>
        <v>1</v>
      </c>
      <c r="F992" s="107"/>
      <c r="G992" s="107" t="s">
        <v>35</v>
      </c>
      <c r="H992" s="107"/>
      <c r="I992" s="108">
        <v>42850</v>
      </c>
      <c r="J992" s="108"/>
      <c r="K992" s="108">
        <v>42850</v>
      </c>
      <c r="L992" s="108"/>
      <c r="M992" s="84" t="s">
        <v>656</v>
      </c>
      <c r="N992" s="84"/>
      <c r="O992" s="105">
        <v>694</v>
      </c>
      <c r="P992" s="105"/>
      <c r="Q992" s="84"/>
      <c r="R992" s="84"/>
      <c r="S992" s="84"/>
    </row>
    <row r="993" spans="2:19" ht="45" customHeight="1" x14ac:dyDescent="0.25">
      <c r="B993" s="20" t="s">
        <v>1615</v>
      </c>
      <c r="C993" s="106" t="s">
        <v>1632</v>
      </c>
      <c r="D993" s="106"/>
      <c r="E993" s="107">
        <f t="shared" si="15"/>
        <v>1</v>
      </c>
      <c r="F993" s="107"/>
      <c r="G993" s="107" t="s">
        <v>35</v>
      </c>
      <c r="H993" s="107"/>
      <c r="I993" s="108">
        <v>42821</v>
      </c>
      <c r="J993" s="108"/>
      <c r="K993" s="108">
        <v>42821</v>
      </c>
      <c r="L993" s="108"/>
      <c r="M993" s="84" t="s">
        <v>656</v>
      </c>
      <c r="N993" s="84"/>
      <c r="O993" s="105">
        <v>694</v>
      </c>
      <c r="P993" s="105"/>
      <c r="Q993" s="84"/>
      <c r="R993" s="84"/>
      <c r="S993" s="84"/>
    </row>
    <row r="994" spans="2:19" ht="45" customHeight="1" x14ac:dyDescent="0.25">
      <c r="B994" s="20" t="s">
        <v>1615</v>
      </c>
      <c r="C994" s="106" t="s">
        <v>19</v>
      </c>
      <c r="D994" s="106"/>
      <c r="E994" s="107">
        <f t="shared" si="15"/>
        <v>1</v>
      </c>
      <c r="F994" s="107"/>
      <c r="G994" s="107" t="s">
        <v>20</v>
      </c>
      <c r="H994" s="107"/>
      <c r="I994" s="108">
        <v>42850</v>
      </c>
      <c r="J994" s="108"/>
      <c r="K994" s="108">
        <v>42850</v>
      </c>
      <c r="L994" s="108"/>
      <c r="M994" s="84" t="s">
        <v>656</v>
      </c>
      <c r="N994" s="84"/>
      <c r="O994" s="105">
        <v>32</v>
      </c>
      <c r="P994" s="105"/>
      <c r="Q994" s="84"/>
      <c r="R994" s="84"/>
      <c r="S994" s="84"/>
    </row>
    <row r="995" spans="2:19" ht="45" customHeight="1" x14ac:dyDescent="0.25">
      <c r="B995" s="20" t="s">
        <v>1615</v>
      </c>
      <c r="C995" s="106" t="s">
        <v>115</v>
      </c>
      <c r="D995" s="106"/>
      <c r="E995" s="107">
        <f t="shared" si="15"/>
        <v>1</v>
      </c>
      <c r="F995" s="107"/>
      <c r="G995" s="107" t="s">
        <v>35</v>
      </c>
      <c r="H995" s="107"/>
      <c r="I995" s="108">
        <v>42846</v>
      </c>
      <c r="J995" s="108"/>
      <c r="K995" s="108">
        <v>42846</v>
      </c>
      <c r="L995" s="108"/>
      <c r="M995" s="84" t="s">
        <v>656</v>
      </c>
      <c r="N995" s="84"/>
      <c r="O995" s="105">
        <v>650</v>
      </c>
      <c r="P995" s="105"/>
      <c r="Q995" s="84"/>
      <c r="R995" s="84"/>
      <c r="S995" s="84"/>
    </row>
    <row r="996" spans="2:19" ht="45" customHeight="1" x14ac:dyDescent="0.25">
      <c r="B996" s="20" t="s">
        <v>1615</v>
      </c>
      <c r="C996" s="106" t="s">
        <v>115</v>
      </c>
      <c r="D996" s="106"/>
      <c r="E996" s="107">
        <f t="shared" si="15"/>
        <v>1</v>
      </c>
      <c r="F996" s="107"/>
      <c r="G996" s="107" t="s">
        <v>35</v>
      </c>
      <c r="H996" s="107"/>
      <c r="I996" s="108">
        <v>42851</v>
      </c>
      <c r="J996" s="108"/>
      <c r="K996" s="108">
        <v>42851</v>
      </c>
      <c r="L996" s="108"/>
      <c r="M996" s="84" t="s">
        <v>656</v>
      </c>
      <c r="N996" s="84"/>
      <c r="O996" s="105">
        <v>570</v>
      </c>
      <c r="P996" s="105"/>
      <c r="Q996" s="84"/>
      <c r="R996" s="84"/>
      <c r="S996" s="84"/>
    </row>
    <row r="997" spans="2:19" ht="45" customHeight="1" x14ac:dyDescent="0.25">
      <c r="B997" s="20" t="s">
        <v>1615</v>
      </c>
      <c r="C997" s="106" t="s">
        <v>1631</v>
      </c>
      <c r="D997" s="106"/>
      <c r="E997" s="107">
        <f t="shared" si="15"/>
        <v>1</v>
      </c>
      <c r="F997" s="107"/>
      <c r="G997" s="107" t="s">
        <v>35</v>
      </c>
      <c r="H997" s="107"/>
      <c r="I997" s="108">
        <v>42850</v>
      </c>
      <c r="J997" s="108"/>
      <c r="K997" s="108">
        <v>42850</v>
      </c>
      <c r="L997" s="108"/>
      <c r="M997" s="84" t="s">
        <v>656</v>
      </c>
      <c r="N997" s="84"/>
      <c r="O997" s="105">
        <v>542</v>
      </c>
      <c r="P997" s="105"/>
      <c r="Q997" s="84"/>
      <c r="R997" s="84"/>
      <c r="S997" s="84"/>
    </row>
    <row r="998" spans="2:19" ht="45" customHeight="1" x14ac:dyDescent="0.25">
      <c r="B998" s="20" t="s">
        <v>1615</v>
      </c>
      <c r="C998" s="106" t="s">
        <v>1632</v>
      </c>
      <c r="D998" s="106"/>
      <c r="E998" s="107">
        <f t="shared" si="15"/>
        <v>1</v>
      </c>
      <c r="F998" s="107"/>
      <c r="G998" s="107" t="s">
        <v>35</v>
      </c>
      <c r="H998" s="107"/>
      <c r="I998" s="108">
        <v>42821</v>
      </c>
      <c r="J998" s="108"/>
      <c r="K998" s="108">
        <v>42821</v>
      </c>
      <c r="L998" s="108"/>
      <c r="M998" s="84" t="s">
        <v>656</v>
      </c>
      <c r="N998" s="84"/>
      <c r="O998" s="105">
        <v>600</v>
      </c>
      <c r="P998" s="105"/>
      <c r="Q998" s="84"/>
      <c r="R998" s="84"/>
      <c r="S998" s="84"/>
    </row>
    <row r="999" spans="2:19" ht="45" customHeight="1" x14ac:dyDescent="0.25">
      <c r="B999" s="20" t="s">
        <v>1615</v>
      </c>
      <c r="C999" s="106" t="s">
        <v>1633</v>
      </c>
      <c r="D999" s="106"/>
      <c r="E999" s="107">
        <f t="shared" si="15"/>
        <v>1</v>
      </c>
      <c r="F999" s="107"/>
      <c r="G999" s="107" t="s">
        <v>35</v>
      </c>
      <c r="H999" s="107"/>
      <c r="I999" s="108">
        <v>42867</v>
      </c>
      <c r="J999" s="108"/>
      <c r="K999" s="108">
        <v>42867</v>
      </c>
      <c r="L999" s="108"/>
      <c r="M999" s="84" t="s">
        <v>656</v>
      </c>
      <c r="N999" s="84"/>
      <c r="O999" s="105">
        <v>597</v>
      </c>
      <c r="P999" s="105"/>
      <c r="Q999" s="84"/>
      <c r="R999" s="84"/>
      <c r="S999" s="84"/>
    </row>
    <row r="1000" spans="2:19" ht="45" customHeight="1" x14ac:dyDescent="0.25">
      <c r="B1000" s="20" t="s">
        <v>1615</v>
      </c>
      <c r="C1000" s="106" t="s">
        <v>1634</v>
      </c>
      <c r="D1000" s="106"/>
      <c r="E1000" s="107">
        <f t="shared" si="15"/>
        <v>1</v>
      </c>
      <c r="F1000" s="107"/>
      <c r="G1000" s="107" t="s">
        <v>35</v>
      </c>
      <c r="H1000" s="107"/>
      <c r="I1000" s="108">
        <v>42829</v>
      </c>
      <c r="J1000" s="108"/>
      <c r="K1000" s="108">
        <v>42829</v>
      </c>
      <c r="L1000" s="108"/>
      <c r="M1000" s="84" t="s">
        <v>656</v>
      </c>
      <c r="N1000" s="84"/>
      <c r="O1000" s="105">
        <v>694</v>
      </c>
      <c r="P1000" s="105"/>
      <c r="Q1000" s="84"/>
      <c r="R1000" s="84"/>
      <c r="S1000" s="84"/>
    </row>
    <row r="1001" spans="2:19" ht="45" customHeight="1" x14ac:dyDescent="0.25">
      <c r="B1001" s="20" t="s">
        <v>1615</v>
      </c>
      <c r="C1001" s="106" t="s">
        <v>1634</v>
      </c>
      <c r="D1001" s="106"/>
      <c r="E1001" s="107">
        <f t="shared" si="15"/>
        <v>1</v>
      </c>
      <c r="F1001" s="107"/>
      <c r="G1001" s="107" t="s">
        <v>35</v>
      </c>
      <c r="H1001" s="107"/>
      <c r="I1001" s="108">
        <v>42829</v>
      </c>
      <c r="J1001" s="108"/>
      <c r="K1001" s="108">
        <v>42829</v>
      </c>
      <c r="L1001" s="108"/>
      <c r="M1001" s="84" t="s">
        <v>656</v>
      </c>
      <c r="N1001" s="84"/>
      <c r="O1001" s="105">
        <v>460</v>
      </c>
      <c r="P1001" s="105"/>
      <c r="Q1001" s="84"/>
      <c r="R1001" s="84"/>
      <c r="S1001" s="84"/>
    </row>
    <row r="1002" spans="2:19" ht="45" customHeight="1" x14ac:dyDescent="0.25">
      <c r="B1002" s="20" t="s">
        <v>1615</v>
      </c>
      <c r="C1002" s="106" t="s">
        <v>1635</v>
      </c>
      <c r="D1002" s="106"/>
      <c r="E1002" s="107">
        <f t="shared" si="15"/>
        <v>1</v>
      </c>
      <c r="F1002" s="107"/>
      <c r="G1002" s="107" t="s">
        <v>35</v>
      </c>
      <c r="H1002" s="107"/>
      <c r="I1002" s="108">
        <v>42880</v>
      </c>
      <c r="J1002" s="108"/>
      <c r="K1002" s="108">
        <v>42880</v>
      </c>
      <c r="L1002" s="108"/>
      <c r="M1002" s="84" t="s">
        <v>656</v>
      </c>
      <c r="N1002" s="84"/>
      <c r="O1002" s="105">
        <v>694</v>
      </c>
      <c r="P1002" s="105"/>
      <c r="Q1002" s="84"/>
      <c r="R1002" s="84"/>
      <c r="S1002" s="84"/>
    </row>
    <row r="1003" spans="2:19" ht="45" customHeight="1" x14ac:dyDescent="0.25">
      <c r="B1003" s="20" t="s">
        <v>1615</v>
      </c>
      <c r="C1003" s="106" t="s">
        <v>1636</v>
      </c>
      <c r="D1003" s="106"/>
      <c r="E1003" s="107">
        <f t="shared" si="15"/>
        <v>1</v>
      </c>
      <c r="F1003" s="107"/>
      <c r="G1003" s="107" t="s">
        <v>35</v>
      </c>
      <c r="H1003" s="107"/>
      <c r="I1003" s="108">
        <v>42872</v>
      </c>
      <c r="J1003" s="108"/>
      <c r="K1003" s="108">
        <v>42872</v>
      </c>
      <c r="L1003" s="108"/>
      <c r="M1003" s="84" t="s">
        <v>656</v>
      </c>
      <c r="N1003" s="84"/>
      <c r="O1003" s="105">
        <v>694</v>
      </c>
      <c r="P1003" s="105"/>
      <c r="Q1003" s="84"/>
      <c r="R1003" s="84"/>
      <c r="S1003" s="84"/>
    </row>
    <row r="1004" spans="2:19" ht="45" customHeight="1" x14ac:dyDescent="0.25">
      <c r="B1004" s="20" t="s">
        <v>1615</v>
      </c>
      <c r="C1004" s="106" t="s">
        <v>1315</v>
      </c>
      <c r="D1004" s="106"/>
      <c r="E1004" s="107">
        <f t="shared" si="15"/>
        <v>1</v>
      </c>
      <c r="F1004" s="107"/>
      <c r="G1004" s="107" t="s">
        <v>35</v>
      </c>
      <c r="H1004" s="107"/>
      <c r="I1004" s="108">
        <v>42879</v>
      </c>
      <c r="J1004" s="108"/>
      <c r="K1004" s="108">
        <v>42879</v>
      </c>
      <c r="L1004" s="108"/>
      <c r="M1004" s="84" t="s">
        <v>656</v>
      </c>
      <c r="N1004" s="84"/>
      <c r="O1004" s="105">
        <v>694</v>
      </c>
      <c r="P1004" s="105"/>
      <c r="Q1004" s="84"/>
      <c r="R1004" s="84"/>
      <c r="S1004" s="84"/>
    </row>
    <row r="1005" spans="2:19" ht="45" customHeight="1" x14ac:dyDescent="0.25">
      <c r="B1005" s="20" t="s">
        <v>1615</v>
      </c>
      <c r="C1005" s="106" t="s">
        <v>19</v>
      </c>
      <c r="D1005" s="106"/>
      <c r="E1005" s="107">
        <f t="shared" si="15"/>
        <v>1</v>
      </c>
      <c r="F1005" s="107"/>
      <c r="G1005" s="107" t="s">
        <v>20</v>
      </c>
      <c r="H1005" s="107"/>
      <c r="I1005" s="108">
        <v>42880</v>
      </c>
      <c r="J1005" s="108"/>
      <c r="K1005" s="108">
        <v>42880</v>
      </c>
      <c r="L1005" s="108"/>
      <c r="M1005" s="84" t="s">
        <v>656</v>
      </c>
      <c r="N1005" s="84"/>
      <c r="O1005" s="105">
        <v>22.13</v>
      </c>
      <c r="P1005" s="105"/>
      <c r="Q1005" s="84"/>
      <c r="R1005" s="84"/>
      <c r="S1005" s="84"/>
    </row>
    <row r="1006" spans="2:19" ht="45" customHeight="1" x14ac:dyDescent="0.25">
      <c r="B1006" s="20" t="s">
        <v>1615</v>
      </c>
      <c r="C1006" s="106" t="s">
        <v>1635</v>
      </c>
      <c r="D1006" s="106"/>
      <c r="E1006" s="107">
        <f t="shared" si="15"/>
        <v>1</v>
      </c>
      <c r="F1006" s="107"/>
      <c r="G1006" s="107" t="s">
        <v>35</v>
      </c>
      <c r="H1006" s="107"/>
      <c r="I1006" s="108">
        <v>42880</v>
      </c>
      <c r="J1006" s="108"/>
      <c r="K1006" s="108">
        <v>42880</v>
      </c>
      <c r="L1006" s="108"/>
      <c r="M1006" s="84" t="s">
        <v>656</v>
      </c>
      <c r="N1006" s="84"/>
      <c r="O1006" s="105">
        <v>580</v>
      </c>
      <c r="P1006" s="105"/>
      <c r="Q1006" s="84"/>
      <c r="R1006" s="84"/>
      <c r="S1006" s="84"/>
    </row>
    <row r="1007" spans="2:19" ht="45" customHeight="1" x14ac:dyDescent="0.25">
      <c r="B1007" s="20" t="s">
        <v>1615</v>
      </c>
      <c r="C1007" s="106" t="s">
        <v>1636</v>
      </c>
      <c r="D1007" s="106"/>
      <c r="E1007" s="107">
        <f t="shared" si="15"/>
        <v>1</v>
      </c>
      <c r="F1007" s="107"/>
      <c r="G1007" s="107" t="s">
        <v>35</v>
      </c>
      <c r="H1007" s="107"/>
      <c r="I1007" s="108">
        <v>42872</v>
      </c>
      <c r="J1007" s="108"/>
      <c r="K1007" s="108">
        <v>42872</v>
      </c>
      <c r="L1007" s="108"/>
      <c r="M1007" s="84" t="s">
        <v>656</v>
      </c>
      <c r="N1007" s="84"/>
      <c r="O1007" s="105">
        <v>769</v>
      </c>
      <c r="P1007" s="105"/>
      <c r="Q1007" s="84"/>
      <c r="R1007" s="84"/>
      <c r="S1007" s="84"/>
    </row>
    <row r="1008" spans="2:19" ht="45" customHeight="1" x14ac:dyDescent="0.25">
      <c r="B1008" s="20" t="s">
        <v>1615</v>
      </c>
      <c r="C1008" s="106" t="s">
        <v>1315</v>
      </c>
      <c r="D1008" s="106"/>
      <c r="E1008" s="107">
        <f t="shared" si="15"/>
        <v>1</v>
      </c>
      <c r="F1008" s="107"/>
      <c r="G1008" s="107" t="s">
        <v>35</v>
      </c>
      <c r="H1008" s="107"/>
      <c r="I1008" s="108">
        <v>42879</v>
      </c>
      <c r="J1008" s="108"/>
      <c r="K1008" s="108">
        <v>42879</v>
      </c>
      <c r="L1008" s="108"/>
      <c r="M1008" s="84" t="s">
        <v>656</v>
      </c>
      <c r="N1008" s="84"/>
      <c r="O1008" s="105">
        <v>390</v>
      </c>
      <c r="P1008" s="105"/>
      <c r="Q1008" s="84"/>
      <c r="R1008" s="84"/>
      <c r="S1008" s="84"/>
    </row>
    <row r="1009" spans="2:19" ht="45" customHeight="1" x14ac:dyDescent="0.25">
      <c r="B1009" s="20" t="s">
        <v>1615</v>
      </c>
      <c r="C1009" s="106" t="s">
        <v>1637</v>
      </c>
      <c r="D1009" s="106"/>
      <c r="E1009" s="107">
        <f t="shared" si="15"/>
        <v>1</v>
      </c>
      <c r="F1009" s="107"/>
      <c r="G1009" s="107" t="s">
        <v>35</v>
      </c>
      <c r="H1009" s="107"/>
      <c r="I1009" s="108">
        <v>42892</v>
      </c>
      <c r="J1009" s="108"/>
      <c r="K1009" s="108">
        <v>42902</v>
      </c>
      <c r="L1009" s="108"/>
      <c r="M1009" s="84" t="s">
        <v>656</v>
      </c>
      <c r="N1009" s="84"/>
      <c r="O1009" s="105">
        <v>694</v>
      </c>
      <c r="P1009" s="105"/>
      <c r="Q1009" s="84"/>
      <c r="R1009" s="84"/>
      <c r="S1009" s="84"/>
    </row>
    <row r="1010" spans="2:19" ht="45" customHeight="1" x14ac:dyDescent="0.25">
      <c r="B1010" s="20" t="s">
        <v>1615</v>
      </c>
      <c r="C1010" s="106" t="s">
        <v>1638</v>
      </c>
      <c r="D1010" s="106"/>
      <c r="E1010" s="107">
        <f t="shared" si="15"/>
        <v>1</v>
      </c>
      <c r="F1010" s="107"/>
      <c r="G1010" s="107" t="s">
        <v>35</v>
      </c>
      <c r="H1010" s="107"/>
      <c r="I1010" s="108">
        <v>42888</v>
      </c>
      <c r="J1010" s="108"/>
      <c r="K1010" s="108">
        <v>42888</v>
      </c>
      <c r="L1010" s="108"/>
      <c r="M1010" s="84" t="s">
        <v>656</v>
      </c>
      <c r="N1010" s="84"/>
      <c r="O1010" s="105">
        <v>694</v>
      </c>
      <c r="P1010" s="105"/>
      <c r="Q1010" s="84"/>
      <c r="R1010" s="84"/>
      <c r="S1010" s="84"/>
    </row>
    <row r="1011" spans="2:19" ht="45" customHeight="1" x14ac:dyDescent="0.25">
      <c r="B1011" s="20" t="s">
        <v>1615</v>
      </c>
      <c r="C1011" s="106" t="s">
        <v>1637</v>
      </c>
      <c r="D1011" s="106"/>
      <c r="E1011" s="107">
        <f t="shared" si="15"/>
        <v>1</v>
      </c>
      <c r="F1011" s="107"/>
      <c r="G1011" s="107" t="s">
        <v>35</v>
      </c>
      <c r="H1011" s="107"/>
      <c r="I1011" s="108">
        <v>42892</v>
      </c>
      <c r="J1011" s="108"/>
      <c r="K1011" s="108">
        <v>42902</v>
      </c>
      <c r="L1011" s="108"/>
      <c r="M1011" s="84" t="s">
        <v>656</v>
      </c>
      <c r="N1011" s="84"/>
      <c r="O1011" s="105">
        <v>552</v>
      </c>
      <c r="P1011" s="105"/>
      <c r="Q1011" s="84"/>
      <c r="R1011" s="84"/>
      <c r="S1011" s="84"/>
    </row>
    <row r="1012" spans="2:19" ht="45" customHeight="1" x14ac:dyDescent="0.25">
      <c r="B1012" s="20" t="s">
        <v>1615</v>
      </c>
      <c r="C1012" s="106" t="s">
        <v>1638</v>
      </c>
      <c r="D1012" s="106"/>
      <c r="E1012" s="107">
        <f t="shared" si="15"/>
        <v>1</v>
      </c>
      <c r="F1012" s="107"/>
      <c r="G1012" s="107" t="s">
        <v>35</v>
      </c>
      <c r="H1012" s="107"/>
      <c r="I1012" s="108">
        <v>42888</v>
      </c>
      <c r="J1012" s="108"/>
      <c r="K1012" s="108">
        <v>42888</v>
      </c>
      <c r="L1012" s="108"/>
      <c r="M1012" s="84" t="s">
        <v>656</v>
      </c>
      <c r="N1012" s="84"/>
      <c r="O1012" s="105">
        <v>363</v>
      </c>
      <c r="P1012" s="105"/>
      <c r="Q1012" s="84"/>
      <c r="R1012" s="84"/>
      <c r="S1012" s="84"/>
    </row>
    <row r="1013" spans="2:19" ht="45" customHeight="1" x14ac:dyDescent="0.25">
      <c r="B1013" s="20" t="s">
        <v>1615</v>
      </c>
      <c r="C1013" s="106" t="s">
        <v>1639</v>
      </c>
      <c r="D1013" s="106"/>
      <c r="E1013" s="107">
        <f t="shared" si="15"/>
        <v>1</v>
      </c>
      <c r="F1013" s="107"/>
      <c r="G1013" s="107" t="s">
        <v>35</v>
      </c>
      <c r="H1013" s="107"/>
      <c r="I1013" s="108">
        <v>42941</v>
      </c>
      <c r="J1013" s="108"/>
      <c r="K1013" s="108">
        <v>42935</v>
      </c>
      <c r="L1013" s="108"/>
      <c r="M1013" s="84" t="s">
        <v>656</v>
      </c>
      <c r="N1013" s="84"/>
      <c r="O1013" s="105">
        <v>712</v>
      </c>
      <c r="P1013" s="105"/>
      <c r="Q1013" s="84"/>
      <c r="R1013" s="84"/>
      <c r="S1013" s="84"/>
    </row>
    <row r="1014" spans="2:19" ht="45" customHeight="1" x14ac:dyDescent="0.25">
      <c r="B1014" s="20" t="s">
        <v>1615</v>
      </c>
      <c r="C1014" s="106" t="s">
        <v>1640</v>
      </c>
      <c r="D1014" s="106"/>
      <c r="E1014" s="107">
        <f t="shared" si="15"/>
        <v>1</v>
      </c>
      <c r="F1014" s="107"/>
      <c r="G1014" s="107" t="s">
        <v>35</v>
      </c>
      <c r="H1014" s="107"/>
      <c r="I1014" s="108">
        <v>42964</v>
      </c>
      <c r="J1014" s="108"/>
      <c r="K1014" s="108">
        <v>42964</v>
      </c>
      <c r="L1014" s="108"/>
      <c r="M1014" s="84" t="s">
        <v>656</v>
      </c>
      <c r="N1014" s="84"/>
      <c r="O1014" s="105">
        <v>694</v>
      </c>
      <c r="P1014" s="105"/>
      <c r="Q1014" s="84"/>
      <c r="R1014" s="84"/>
      <c r="S1014" s="84"/>
    </row>
    <row r="1015" spans="2:19" ht="45" customHeight="1" x14ac:dyDescent="0.25">
      <c r="B1015" s="20" t="s">
        <v>1615</v>
      </c>
      <c r="C1015" s="106" t="s">
        <v>1640</v>
      </c>
      <c r="D1015" s="106"/>
      <c r="E1015" s="107">
        <f t="shared" si="15"/>
        <v>1</v>
      </c>
      <c r="F1015" s="107"/>
      <c r="G1015" s="107" t="s">
        <v>35</v>
      </c>
      <c r="H1015" s="107"/>
      <c r="I1015" s="108">
        <v>42969</v>
      </c>
      <c r="J1015" s="108"/>
      <c r="K1015" s="108">
        <v>42969</v>
      </c>
      <c r="L1015" s="108"/>
      <c r="M1015" s="84" t="s">
        <v>656</v>
      </c>
      <c r="N1015" s="84"/>
      <c r="O1015" s="105">
        <v>694</v>
      </c>
      <c r="P1015" s="105"/>
      <c r="Q1015" s="84"/>
      <c r="R1015" s="84"/>
      <c r="S1015" s="84"/>
    </row>
    <row r="1016" spans="2:19" ht="45" customHeight="1" x14ac:dyDescent="0.25">
      <c r="B1016" s="20" t="s">
        <v>1615</v>
      </c>
      <c r="C1016" s="106" t="s">
        <v>1639</v>
      </c>
      <c r="D1016" s="106"/>
      <c r="E1016" s="107">
        <f t="shared" si="15"/>
        <v>1</v>
      </c>
      <c r="F1016" s="107"/>
      <c r="G1016" s="107" t="s">
        <v>35</v>
      </c>
      <c r="H1016" s="107"/>
      <c r="I1016" s="108">
        <v>42941</v>
      </c>
      <c r="J1016" s="108"/>
      <c r="K1016" s="108">
        <v>42941</v>
      </c>
      <c r="L1016" s="108"/>
      <c r="M1016" s="84" t="s">
        <v>656</v>
      </c>
      <c r="N1016" s="84"/>
      <c r="O1016" s="105">
        <v>521</v>
      </c>
      <c r="P1016" s="105"/>
      <c r="Q1016" s="84"/>
      <c r="R1016" s="84"/>
      <c r="S1016" s="84"/>
    </row>
    <row r="1017" spans="2:19" ht="45" customHeight="1" x14ac:dyDescent="0.25">
      <c r="B1017" s="20" t="s">
        <v>1615</v>
      </c>
      <c r="C1017" s="106" t="s">
        <v>1640</v>
      </c>
      <c r="D1017" s="106"/>
      <c r="E1017" s="107">
        <f t="shared" si="15"/>
        <v>1</v>
      </c>
      <c r="F1017" s="107"/>
      <c r="G1017" s="107" t="s">
        <v>35</v>
      </c>
      <c r="H1017" s="107"/>
      <c r="I1017" s="108">
        <v>42964</v>
      </c>
      <c r="J1017" s="108"/>
      <c r="K1017" s="108">
        <v>42964</v>
      </c>
      <c r="L1017" s="108"/>
      <c r="M1017" s="84" t="s">
        <v>656</v>
      </c>
      <c r="N1017" s="84"/>
      <c r="O1017" s="105">
        <v>212.4</v>
      </c>
      <c r="P1017" s="105"/>
      <c r="Q1017" s="84"/>
      <c r="R1017" s="84"/>
      <c r="S1017" s="84"/>
    </row>
    <row r="1018" spans="2:19" ht="45" customHeight="1" x14ac:dyDescent="0.25">
      <c r="B1018" s="20" t="s">
        <v>1615</v>
      </c>
      <c r="C1018" s="106" t="s">
        <v>1640</v>
      </c>
      <c r="D1018" s="106"/>
      <c r="E1018" s="107">
        <f t="shared" si="15"/>
        <v>1</v>
      </c>
      <c r="F1018" s="107"/>
      <c r="G1018" s="107" t="s">
        <v>35</v>
      </c>
      <c r="H1018" s="107"/>
      <c r="I1018" s="108">
        <v>42969</v>
      </c>
      <c r="J1018" s="108"/>
      <c r="K1018" s="108">
        <v>42969</v>
      </c>
      <c r="L1018" s="108"/>
      <c r="M1018" s="84" t="s">
        <v>656</v>
      </c>
      <c r="N1018" s="84"/>
      <c r="O1018" s="105">
        <v>229</v>
      </c>
      <c r="P1018" s="105"/>
      <c r="Q1018" s="84"/>
      <c r="R1018" s="84"/>
      <c r="S1018" s="84"/>
    </row>
    <row r="1019" spans="2:19" ht="45" customHeight="1" x14ac:dyDescent="0.25">
      <c r="B1019" s="20" t="s">
        <v>1615</v>
      </c>
      <c r="C1019" s="106" t="s">
        <v>1462</v>
      </c>
      <c r="D1019" s="106"/>
      <c r="E1019" s="107">
        <f t="shared" si="15"/>
        <v>1</v>
      </c>
      <c r="F1019" s="107"/>
      <c r="G1019" s="107" t="s">
        <v>35</v>
      </c>
      <c r="H1019" s="107"/>
      <c r="I1019" s="108">
        <v>42934</v>
      </c>
      <c r="J1019" s="108"/>
      <c r="K1019" s="108">
        <v>42934</v>
      </c>
      <c r="L1019" s="108"/>
      <c r="M1019" s="84" t="s">
        <v>656</v>
      </c>
      <c r="N1019" s="84"/>
      <c r="O1019" s="105">
        <v>694</v>
      </c>
      <c r="P1019" s="105"/>
      <c r="Q1019" s="84"/>
      <c r="R1019" s="84"/>
      <c r="S1019" s="84"/>
    </row>
    <row r="1020" spans="2:19" ht="45" customHeight="1" x14ac:dyDescent="0.25">
      <c r="B1020" s="20" t="s">
        <v>1615</v>
      </c>
      <c r="C1020" s="106" t="s">
        <v>1641</v>
      </c>
      <c r="D1020" s="106"/>
      <c r="E1020" s="107">
        <f t="shared" si="15"/>
        <v>1</v>
      </c>
      <c r="F1020" s="107"/>
      <c r="G1020" s="107" t="s">
        <v>35</v>
      </c>
      <c r="H1020" s="107"/>
      <c r="I1020" s="108">
        <v>42928</v>
      </c>
      <c r="J1020" s="108"/>
      <c r="K1020" s="108">
        <v>42928</v>
      </c>
      <c r="L1020" s="108"/>
      <c r="M1020" s="84" t="s">
        <v>656</v>
      </c>
      <c r="N1020" s="84"/>
      <c r="O1020" s="105">
        <v>714</v>
      </c>
      <c r="P1020" s="105"/>
      <c r="Q1020" s="84"/>
      <c r="R1020" s="84"/>
      <c r="S1020" s="84"/>
    </row>
    <row r="1021" spans="2:19" ht="45" customHeight="1" x14ac:dyDescent="0.25">
      <c r="B1021" s="20" t="s">
        <v>1615</v>
      </c>
      <c r="C1021" s="106" t="s">
        <v>1642</v>
      </c>
      <c r="D1021" s="106"/>
      <c r="E1021" s="107">
        <f t="shared" si="15"/>
        <v>1</v>
      </c>
      <c r="F1021" s="107"/>
      <c r="G1021" s="107" t="s">
        <v>35</v>
      </c>
      <c r="H1021" s="107"/>
      <c r="I1021" s="108">
        <v>42916</v>
      </c>
      <c r="J1021" s="108"/>
      <c r="K1021" s="108">
        <v>42916</v>
      </c>
      <c r="L1021" s="108"/>
      <c r="M1021" s="84" t="s">
        <v>656</v>
      </c>
      <c r="N1021" s="84"/>
      <c r="O1021" s="105">
        <v>714</v>
      </c>
      <c r="P1021" s="105"/>
      <c r="Q1021" s="84"/>
      <c r="R1021" s="84"/>
      <c r="S1021" s="84"/>
    </row>
    <row r="1022" spans="2:19" ht="45" customHeight="1" x14ac:dyDescent="0.25">
      <c r="B1022" s="20" t="s">
        <v>1615</v>
      </c>
      <c r="C1022" s="106" t="s">
        <v>1643</v>
      </c>
      <c r="D1022" s="106"/>
      <c r="E1022" s="107">
        <f t="shared" si="15"/>
        <v>1</v>
      </c>
      <c r="F1022" s="107"/>
      <c r="G1022" s="107" t="s">
        <v>35</v>
      </c>
      <c r="H1022" s="107"/>
      <c r="I1022" s="108">
        <v>42912</v>
      </c>
      <c r="J1022" s="108"/>
      <c r="K1022" s="108">
        <v>42912</v>
      </c>
      <c r="L1022" s="108"/>
      <c r="M1022" s="84" t="s">
        <v>656</v>
      </c>
      <c r="N1022" s="84"/>
      <c r="O1022" s="105">
        <v>694</v>
      </c>
      <c r="P1022" s="105"/>
      <c r="Q1022" s="84"/>
      <c r="R1022" s="84"/>
      <c r="S1022" s="84"/>
    </row>
    <row r="1023" spans="2:19" ht="45" customHeight="1" x14ac:dyDescent="0.25">
      <c r="B1023" s="20" t="s">
        <v>1615</v>
      </c>
      <c r="C1023" s="106" t="s">
        <v>1643</v>
      </c>
      <c r="D1023" s="106"/>
      <c r="E1023" s="107">
        <f t="shared" si="15"/>
        <v>1</v>
      </c>
      <c r="F1023" s="107"/>
      <c r="G1023" s="107" t="s">
        <v>35</v>
      </c>
      <c r="H1023" s="107"/>
      <c r="I1023" s="108">
        <v>42912</v>
      </c>
      <c r="J1023" s="108"/>
      <c r="K1023" s="108">
        <v>42912</v>
      </c>
      <c r="L1023" s="108"/>
      <c r="M1023" s="84" t="s">
        <v>656</v>
      </c>
      <c r="N1023" s="84"/>
      <c r="O1023" s="105">
        <v>12</v>
      </c>
      <c r="P1023" s="105"/>
      <c r="Q1023" s="84"/>
      <c r="R1023" s="84"/>
      <c r="S1023" s="84"/>
    </row>
    <row r="1024" spans="2:19" ht="45" customHeight="1" x14ac:dyDescent="0.25">
      <c r="B1024" s="20" t="s">
        <v>1615</v>
      </c>
      <c r="C1024" s="106" t="s">
        <v>1462</v>
      </c>
      <c r="D1024" s="106"/>
      <c r="E1024" s="107">
        <f t="shared" si="15"/>
        <v>1</v>
      </c>
      <c r="F1024" s="107"/>
      <c r="G1024" s="107" t="s">
        <v>35</v>
      </c>
      <c r="H1024" s="107"/>
      <c r="I1024" s="108">
        <v>42934</v>
      </c>
      <c r="J1024" s="108"/>
      <c r="K1024" s="108">
        <v>42934</v>
      </c>
      <c r="L1024" s="108"/>
      <c r="M1024" s="84" t="s">
        <v>656</v>
      </c>
      <c r="N1024" s="84"/>
      <c r="O1024" s="105">
        <v>268</v>
      </c>
      <c r="P1024" s="105"/>
      <c r="Q1024" s="84"/>
      <c r="R1024" s="84"/>
      <c r="S1024" s="84"/>
    </row>
    <row r="1025" spans="2:19" ht="45" customHeight="1" x14ac:dyDescent="0.25">
      <c r="B1025" s="20" t="s">
        <v>1615</v>
      </c>
      <c r="C1025" s="106" t="s">
        <v>1641</v>
      </c>
      <c r="D1025" s="106"/>
      <c r="E1025" s="107">
        <f t="shared" si="15"/>
        <v>1</v>
      </c>
      <c r="F1025" s="107"/>
      <c r="G1025" s="107" t="s">
        <v>35</v>
      </c>
      <c r="H1025" s="107"/>
      <c r="I1025" s="108">
        <v>42928</v>
      </c>
      <c r="J1025" s="108"/>
      <c r="K1025" s="108">
        <v>42928</v>
      </c>
      <c r="L1025" s="108"/>
      <c r="M1025" s="84" t="s">
        <v>656</v>
      </c>
      <c r="N1025" s="84"/>
      <c r="O1025" s="105">
        <v>628</v>
      </c>
      <c r="P1025" s="105"/>
      <c r="Q1025" s="84"/>
      <c r="R1025" s="84"/>
      <c r="S1025" s="84"/>
    </row>
    <row r="1026" spans="2:19" ht="45" customHeight="1" x14ac:dyDescent="0.25">
      <c r="B1026" s="20" t="s">
        <v>1615</v>
      </c>
      <c r="C1026" s="106" t="s">
        <v>1642</v>
      </c>
      <c r="D1026" s="106"/>
      <c r="E1026" s="107">
        <f t="shared" si="15"/>
        <v>1</v>
      </c>
      <c r="F1026" s="107"/>
      <c r="G1026" s="107" t="s">
        <v>35</v>
      </c>
      <c r="H1026" s="107"/>
      <c r="I1026" s="108">
        <v>42916</v>
      </c>
      <c r="J1026" s="108"/>
      <c r="K1026" s="108">
        <v>42916</v>
      </c>
      <c r="L1026" s="108"/>
      <c r="M1026" s="84" t="s">
        <v>656</v>
      </c>
      <c r="N1026" s="84"/>
      <c r="O1026" s="105">
        <v>611</v>
      </c>
      <c r="P1026" s="105"/>
      <c r="Q1026" s="84"/>
      <c r="R1026" s="84"/>
      <c r="S1026" s="84"/>
    </row>
    <row r="1027" spans="2:19" ht="45" customHeight="1" x14ac:dyDescent="0.25">
      <c r="B1027" s="20" t="s">
        <v>1615</v>
      </c>
      <c r="C1027" s="106" t="s">
        <v>1643</v>
      </c>
      <c r="D1027" s="106"/>
      <c r="E1027" s="107">
        <f t="shared" si="15"/>
        <v>1</v>
      </c>
      <c r="F1027" s="107"/>
      <c r="G1027" s="107" t="s">
        <v>35</v>
      </c>
      <c r="H1027" s="107"/>
      <c r="I1027" s="108">
        <v>42912</v>
      </c>
      <c r="J1027" s="108"/>
      <c r="K1027" s="108">
        <v>42912</v>
      </c>
      <c r="L1027" s="108"/>
      <c r="M1027" s="84" t="s">
        <v>656</v>
      </c>
      <c r="N1027" s="84"/>
      <c r="O1027" s="105">
        <v>599</v>
      </c>
      <c r="P1027" s="105"/>
      <c r="Q1027" s="84"/>
      <c r="R1027" s="84"/>
      <c r="S1027" s="84"/>
    </row>
    <row r="1028" spans="2:19" ht="45" customHeight="1" x14ac:dyDescent="0.25">
      <c r="B1028" s="20" t="s">
        <v>1615</v>
      </c>
      <c r="C1028" s="106" t="s">
        <v>1644</v>
      </c>
      <c r="D1028" s="106"/>
      <c r="E1028" s="107">
        <f t="shared" si="15"/>
        <v>1</v>
      </c>
      <c r="F1028" s="107"/>
      <c r="G1028" s="107" t="s">
        <v>17</v>
      </c>
      <c r="H1028" s="107"/>
      <c r="I1028" s="108">
        <v>42968</v>
      </c>
      <c r="J1028" s="108"/>
      <c r="K1028" s="108">
        <v>42969</v>
      </c>
      <c r="L1028" s="108"/>
      <c r="M1028" s="84" t="s">
        <v>656</v>
      </c>
      <c r="N1028" s="84"/>
      <c r="O1028" s="105">
        <v>1402</v>
      </c>
      <c r="P1028" s="105"/>
      <c r="Q1028" s="84"/>
      <c r="R1028" s="84"/>
      <c r="S1028" s="84"/>
    </row>
    <row r="1029" spans="2:19" ht="45" customHeight="1" x14ac:dyDescent="0.25">
      <c r="B1029" s="20" t="s">
        <v>1615</v>
      </c>
      <c r="C1029" s="106" t="s">
        <v>19</v>
      </c>
      <c r="D1029" s="106"/>
      <c r="E1029" s="107">
        <f t="shared" si="15"/>
        <v>1</v>
      </c>
      <c r="F1029" s="107"/>
      <c r="G1029" s="107" t="s">
        <v>20</v>
      </c>
      <c r="H1029" s="107"/>
      <c r="I1029" s="108">
        <v>42968</v>
      </c>
      <c r="J1029" s="108"/>
      <c r="K1029" s="108">
        <v>42969</v>
      </c>
      <c r="L1029" s="108"/>
      <c r="M1029" s="84" t="s">
        <v>656</v>
      </c>
      <c r="N1029" s="84"/>
      <c r="O1029" s="105">
        <v>100</v>
      </c>
      <c r="P1029" s="105"/>
      <c r="Q1029" s="84"/>
      <c r="R1029" s="84"/>
      <c r="S1029" s="84"/>
    </row>
    <row r="1030" spans="2:19" ht="45" customHeight="1" x14ac:dyDescent="0.25">
      <c r="B1030" s="20" t="s">
        <v>1615</v>
      </c>
      <c r="C1030" s="106" t="s">
        <v>1644</v>
      </c>
      <c r="D1030" s="106"/>
      <c r="E1030" s="107">
        <f t="shared" si="15"/>
        <v>1</v>
      </c>
      <c r="F1030" s="107"/>
      <c r="G1030" s="107" t="s">
        <v>17</v>
      </c>
      <c r="H1030" s="107"/>
      <c r="I1030" s="108">
        <v>42968</v>
      </c>
      <c r="J1030" s="108"/>
      <c r="K1030" s="108">
        <v>42969</v>
      </c>
      <c r="L1030" s="108"/>
      <c r="M1030" s="84" t="s">
        <v>656</v>
      </c>
      <c r="N1030" s="84"/>
      <c r="O1030" s="105">
        <v>380</v>
      </c>
      <c r="P1030" s="105"/>
      <c r="Q1030" s="84"/>
      <c r="R1030" s="84"/>
      <c r="S1030" s="84"/>
    </row>
    <row r="1031" spans="2:19" ht="45" customHeight="1" x14ac:dyDescent="0.25">
      <c r="B1031" s="20" t="s">
        <v>1615</v>
      </c>
      <c r="C1031" s="106" t="s">
        <v>1639</v>
      </c>
      <c r="D1031" s="106"/>
      <c r="E1031" s="107">
        <f t="shared" si="15"/>
        <v>1</v>
      </c>
      <c r="F1031" s="107"/>
      <c r="G1031" s="107" t="s">
        <v>35</v>
      </c>
      <c r="H1031" s="107"/>
      <c r="I1031" s="108">
        <v>42983</v>
      </c>
      <c r="J1031" s="108"/>
      <c r="K1031" s="108">
        <v>42983</v>
      </c>
      <c r="L1031" s="108"/>
      <c r="M1031" s="84" t="s">
        <v>656</v>
      </c>
      <c r="N1031" s="84"/>
      <c r="O1031" s="105">
        <v>694</v>
      </c>
      <c r="P1031" s="105"/>
      <c r="Q1031" s="84"/>
      <c r="R1031" s="84"/>
      <c r="S1031" s="84"/>
    </row>
    <row r="1032" spans="2:19" ht="45" customHeight="1" x14ac:dyDescent="0.25">
      <c r="B1032" s="20" t="s">
        <v>1615</v>
      </c>
      <c r="C1032" s="106" t="s">
        <v>1462</v>
      </c>
      <c r="D1032" s="106"/>
      <c r="E1032" s="107">
        <f t="shared" si="15"/>
        <v>1</v>
      </c>
      <c r="F1032" s="107"/>
      <c r="G1032" s="107" t="s">
        <v>35</v>
      </c>
      <c r="H1032" s="107"/>
      <c r="I1032" s="108">
        <v>42979</v>
      </c>
      <c r="J1032" s="108"/>
      <c r="K1032" s="108">
        <v>42979</v>
      </c>
      <c r="L1032" s="108"/>
      <c r="M1032" s="84" t="s">
        <v>656</v>
      </c>
      <c r="N1032" s="84"/>
      <c r="O1032" s="105">
        <v>694</v>
      </c>
      <c r="P1032" s="105"/>
      <c r="Q1032" s="84"/>
      <c r="R1032" s="84"/>
      <c r="S1032" s="84"/>
    </row>
    <row r="1033" spans="2:19" ht="45" customHeight="1" x14ac:dyDescent="0.25">
      <c r="B1033" s="20" t="s">
        <v>1615</v>
      </c>
      <c r="C1033" s="106" t="s">
        <v>1645</v>
      </c>
      <c r="D1033" s="106"/>
      <c r="E1033" s="107">
        <f t="shared" si="15"/>
        <v>1</v>
      </c>
      <c r="F1033" s="107"/>
      <c r="G1033" s="107" t="s">
        <v>35</v>
      </c>
      <c r="H1033" s="107"/>
      <c r="I1033" s="108">
        <v>42972</v>
      </c>
      <c r="J1033" s="108"/>
      <c r="K1033" s="108">
        <v>42972</v>
      </c>
      <c r="L1033" s="108"/>
      <c r="M1033" s="84" t="s">
        <v>656</v>
      </c>
      <c r="N1033" s="84"/>
      <c r="O1033" s="105">
        <v>694</v>
      </c>
      <c r="P1033" s="105"/>
      <c r="Q1033" s="84"/>
      <c r="R1033" s="84"/>
      <c r="S1033" s="84"/>
    </row>
    <row r="1034" spans="2:19" ht="45" customHeight="1" x14ac:dyDescent="0.25">
      <c r="B1034" s="20" t="s">
        <v>1615</v>
      </c>
      <c r="C1034" s="106" t="s">
        <v>19</v>
      </c>
      <c r="D1034" s="106"/>
      <c r="E1034" s="107">
        <f t="shared" si="15"/>
        <v>1</v>
      </c>
      <c r="F1034" s="107"/>
      <c r="G1034" s="107" t="s">
        <v>20</v>
      </c>
      <c r="H1034" s="107"/>
      <c r="I1034" s="108">
        <v>42972</v>
      </c>
      <c r="J1034" s="108"/>
      <c r="K1034" s="108">
        <v>42972</v>
      </c>
      <c r="L1034" s="108"/>
      <c r="M1034" s="84" t="s">
        <v>656</v>
      </c>
      <c r="N1034" s="84"/>
      <c r="O1034" s="105">
        <v>84</v>
      </c>
      <c r="P1034" s="105"/>
      <c r="Q1034" s="84"/>
      <c r="R1034" s="84"/>
      <c r="S1034" s="84"/>
    </row>
    <row r="1035" spans="2:19" ht="45" customHeight="1" x14ac:dyDescent="0.25">
      <c r="B1035" s="20" t="s">
        <v>1615</v>
      </c>
      <c r="C1035" s="106" t="s">
        <v>1639</v>
      </c>
      <c r="D1035" s="106"/>
      <c r="E1035" s="107">
        <f t="shared" si="15"/>
        <v>1</v>
      </c>
      <c r="F1035" s="107"/>
      <c r="G1035" s="107" t="s">
        <v>35</v>
      </c>
      <c r="H1035" s="107"/>
      <c r="I1035" s="108">
        <v>42983</v>
      </c>
      <c r="J1035" s="108"/>
      <c r="K1035" s="108">
        <v>42983</v>
      </c>
      <c r="L1035" s="108"/>
      <c r="M1035" s="84" t="s">
        <v>656</v>
      </c>
      <c r="N1035" s="84"/>
      <c r="O1035" s="105">
        <v>525</v>
      </c>
      <c r="P1035" s="105"/>
      <c r="Q1035" s="84"/>
      <c r="R1035" s="84"/>
      <c r="S1035" s="84"/>
    </row>
    <row r="1036" spans="2:19" ht="45" customHeight="1" x14ac:dyDescent="0.25">
      <c r="B1036" s="20" t="s">
        <v>1615</v>
      </c>
      <c r="C1036" s="106" t="s">
        <v>1462</v>
      </c>
      <c r="D1036" s="106"/>
      <c r="E1036" s="107">
        <f t="shared" si="15"/>
        <v>1</v>
      </c>
      <c r="F1036" s="107"/>
      <c r="G1036" s="107" t="s">
        <v>35</v>
      </c>
      <c r="H1036" s="107"/>
      <c r="I1036" s="108">
        <v>42979</v>
      </c>
      <c r="J1036" s="108"/>
      <c r="K1036" s="108">
        <v>42979</v>
      </c>
      <c r="L1036" s="108"/>
      <c r="M1036" s="84" t="s">
        <v>656</v>
      </c>
      <c r="N1036" s="84"/>
      <c r="O1036" s="105">
        <v>362</v>
      </c>
      <c r="P1036" s="105"/>
      <c r="Q1036" s="84"/>
      <c r="R1036" s="84"/>
      <c r="S1036" s="84"/>
    </row>
    <row r="1037" spans="2:19" ht="45" customHeight="1" x14ac:dyDescent="0.25">
      <c r="B1037" s="20" t="s">
        <v>1615</v>
      </c>
      <c r="C1037" s="106" t="s">
        <v>1645</v>
      </c>
      <c r="D1037" s="106"/>
      <c r="E1037" s="107">
        <f t="shared" ref="E1037:E1100" si="16">D1037+1</f>
        <v>1</v>
      </c>
      <c r="F1037" s="107"/>
      <c r="G1037" s="107" t="s">
        <v>35</v>
      </c>
      <c r="H1037" s="107"/>
      <c r="I1037" s="108">
        <v>42972</v>
      </c>
      <c r="J1037" s="108"/>
      <c r="K1037" s="108">
        <v>42972</v>
      </c>
      <c r="L1037" s="108"/>
      <c r="M1037" s="84" t="s">
        <v>656</v>
      </c>
      <c r="N1037" s="84"/>
      <c r="O1037" s="105">
        <v>427</v>
      </c>
      <c r="P1037" s="105"/>
      <c r="Q1037" s="84"/>
      <c r="R1037" s="84"/>
      <c r="S1037" s="84"/>
    </row>
    <row r="1038" spans="2:19" ht="45" customHeight="1" x14ac:dyDescent="0.25">
      <c r="B1038" s="20" t="s">
        <v>1615</v>
      </c>
      <c r="C1038" s="106" t="s">
        <v>1646</v>
      </c>
      <c r="D1038" s="106"/>
      <c r="E1038" s="107">
        <f t="shared" si="16"/>
        <v>1</v>
      </c>
      <c r="F1038" s="107"/>
      <c r="G1038" s="107" t="s">
        <v>35</v>
      </c>
      <c r="H1038" s="107"/>
      <c r="I1038" s="108">
        <v>42991</v>
      </c>
      <c r="J1038" s="108"/>
      <c r="K1038" s="108">
        <v>42991</v>
      </c>
      <c r="L1038" s="108"/>
      <c r="M1038" s="84" t="s">
        <v>656</v>
      </c>
      <c r="N1038" s="84"/>
      <c r="O1038" s="105">
        <v>694</v>
      </c>
      <c r="P1038" s="105"/>
      <c r="Q1038" s="84"/>
      <c r="R1038" s="84"/>
      <c r="S1038" s="84"/>
    </row>
    <row r="1039" spans="2:19" ht="45" customHeight="1" x14ac:dyDescent="0.25">
      <c r="B1039" s="20" t="s">
        <v>1615</v>
      </c>
      <c r="C1039" s="106" t="s">
        <v>19</v>
      </c>
      <c r="D1039" s="106"/>
      <c r="E1039" s="107">
        <f t="shared" si="16"/>
        <v>1</v>
      </c>
      <c r="F1039" s="107"/>
      <c r="G1039" s="107" t="s">
        <v>20</v>
      </c>
      <c r="H1039" s="107"/>
      <c r="I1039" s="108">
        <v>42991</v>
      </c>
      <c r="J1039" s="108"/>
      <c r="K1039" s="108">
        <v>42991</v>
      </c>
      <c r="L1039" s="108"/>
      <c r="M1039" s="84" t="s">
        <v>656</v>
      </c>
      <c r="N1039" s="84"/>
      <c r="O1039" s="105">
        <v>20</v>
      </c>
      <c r="P1039" s="105"/>
      <c r="Q1039" s="84"/>
      <c r="R1039" s="84"/>
      <c r="S1039" s="84"/>
    </row>
    <row r="1040" spans="2:19" ht="45" customHeight="1" x14ac:dyDescent="0.25">
      <c r="B1040" s="20" t="s">
        <v>1615</v>
      </c>
      <c r="C1040" s="106" t="s">
        <v>1646</v>
      </c>
      <c r="D1040" s="106"/>
      <c r="E1040" s="107">
        <f t="shared" si="16"/>
        <v>1</v>
      </c>
      <c r="F1040" s="107"/>
      <c r="G1040" s="107" t="s">
        <v>35</v>
      </c>
      <c r="H1040" s="107"/>
      <c r="I1040" s="108">
        <v>42991</v>
      </c>
      <c r="J1040" s="108"/>
      <c r="K1040" s="108">
        <v>42991</v>
      </c>
      <c r="L1040" s="108"/>
      <c r="M1040" s="84" t="s">
        <v>656</v>
      </c>
      <c r="N1040" s="84"/>
      <c r="O1040" s="105">
        <v>490</v>
      </c>
      <c r="P1040" s="105"/>
      <c r="Q1040" s="84"/>
      <c r="R1040" s="84"/>
      <c r="S1040" s="84"/>
    </row>
    <row r="1041" spans="2:19" ht="45" customHeight="1" x14ac:dyDescent="0.25">
      <c r="B1041" s="20" t="s">
        <v>1615</v>
      </c>
      <c r="C1041" s="106" t="s">
        <v>115</v>
      </c>
      <c r="D1041" s="106"/>
      <c r="E1041" s="107">
        <f t="shared" si="16"/>
        <v>1</v>
      </c>
      <c r="F1041" s="107"/>
      <c r="G1041" s="107" t="s">
        <v>35</v>
      </c>
      <c r="H1041" s="107"/>
      <c r="I1041" s="108">
        <v>42947</v>
      </c>
      <c r="J1041" s="108"/>
      <c r="K1041" s="108">
        <v>42947</v>
      </c>
      <c r="L1041" s="108"/>
      <c r="M1041" s="84" t="s">
        <v>656</v>
      </c>
      <c r="N1041" s="84"/>
      <c r="O1041" s="105">
        <v>694</v>
      </c>
      <c r="P1041" s="105"/>
      <c r="Q1041" s="84"/>
      <c r="R1041" s="84"/>
      <c r="S1041" s="84"/>
    </row>
    <row r="1042" spans="2:19" ht="45" customHeight="1" x14ac:dyDescent="0.25">
      <c r="B1042" s="20" t="s">
        <v>1615</v>
      </c>
      <c r="C1042" s="106" t="s">
        <v>115</v>
      </c>
      <c r="D1042" s="106"/>
      <c r="E1042" s="107">
        <f t="shared" si="16"/>
        <v>1</v>
      </c>
      <c r="F1042" s="107"/>
      <c r="G1042" s="107" t="s">
        <v>35</v>
      </c>
      <c r="H1042" s="107"/>
      <c r="I1042" s="108">
        <v>42954</v>
      </c>
      <c r="J1042" s="108"/>
      <c r="K1042" s="108">
        <v>42954</v>
      </c>
      <c r="L1042" s="108"/>
      <c r="M1042" s="84" t="s">
        <v>656</v>
      </c>
      <c r="N1042" s="84"/>
      <c r="O1042" s="105">
        <v>694</v>
      </c>
      <c r="P1042" s="105"/>
      <c r="Q1042" s="84"/>
      <c r="R1042" s="84"/>
      <c r="S1042" s="84"/>
    </row>
    <row r="1043" spans="2:19" ht="45" customHeight="1" x14ac:dyDescent="0.25">
      <c r="B1043" s="20" t="s">
        <v>1615</v>
      </c>
      <c r="C1043" s="106" t="s">
        <v>115</v>
      </c>
      <c r="D1043" s="106"/>
      <c r="E1043" s="107">
        <f t="shared" si="16"/>
        <v>1</v>
      </c>
      <c r="F1043" s="107"/>
      <c r="G1043" s="107" t="s">
        <v>35</v>
      </c>
      <c r="H1043" s="107"/>
      <c r="I1043" s="108">
        <v>42947</v>
      </c>
      <c r="J1043" s="108"/>
      <c r="K1043" s="108">
        <v>42947</v>
      </c>
      <c r="L1043" s="108"/>
      <c r="M1043" s="84" t="s">
        <v>656</v>
      </c>
      <c r="N1043" s="84"/>
      <c r="O1043" s="105">
        <v>324</v>
      </c>
      <c r="P1043" s="105"/>
      <c r="Q1043" s="84"/>
      <c r="R1043" s="84"/>
      <c r="S1043" s="84"/>
    </row>
    <row r="1044" spans="2:19" ht="45" customHeight="1" x14ac:dyDescent="0.25">
      <c r="B1044" s="20" t="s">
        <v>1615</v>
      </c>
      <c r="C1044" s="106" t="s">
        <v>115</v>
      </c>
      <c r="D1044" s="106"/>
      <c r="E1044" s="107">
        <f t="shared" si="16"/>
        <v>1</v>
      </c>
      <c r="F1044" s="107"/>
      <c r="G1044" s="107" t="s">
        <v>35</v>
      </c>
      <c r="H1044" s="107"/>
      <c r="I1044" s="108">
        <v>42954</v>
      </c>
      <c r="J1044" s="108"/>
      <c r="K1044" s="108">
        <v>42954</v>
      </c>
      <c r="L1044" s="108"/>
      <c r="M1044" s="84" t="s">
        <v>656</v>
      </c>
      <c r="N1044" s="84"/>
      <c r="O1044" s="105">
        <v>302</v>
      </c>
      <c r="P1044" s="105"/>
      <c r="Q1044" s="84"/>
      <c r="R1044" s="84"/>
      <c r="S1044" s="84"/>
    </row>
    <row r="1045" spans="2:19" ht="45" customHeight="1" x14ac:dyDescent="0.25">
      <c r="B1045" s="20" t="s">
        <v>1615</v>
      </c>
      <c r="C1045" s="106" t="s">
        <v>1647</v>
      </c>
      <c r="D1045" s="106"/>
      <c r="E1045" s="107">
        <f t="shared" si="16"/>
        <v>1</v>
      </c>
      <c r="F1045" s="107"/>
      <c r="G1045" s="107" t="s">
        <v>35</v>
      </c>
      <c r="H1045" s="107"/>
      <c r="I1045" s="108">
        <v>43013</v>
      </c>
      <c r="J1045" s="108"/>
      <c r="K1045" s="108">
        <v>43013</v>
      </c>
      <c r="L1045" s="108"/>
      <c r="M1045" s="84" t="s">
        <v>656</v>
      </c>
      <c r="N1045" s="84"/>
      <c r="O1045" s="105">
        <v>694</v>
      </c>
      <c r="P1045" s="105"/>
      <c r="Q1045" s="84"/>
      <c r="R1045" s="84"/>
      <c r="S1045" s="84"/>
    </row>
    <row r="1046" spans="2:19" ht="45" customHeight="1" x14ac:dyDescent="0.25">
      <c r="B1046" s="20" t="s">
        <v>1615</v>
      </c>
      <c r="C1046" s="106" t="s">
        <v>536</v>
      </c>
      <c r="D1046" s="106"/>
      <c r="E1046" s="107">
        <f t="shared" si="16"/>
        <v>1</v>
      </c>
      <c r="F1046" s="107"/>
      <c r="G1046" s="107" t="s">
        <v>35</v>
      </c>
      <c r="H1046" s="107"/>
      <c r="I1046" s="108">
        <v>43003</v>
      </c>
      <c r="J1046" s="108"/>
      <c r="K1046" s="108">
        <v>43003</v>
      </c>
      <c r="L1046" s="108"/>
      <c r="M1046" s="84" t="s">
        <v>656</v>
      </c>
      <c r="N1046" s="84"/>
      <c r="O1046" s="105">
        <v>694</v>
      </c>
      <c r="P1046" s="105"/>
      <c r="Q1046" s="84"/>
      <c r="R1046" s="84"/>
      <c r="S1046" s="84"/>
    </row>
    <row r="1047" spans="2:19" ht="45" customHeight="1" x14ac:dyDescent="0.25">
      <c r="B1047" s="20" t="s">
        <v>1615</v>
      </c>
      <c r="C1047" s="106" t="s">
        <v>1462</v>
      </c>
      <c r="D1047" s="106"/>
      <c r="E1047" s="107">
        <f t="shared" si="16"/>
        <v>1</v>
      </c>
      <c r="F1047" s="107"/>
      <c r="G1047" s="107" t="s">
        <v>35</v>
      </c>
      <c r="H1047" s="107"/>
      <c r="I1047" s="108">
        <v>43010</v>
      </c>
      <c r="J1047" s="108"/>
      <c r="K1047" s="108">
        <v>43010</v>
      </c>
      <c r="L1047" s="108"/>
      <c r="M1047" s="84" t="s">
        <v>656</v>
      </c>
      <c r="N1047" s="84"/>
      <c r="O1047" s="105">
        <v>694</v>
      </c>
      <c r="P1047" s="105"/>
      <c r="Q1047" s="84"/>
      <c r="R1047" s="84"/>
      <c r="S1047" s="84"/>
    </row>
    <row r="1048" spans="2:19" ht="45" customHeight="1" x14ac:dyDescent="0.25">
      <c r="B1048" s="20" t="s">
        <v>1615</v>
      </c>
      <c r="C1048" s="106" t="s">
        <v>1462</v>
      </c>
      <c r="D1048" s="106"/>
      <c r="E1048" s="107">
        <f t="shared" si="16"/>
        <v>1</v>
      </c>
      <c r="F1048" s="107"/>
      <c r="G1048" s="107" t="s">
        <v>35</v>
      </c>
      <c r="H1048" s="107"/>
      <c r="I1048" s="108">
        <v>43013</v>
      </c>
      <c r="J1048" s="108"/>
      <c r="K1048" s="108">
        <v>43013</v>
      </c>
      <c r="L1048" s="108"/>
      <c r="M1048" s="84" t="s">
        <v>656</v>
      </c>
      <c r="N1048" s="84"/>
      <c r="O1048" s="105">
        <v>694</v>
      </c>
      <c r="P1048" s="105"/>
      <c r="Q1048" s="84"/>
      <c r="R1048" s="84"/>
      <c r="S1048" s="84"/>
    </row>
    <row r="1049" spans="2:19" ht="45" customHeight="1" x14ac:dyDescent="0.25">
      <c r="B1049" s="20" t="s">
        <v>1615</v>
      </c>
      <c r="C1049" s="106" t="s">
        <v>1639</v>
      </c>
      <c r="D1049" s="106"/>
      <c r="E1049" s="107">
        <f t="shared" si="16"/>
        <v>1</v>
      </c>
      <c r="F1049" s="107"/>
      <c r="G1049" s="107" t="s">
        <v>35</v>
      </c>
      <c r="H1049" s="107"/>
      <c r="I1049" s="108">
        <v>43003</v>
      </c>
      <c r="J1049" s="108"/>
      <c r="K1049" s="108">
        <v>43003</v>
      </c>
      <c r="L1049" s="108"/>
      <c r="M1049" s="84" t="s">
        <v>656</v>
      </c>
      <c r="N1049" s="84"/>
      <c r="O1049" s="105">
        <v>694</v>
      </c>
      <c r="P1049" s="105"/>
      <c r="Q1049" s="84"/>
      <c r="R1049" s="84"/>
      <c r="S1049" s="84"/>
    </row>
    <row r="1050" spans="2:19" ht="45" customHeight="1" x14ac:dyDescent="0.25">
      <c r="B1050" s="20" t="s">
        <v>1615</v>
      </c>
      <c r="C1050" s="106" t="s">
        <v>19</v>
      </c>
      <c r="D1050" s="106"/>
      <c r="E1050" s="107">
        <f t="shared" si="16"/>
        <v>1</v>
      </c>
      <c r="F1050" s="107"/>
      <c r="G1050" s="107" t="s">
        <v>20</v>
      </c>
      <c r="H1050" s="107"/>
      <c r="I1050" s="108">
        <v>43013</v>
      </c>
      <c r="J1050" s="108"/>
      <c r="K1050" s="108">
        <v>43013</v>
      </c>
      <c r="L1050" s="108"/>
      <c r="M1050" s="84" t="s">
        <v>656</v>
      </c>
      <c r="N1050" s="84"/>
      <c r="O1050" s="105">
        <v>12</v>
      </c>
      <c r="P1050" s="105"/>
      <c r="Q1050" s="84"/>
      <c r="R1050" s="84"/>
      <c r="S1050" s="84"/>
    </row>
    <row r="1051" spans="2:19" ht="45" customHeight="1" x14ac:dyDescent="0.25">
      <c r="B1051" s="20" t="s">
        <v>1615</v>
      </c>
      <c r="C1051" s="106" t="s">
        <v>1647</v>
      </c>
      <c r="D1051" s="106"/>
      <c r="E1051" s="107">
        <f t="shared" si="16"/>
        <v>1</v>
      </c>
      <c r="F1051" s="107"/>
      <c r="G1051" s="107" t="s">
        <v>35</v>
      </c>
      <c r="H1051" s="107"/>
      <c r="I1051" s="108">
        <v>43013</v>
      </c>
      <c r="J1051" s="108"/>
      <c r="K1051" s="108">
        <v>43013</v>
      </c>
      <c r="L1051" s="108"/>
      <c r="M1051" s="84" t="s">
        <v>656</v>
      </c>
      <c r="N1051" s="84"/>
      <c r="O1051" s="105">
        <v>719</v>
      </c>
      <c r="P1051" s="105"/>
      <c r="Q1051" s="84"/>
      <c r="R1051" s="84"/>
      <c r="S1051" s="84"/>
    </row>
    <row r="1052" spans="2:19" ht="45" customHeight="1" x14ac:dyDescent="0.25">
      <c r="B1052" s="20" t="s">
        <v>1615</v>
      </c>
      <c r="C1052" s="106" t="s">
        <v>536</v>
      </c>
      <c r="D1052" s="106"/>
      <c r="E1052" s="107">
        <f t="shared" si="16"/>
        <v>1</v>
      </c>
      <c r="F1052" s="107"/>
      <c r="G1052" s="107" t="s">
        <v>35</v>
      </c>
      <c r="H1052" s="107"/>
      <c r="I1052" s="108">
        <v>43003</v>
      </c>
      <c r="J1052" s="108"/>
      <c r="K1052" s="108">
        <v>43003</v>
      </c>
      <c r="L1052" s="108"/>
      <c r="M1052" s="84" t="s">
        <v>656</v>
      </c>
      <c r="N1052" s="84"/>
      <c r="O1052" s="105">
        <v>220</v>
      </c>
      <c r="P1052" s="105"/>
      <c r="Q1052" s="84"/>
      <c r="R1052" s="84"/>
      <c r="S1052" s="84"/>
    </row>
    <row r="1053" spans="2:19" ht="45" customHeight="1" x14ac:dyDescent="0.25">
      <c r="B1053" s="20" t="s">
        <v>1615</v>
      </c>
      <c r="C1053" s="106" t="s">
        <v>1462</v>
      </c>
      <c r="D1053" s="106"/>
      <c r="E1053" s="107">
        <f t="shared" si="16"/>
        <v>1</v>
      </c>
      <c r="F1053" s="107"/>
      <c r="G1053" s="107" t="s">
        <v>35</v>
      </c>
      <c r="H1053" s="107"/>
      <c r="I1053" s="108">
        <v>43010</v>
      </c>
      <c r="J1053" s="108"/>
      <c r="K1053" s="108">
        <v>43010</v>
      </c>
      <c r="L1053" s="108"/>
      <c r="M1053" s="84" t="s">
        <v>656</v>
      </c>
      <c r="N1053" s="84"/>
      <c r="O1053" s="105">
        <v>334</v>
      </c>
      <c r="P1053" s="105"/>
      <c r="Q1053" s="84"/>
      <c r="R1053" s="84"/>
      <c r="S1053" s="84"/>
    </row>
    <row r="1054" spans="2:19" ht="45" customHeight="1" x14ac:dyDescent="0.25">
      <c r="B1054" s="20" t="s">
        <v>1615</v>
      </c>
      <c r="C1054" s="106" t="s">
        <v>1462</v>
      </c>
      <c r="D1054" s="106"/>
      <c r="E1054" s="107">
        <f t="shared" si="16"/>
        <v>1</v>
      </c>
      <c r="F1054" s="107"/>
      <c r="G1054" s="107" t="s">
        <v>35</v>
      </c>
      <c r="H1054" s="107"/>
      <c r="I1054" s="108">
        <v>43013</v>
      </c>
      <c r="J1054" s="108"/>
      <c r="K1054" s="108">
        <v>43013</v>
      </c>
      <c r="L1054" s="108"/>
      <c r="M1054" s="84" t="s">
        <v>656</v>
      </c>
      <c r="N1054" s="84"/>
      <c r="O1054" s="105">
        <v>351</v>
      </c>
      <c r="P1054" s="105"/>
      <c r="Q1054" s="84"/>
      <c r="R1054" s="84"/>
      <c r="S1054" s="84"/>
    </row>
    <row r="1055" spans="2:19" ht="45" customHeight="1" x14ac:dyDescent="0.25">
      <c r="B1055" s="20" t="s">
        <v>1615</v>
      </c>
      <c r="C1055" s="106" t="s">
        <v>1639</v>
      </c>
      <c r="D1055" s="106"/>
      <c r="E1055" s="107">
        <f t="shared" si="16"/>
        <v>1</v>
      </c>
      <c r="F1055" s="107"/>
      <c r="G1055" s="107" t="s">
        <v>35</v>
      </c>
      <c r="H1055" s="107"/>
      <c r="I1055" s="108">
        <v>43003</v>
      </c>
      <c r="J1055" s="108"/>
      <c r="K1055" s="108">
        <v>43003</v>
      </c>
      <c r="L1055" s="108"/>
      <c r="M1055" s="84" t="s">
        <v>656</v>
      </c>
      <c r="N1055" s="84"/>
      <c r="O1055" s="105">
        <v>658</v>
      </c>
      <c r="P1055" s="105"/>
      <c r="Q1055" s="84"/>
      <c r="R1055" s="84"/>
      <c r="S1055" s="84"/>
    </row>
    <row r="1056" spans="2:19" ht="45" customHeight="1" x14ac:dyDescent="0.25">
      <c r="B1056" s="20" t="s">
        <v>1615</v>
      </c>
      <c r="C1056" s="106" t="s">
        <v>1648</v>
      </c>
      <c r="D1056" s="106"/>
      <c r="E1056" s="107">
        <f t="shared" si="16"/>
        <v>1</v>
      </c>
      <c r="F1056" s="107"/>
      <c r="G1056" s="107" t="s">
        <v>35</v>
      </c>
      <c r="H1056" s="107"/>
      <c r="I1056" s="108">
        <v>42987</v>
      </c>
      <c r="J1056" s="108"/>
      <c r="K1056" s="108">
        <v>42987</v>
      </c>
      <c r="L1056" s="108"/>
      <c r="M1056" s="84" t="s">
        <v>656</v>
      </c>
      <c r="N1056" s="84"/>
      <c r="O1056" s="105">
        <v>639</v>
      </c>
      <c r="P1056" s="105"/>
      <c r="Q1056" s="84"/>
      <c r="R1056" s="84"/>
      <c r="S1056" s="84"/>
    </row>
    <row r="1057" spans="2:19" ht="45" customHeight="1" x14ac:dyDescent="0.25">
      <c r="B1057" s="20" t="s">
        <v>1615</v>
      </c>
      <c r="C1057" s="106" t="s">
        <v>1649</v>
      </c>
      <c r="D1057" s="106"/>
      <c r="E1057" s="107">
        <f t="shared" si="16"/>
        <v>1</v>
      </c>
      <c r="F1057" s="107"/>
      <c r="G1057" s="107" t="s">
        <v>35</v>
      </c>
      <c r="H1057" s="107"/>
      <c r="I1057" s="108">
        <v>43034</v>
      </c>
      <c r="J1057" s="108"/>
      <c r="K1057" s="108">
        <v>43034</v>
      </c>
      <c r="L1057" s="108"/>
      <c r="M1057" s="84" t="s">
        <v>656</v>
      </c>
      <c r="N1057" s="84"/>
      <c r="O1057" s="105">
        <v>694</v>
      </c>
      <c r="P1057" s="105"/>
      <c r="Q1057" s="84"/>
      <c r="R1057" s="84"/>
      <c r="S1057" s="84"/>
    </row>
    <row r="1058" spans="2:19" ht="45" customHeight="1" x14ac:dyDescent="0.25">
      <c r="B1058" s="20" t="s">
        <v>1615</v>
      </c>
      <c r="C1058" s="106" t="s">
        <v>1649</v>
      </c>
      <c r="D1058" s="106"/>
      <c r="E1058" s="107">
        <f t="shared" si="16"/>
        <v>1</v>
      </c>
      <c r="F1058" s="107"/>
      <c r="G1058" s="107" t="s">
        <v>35</v>
      </c>
      <c r="H1058" s="107"/>
      <c r="I1058" s="108">
        <v>43032</v>
      </c>
      <c r="J1058" s="108"/>
      <c r="K1058" s="108">
        <v>43032</v>
      </c>
      <c r="L1058" s="108"/>
      <c r="M1058" s="84" t="s">
        <v>656</v>
      </c>
      <c r="N1058" s="84"/>
      <c r="O1058" s="105">
        <v>694</v>
      </c>
      <c r="P1058" s="105"/>
      <c r="Q1058" s="84"/>
      <c r="R1058" s="84"/>
      <c r="S1058" s="84"/>
    </row>
    <row r="1059" spans="2:19" ht="45" customHeight="1" x14ac:dyDescent="0.25">
      <c r="B1059" s="20" t="s">
        <v>1615</v>
      </c>
      <c r="C1059" s="106" t="s">
        <v>1648</v>
      </c>
      <c r="D1059" s="106"/>
      <c r="E1059" s="107">
        <f t="shared" si="16"/>
        <v>1</v>
      </c>
      <c r="F1059" s="107"/>
      <c r="G1059" s="107" t="s">
        <v>35</v>
      </c>
      <c r="H1059" s="107"/>
      <c r="I1059" s="108">
        <v>42987</v>
      </c>
      <c r="J1059" s="108"/>
      <c r="K1059" s="108">
        <v>42987</v>
      </c>
      <c r="L1059" s="108"/>
      <c r="M1059" s="84" t="s">
        <v>656</v>
      </c>
      <c r="N1059" s="84"/>
      <c r="O1059" s="105">
        <v>718</v>
      </c>
      <c r="P1059" s="105"/>
      <c r="Q1059" s="84"/>
      <c r="R1059" s="84"/>
      <c r="S1059" s="84"/>
    </row>
    <row r="1060" spans="2:19" ht="45" customHeight="1" x14ac:dyDescent="0.25">
      <c r="B1060" s="20" t="s">
        <v>1615</v>
      </c>
      <c r="C1060" s="106" t="s">
        <v>1649</v>
      </c>
      <c r="D1060" s="106"/>
      <c r="E1060" s="107">
        <f t="shared" si="16"/>
        <v>1</v>
      </c>
      <c r="F1060" s="107"/>
      <c r="G1060" s="107" t="s">
        <v>35</v>
      </c>
      <c r="H1060" s="107"/>
      <c r="I1060" s="108">
        <v>43034</v>
      </c>
      <c r="J1060" s="108"/>
      <c r="K1060" s="108">
        <v>43034</v>
      </c>
      <c r="L1060" s="108"/>
      <c r="M1060" s="84" t="s">
        <v>656</v>
      </c>
      <c r="N1060" s="84"/>
      <c r="O1060" s="105">
        <v>219.9</v>
      </c>
      <c r="P1060" s="105"/>
      <c r="Q1060" s="84"/>
      <c r="R1060" s="84"/>
      <c r="S1060" s="84"/>
    </row>
    <row r="1061" spans="2:19" ht="45" customHeight="1" x14ac:dyDescent="0.25">
      <c r="B1061" s="20" t="s">
        <v>1615</v>
      </c>
      <c r="C1061" s="106" t="s">
        <v>1649</v>
      </c>
      <c r="D1061" s="106"/>
      <c r="E1061" s="107">
        <f t="shared" si="16"/>
        <v>1</v>
      </c>
      <c r="F1061" s="107"/>
      <c r="G1061" s="107" t="s">
        <v>35</v>
      </c>
      <c r="H1061" s="107"/>
      <c r="I1061" s="108">
        <v>43032</v>
      </c>
      <c r="J1061" s="108"/>
      <c r="K1061" s="108">
        <v>43032</v>
      </c>
      <c r="L1061" s="108"/>
      <c r="M1061" s="84" t="s">
        <v>656</v>
      </c>
      <c r="N1061" s="84"/>
      <c r="O1061" s="105">
        <v>229</v>
      </c>
      <c r="P1061" s="105"/>
      <c r="Q1061" s="84"/>
      <c r="R1061" s="84"/>
      <c r="S1061" s="84"/>
    </row>
    <row r="1062" spans="2:19" ht="45" customHeight="1" x14ac:dyDescent="0.25">
      <c r="B1062" s="20" t="s">
        <v>1615</v>
      </c>
      <c r="C1062" s="106" t="s">
        <v>1650</v>
      </c>
      <c r="D1062" s="106"/>
      <c r="E1062" s="107">
        <f t="shared" si="16"/>
        <v>1</v>
      </c>
      <c r="F1062" s="107"/>
      <c r="G1062" s="107" t="s">
        <v>35</v>
      </c>
      <c r="H1062" s="107"/>
      <c r="I1062" s="108">
        <v>43042</v>
      </c>
      <c r="J1062" s="108"/>
      <c r="K1062" s="108">
        <v>43042</v>
      </c>
      <c r="L1062" s="108"/>
      <c r="M1062" s="84" t="s">
        <v>656</v>
      </c>
      <c r="N1062" s="84"/>
      <c r="O1062" s="105">
        <v>694</v>
      </c>
      <c r="P1062" s="105"/>
      <c r="Q1062" s="84"/>
      <c r="R1062" s="84"/>
      <c r="S1062" s="84"/>
    </row>
    <row r="1063" spans="2:19" ht="45" customHeight="1" x14ac:dyDescent="0.25">
      <c r="B1063" s="20" t="s">
        <v>1615</v>
      </c>
      <c r="C1063" s="106" t="s">
        <v>1650</v>
      </c>
      <c r="D1063" s="106"/>
      <c r="E1063" s="107">
        <f t="shared" si="16"/>
        <v>1</v>
      </c>
      <c r="F1063" s="107"/>
      <c r="G1063" s="107" t="s">
        <v>35</v>
      </c>
      <c r="H1063" s="107"/>
      <c r="I1063" s="108">
        <v>43042</v>
      </c>
      <c r="J1063" s="108"/>
      <c r="K1063" s="108">
        <v>43042</v>
      </c>
      <c r="L1063" s="108"/>
      <c r="M1063" s="84" t="s">
        <v>656</v>
      </c>
      <c r="N1063" s="84"/>
      <c r="O1063" s="105">
        <v>229</v>
      </c>
      <c r="P1063" s="105"/>
      <c r="Q1063" s="84"/>
      <c r="R1063" s="84"/>
      <c r="S1063" s="84"/>
    </row>
    <row r="1064" spans="2:19" ht="45" customHeight="1" x14ac:dyDescent="0.25">
      <c r="B1064" s="20" t="s">
        <v>1615</v>
      </c>
      <c r="C1064" s="106" t="s">
        <v>1651</v>
      </c>
      <c r="D1064" s="106"/>
      <c r="E1064" s="107">
        <f t="shared" si="16"/>
        <v>1</v>
      </c>
      <c r="F1064" s="107"/>
      <c r="G1064" s="107" t="s">
        <v>35</v>
      </c>
      <c r="H1064" s="107"/>
      <c r="I1064" s="108">
        <v>43018</v>
      </c>
      <c r="J1064" s="108"/>
      <c r="K1064" s="108">
        <v>43018</v>
      </c>
      <c r="L1064" s="108"/>
      <c r="M1064" s="84" t="s">
        <v>656</v>
      </c>
      <c r="N1064" s="84"/>
      <c r="O1064" s="105">
        <v>694</v>
      </c>
      <c r="P1064" s="105"/>
      <c r="Q1064" s="84"/>
      <c r="R1064" s="84"/>
      <c r="S1064" s="84"/>
    </row>
    <row r="1065" spans="2:19" ht="45" customHeight="1" x14ac:dyDescent="0.25">
      <c r="B1065" s="20" t="s">
        <v>1615</v>
      </c>
      <c r="C1065" s="106" t="s">
        <v>19</v>
      </c>
      <c r="D1065" s="106"/>
      <c r="E1065" s="107">
        <f t="shared" si="16"/>
        <v>1</v>
      </c>
      <c r="F1065" s="107"/>
      <c r="G1065" s="107" t="s">
        <v>20</v>
      </c>
      <c r="H1065" s="107"/>
      <c r="I1065" s="108">
        <v>43018</v>
      </c>
      <c r="J1065" s="108"/>
      <c r="K1065" s="108">
        <v>43018</v>
      </c>
      <c r="L1065" s="108"/>
      <c r="M1065" s="84" t="s">
        <v>656</v>
      </c>
      <c r="N1065" s="84"/>
      <c r="O1065" s="105">
        <v>12</v>
      </c>
      <c r="P1065" s="105"/>
      <c r="Q1065" s="84"/>
      <c r="R1065" s="84"/>
      <c r="S1065" s="84"/>
    </row>
    <row r="1066" spans="2:19" ht="45" customHeight="1" x14ac:dyDescent="0.25">
      <c r="B1066" s="20" t="s">
        <v>1615</v>
      </c>
      <c r="C1066" s="106" t="s">
        <v>1651</v>
      </c>
      <c r="D1066" s="106"/>
      <c r="E1066" s="107">
        <f t="shared" si="16"/>
        <v>1</v>
      </c>
      <c r="F1066" s="107"/>
      <c r="G1066" s="107" t="s">
        <v>35</v>
      </c>
      <c r="H1066" s="107"/>
      <c r="I1066" s="108">
        <v>43018</v>
      </c>
      <c r="J1066" s="108"/>
      <c r="K1066" s="108">
        <v>43018</v>
      </c>
      <c r="L1066" s="108"/>
      <c r="M1066" s="84" t="s">
        <v>656</v>
      </c>
      <c r="N1066" s="84"/>
      <c r="O1066" s="105">
        <v>681</v>
      </c>
      <c r="P1066" s="105"/>
      <c r="Q1066" s="84"/>
      <c r="R1066" s="84"/>
      <c r="S1066" s="84"/>
    </row>
    <row r="1067" spans="2:19" ht="45" customHeight="1" x14ac:dyDescent="0.25">
      <c r="B1067" s="20" t="s">
        <v>1615</v>
      </c>
      <c r="C1067" s="106" t="s">
        <v>1652</v>
      </c>
      <c r="D1067" s="106"/>
      <c r="E1067" s="107">
        <f t="shared" si="16"/>
        <v>1</v>
      </c>
      <c r="F1067" s="107"/>
      <c r="G1067" s="107" t="s">
        <v>17</v>
      </c>
      <c r="H1067" s="107"/>
      <c r="I1067" s="108">
        <v>43041</v>
      </c>
      <c r="J1067" s="108"/>
      <c r="K1067" s="108">
        <v>43042</v>
      </c>
      <c r="L1067" s="108"/>
      <c r="M1067" s="84" t="s">
        <v>656</v>
      </c>
      <c r="N1067" s="84"/>
      <c r="O1067" s="105">
        <v>1428</v>
      </c>
      <c r="P1067" s="105"/>
      <c r="Q1067" s="84"/>
      <c r="R1067" s="84"/>
      <c r="S1067" s="84"/>
    </row>
    <row r="1068" spans="2:19" ht="45" customHeight="1" x14ac:dyDescent="0.25">
      <c r="B1068" s="20" t="s">
        <v>1615</v>
      </c>
      <c r="C1068" s="106" t="s">
        <v>19</v>
      </c>
      <c r="D1068" s="106"/>
      <c r="E1068" s="107">
        <f t="shared" si="16"/>
        <v>1</v>
      </c>
      <c r="F1068" s="107"/>
      <c r="G1068" s="107" t="s">
        <v>20</v>
      </c>
      <c r="H1068" s="107"/>
      <c r="I1068" s="108">
        <v>43041</v>
      </c>
      <c r="J1068" s="108"/>
      <c r="K1068" s="108">
        <v>43043</v>
      </c>
      <c r="L1068" s="108"/>
      <c r="M1068" s="84" t="s">
        <v>656</v>
      </c>
      <c r="N1068" s="84"/>
      <c r="O1068" s="105">
        <v>100</v>
      </c>
      <c r="P1068" s="105"/>
      <c r="Q1068" s="84"/>
      <c r="R1068" s="84"/>
      <c r="S1068" s="84"/>
    </row>
    <row r="1069" spans="2:19" ht="45" customHeight="1" x14ac:dyDescent="0.25">
      <c r="B1069" s="20" t="s">
        <v>1615</v>
      </c>
      <c r="C1069" s="106" t="s">
        <v>1652</v>
      </c>
      <c r="D1069" s="106"/>
      <c r="E1069" s="107">
        <f t="shared" si="16"/>
        <v>1</v>
      </c>
      <c r="F1069" s="107"/>
      <c r="G1069" s="107" t="s">
        <v>17</v>
      </c>
      <c r="H1069" s="107"/>
      <c r="I1069" s="108">
        <v>43041</v>
      </c>
      <c r="J1069" s="108"/>
      <c r="K1069" s="108">
        <v>43042</v>
      </c>
      <c r="L1069" s="108"/>
      <c r="M1069" s="84" t="s">
        <v>656</v>
      </c>
      <c r="N1069" s="84"/>
      <c r="O1069" s="105">
        <v>494</v>
      </c>
      <c r="P1069" s="105"/>
      <c r="Q1069" s="84"/>
      <c r="R1069" s="84"/>
      <c r="S1069" s="84"/>
    </row>
    <row r="1070" spans="2:19" ht="45" customHeight="1" x14ac:dyDescent="0.25">
      <c r="B1070" s="20" t="s">
        <v>1615</v>
      </c>
      <c r="C1070" s="106" t="s">
        <v>1532</v>
      </c>
      <c r="D1070" s="106"/>
      <c r="E1070" s="107">
        <f t="shared" si="16"/>
        <v>1</v>
      </c>
      <c r="F1070" s="107"/>
      <c r="G1070" s="107" t="s">
        <v>35</v>
      </c>
      <c r="H1070" s="107"/>
      <c r="I1070" s="108">
        <v>43048</v>
      </c>
      <c r="J1070" s="108"/>
      <c r="K1070" s="108">
        <v>43048</v>
      </c>
      <c r="L1070" s="108"/>
      <c r="M1070" s="84" t="s">
        <v>656</v>
      </c>
      <c r="N1070" s="84"/>
      <c r="O1070" s="105">
        <v>694</v>
      </c>
      <c r="P1070" s="105"/>
      <c r="Q1070" s="84"/>
      <c r="R1070" s="84"/>
      <c r="S1070" s="84"/>
    </row>
    <row r="1071" spans="2:19" ht="45" customHeight="1" x14ac:dyDescent="0.25">
      <c r="B1071" s="20" t="s">
        <v>1615</v>
      </c>
      <c r="C1071" s="106" t="s">
        <v>1653</v>
      </c>
      <c r="D1071" s="106"/>
      <c r="E1071" s="107">
        <f t="shared" si="16"/>
        <v>1</v>
      </c>
      <c r="F1071" s="107"/>
      <c r="G1071" s="107" t="s">
        <v>35</v>
      </c>
      <c r="H1071" s="107"/>
      <c r="I1071" s="108">
        <v>43063</v>
      </c>
      <c r="J1071" s="108"/>
      <c r="K1071" s="108">
        <v>43063</v>
      </c>
      <c r="L1071" s="108"/>
      <c r="M1071" s="84" t="s">
        <v>656</v>
      </c>
      <c r="N1071" s="84"/>
      <c r="O1071" s="105">
        <v>144</v>
      </c>
      <c r="P1071" s="105"/>
      <c r="Q1071" s="84"/>
      <c r="R1071" s="84"/>
      <c r="S1071" s="84"/>
    </row>
    <row r="1072" spans="2:19" ht="45" customHeight="1" x14ac:dyDescent="0.25">
      <c r="B1072" s="20" t="s">
        <v>1615</v>
      </c>
      <c r="C1072" s="106" t="s">
        <v>1654</v>
      </c>
      <c r="D1072" s="106"/>
      <c r="E1072" s="107">
        <f t="shared" si="16"/>
        <v>1</v>
      </c>
      <c r="F1072" s="107"/>
      <c r="G1072" s="107" t="s">
        <v>35</v>
      </c>
      <c r="H1072" s="107"/>
      <c r="I1072" s="108">
        <v>43063</v>
      </c>
      <c r="J1072" s="108"/>
      <c r="K1072" s="108">
        <v>43063</v>
      </c>
      <c r="L1072" s="108"/>
      <c r="M1072" s="84" t="s">
        <v>656</v>
      </c>
      <c r="N1072" s="84"/>
      <c r="O1072" s="105">
        <v>597</v>
      </c>
      <c r="P1072" s="105"/>
      <c r="Q1072" s="84"/>
      <c r="R1072" s="84"/>
      <c r="S1072" s="84"/>
    </row>
    <row r="1073" spans="2:20" ht="45" customHeight="1" x14ac:dyDescent="0.25">
      <c r="B1073" s="20" t="s">
        <v>1615</v>
      </c>
      <c r="C1073" s="106" t="s">
        <v>19</v>
      </c>
      <c r="D1073" s="106"/>
      <c r="E1073" s="107">
        <f t="shared" si="16"/>
        <v>1</v>
      </c>
      <c r="F1073" s="107"/>
      <c r="G1073" s="107" t="s">
        <v>20</v>
      </c>
      <c r="H1073" s="107"/>
      <c r="I1073" s="108">
        <v>43063</v>
      </c>
      <c r="J1073" s="108"/>
      <c r="K1073" s="108">
        <v>43063</v>
      </c>
      <c r="L1073" s="108"/>
      <c r="M1073" s="84" t="s">
        <v>656</v>
      </c>
      <c r="N1073" s="84"/>
      <c r="O1073" s="105">
        <v>185</v>
      </c>
      <c r="P1073" s="105"/>
      <c r="Q1073" s="84"/>
      <c r="R1073" s="84"/>
      <c r="S1073" s="84"/>
    </row>
    <row r="1074" spans="2:20" ht="45" customHeight="1" x14ac:dyDescent="0.25">
      <c r="B1074" s="20" t="s">
        <v>1615</v>
      </c>
      <c r="C1074" s="106" t="s">
        <v>1532</v>
      </c>
      <c r="D1074" s="106"/>
      <c r="E1074" s="107">
        <f t="shared" si="16"/>
        <v>1</v>
      </c>
      <c r="F1074" s="107"/>
      <c r="G1074" s="107" t="s">
        <v>35</v>
      </c>
      <c r="H1074" s="107"/>
      <c r="I1074" s="108">
        <v>43048</v>
      </c>
      <c r="J1074" s="108"/>
      <c r="K1074" s="108">
        <v>43048</v>
      </c>
      <c r="L1074" s="108"/>
      <c r="M1074" s="84" t="s">
        <v>656</v>
      </c>
      <c r="N1074" s="84"/>
      <c r="O1074" s="105">
        <v>720</v>
      </c>
      <c r="P1074" s="105"/>
      <c r="Q1074" s="84"/>
      <c r="R1074" s="84"/>
      <c r="S1074" s="84"/>
    </row>
    <row r="1075" spans="2:20" ht="45" customHeight="1" x14ac:dyDescent="0.25">
      <c r="B1075" s="20" t="s">
        <v>1615</v>
      </c>
      <c r="C1075" s="106" t="s">
        <v>1653</v>
      </c>
      <c r="D1075" s="106"/>
      <c r="E1075" s="107">
        <f t="shared" si="16"/>
        <v>1</v>
      </c>
      <c r="F1075" s="107"/>
      <c r="G1075" s="107" t="s">
        <v>35</v>
      </c>
      <c r="H1075" s="107"/>
      <c r="I1075" s="108">
        <v>43063</v>
      </c>
      <c r="J1075" s="108"/>
      <c r="K1075" s="108">
        <v>43063</v>
      </c>
      <c r="L1075" s="108"/>
      <c r="M1075" s="84" t="s">
        <v>656</v>
      </c>
      <c r="N1075" s="84"/>
      <c r="O1075" s="105">
        <v>169</v>
      </c>
      <c r="P1075" s="105"/>
      <c r="Q1075" s="84"/>
      <c r="R1075" s="84"/>
      <c r="S1075" s="84"/>
    </row>
    <row r="1076" spans="2:20" ht="45" customHeight="1" x14ac:dyDescent="0.25">
      <c r="B1076" s="20" t="s">
        <v>1615</v>
      </c>
      <c r="C1076" s="106" t="s">
        <v>1655</v>
      </c>
      <c r="D1076" s="106"/>
      <c r="E1076" s="107">
        <f t="shared" si="16"/>
        <v>1</v>
      </c>
      <c r="F1076" s="107"/>
      <c r="G1076" s="107" t="s">
        <v>35</v>
      </c>
      <c r="H1076" s="107"/>
      <c r="I1076" s="108">
        <v>43047</v>
      </c>
      <c r="J1076" s="108"/>
      <c r="K1076" s="108">
        <v>43047</v>
      </c>
      <c r="L1076" s="108"/>
      <c r="M1076" s="84" t="s">
        <v>656</v>
      </c>
      <c r="N1076" s="84"/>
      <c r="O1076" s="105">
        <v>714</v>
      </c>
      <c r="P1076" s="105"/>
      <c r="Q1076" s="84"/>
      <c r="R1076" s="84"/>
      <c r="S1076" s="84"/>
    </row>
    <row r="1077" spans="2:20" ht="45" customHeight="1" x14ac:dyDescent="0.25">
      <c r="B1077" s="20" t="s">
        <v>1615</v>
      </c>
      <c r="C1077" s="106" t="s">
        <v>1656</v>
      </c>
      <c r="D1077" s="106"/>
      <c r="E1077" s="107">
        <f t="shared" si="16"/>
        <v>1</v>
      </c>
      <c r="F1077" s="107"/>
      <c r="G1077" s="107" t="s">
        <v>35</v>
      </c>
      <c r="H1077" s="107"/>
      <c r="I1077" s="108">
        <v>43033</v>
      </c>
      <c r="J1077" s="108"/>
      <c r="K1077" s="108">
        <v>43033</v>
      </c>
      <c r="L1077" s="108"/>
      <c r="M1077" s="84" t="s">
        <v>656</v>
      </c>
      <c r="N1077" s="84"/>
      <c r="O1077" s="105">
        <v>706</v>
      </c>
      <c r="P1077" s="105"/>
      <c r="Q1077" s="84"/>
      <c r="R1077" s="84"/>
      <c r="S1077" s="84"/>
    </row>
    <row r="1078" spans="2:20" ht="45" customHeight="1" x14ac:dyDescent="0.25">
      <c r="B1078" s="20" t="s">
        <v>1615</v>
      </c>
      <c r="C1078" s="106" t="s">
        <v>1657</v>
      </c>
      <c r="D1078" s="106"/>
      <c r="E1078" s="107">
        <f t="shared" si="16"/>
        <v>1</v>
      </c>
      <c r="F1078" s="107"/>
      <c r="G1078" s="107" t="s">
        <v>35</v>
      </c>
      <c r="H1078" s="107"/>
      <c r="I1078" s="108">
        <v>43053</v>
      </c>
      <c r="J1078" s="108"/>
      <c r="K1078" s="108">
        <v>43053</v>
      </c>
      <c r="L1078" s="108"/>
      <c r="M1078" s="84" t="s">
        <v>656</v>
      </c>
      <c r="N1078" s="84"/>
      <c r="O1078" s="105">
        <v>639</v>
      </c>
      <c r="P1078" s="105"/>
      <c r="Q1078" s="84"/>
      <c r="R1078" s="84"/>
      <c r="S1078" s="84"/>
    </row>
    <row r="1079" spans="2:20" ht="45" customHeight="1" x14ac:dyDescent="0.25">
      <c r="B1079" s="20" t="s">
        <v>1615</v>
      </c>
      <c r="C1079" s="106" t="s">
        <v>1655</v>
      </c>
      <c r="D1079" s="106"/>
      <c r="E1079" s="107">
        <f t="shared" si="16"/>
        <v>1</v>
      </c>
      <c r="F1079" s="107"/>
      <c r="G1079" s="107" t="s">
        <v>35</v>
      </c>
      <c r="H1079" s="107"/>
      <c r="I1079" s="108">
        <v>43047</v>
      </c>
      <c r="J1079" s="108"/>
      <c r="K1079" s="108">
        <v>43047</v>
      </c>
      <c r="L1079" s="108"/>
      <c r="M1079" s="84" t="s">
        <v>656</v>
      </c>
      <c r="N1079" s="84"/>
      <c r="O1079" s="105">
        <v>515</v>
      </c>
      <c r="P1079" s="105"/>
      <c r="Q1079" s="84"/>
      <c r="R1079" s="84"/>
      <c r="S1079" s="84"/>
    </row>
    <row r="1080" spans="2:20" ht="45" customHeight="1" x14ac:dyDescent="0.25">
      <c r="B1080" s="20" t="s">
        <v>1615</v>
      </c>
      <c r="C1080" s="106" t="s">
        <v>1656</v>
      </c>
      <c r="D1080" s="106"/>
      <c r="E1080" s="107">
        <f t="shared" si="16"/>
        <v>1</v>
      </c>
      <c r="F1080" s="107"/>
      <c r="G1080" s="107" t="s">
        <v>35</v>
      </c>
      <c r="H1080" s="107"/>
      <c r="I1080" s="108">
        <v>43033</v>
      </c>
      <c r="J1080" s="108"/>
      <c r="K1080" s="108">
        <v>43033</v>
      </c>
      <c r="L1080" s="108"/>
      <c r="M1080" s="84" t="s">
        <v>656</v>
      </c>
      <c r="N1080" s="84"/>
      <c r="O1080" s="105">
        <v>617</v>
      </c>
      <c r="P1080" s="105"/>
      <c r="Q1080" s="84"/>
      <c r="R1080" s="84"/>
      <c r="S1080" s="84"/>
    </row>
    <row r="1081" spans="2:20" ht="45" customHeight="1" x14ac:dyDescent="0.25">
      <c r="B1081" s="20" t="s">
        <v>1615</v>
      </c>
      <c r="C1081" s="106" t="s">
        <v>1657</v>
      </c>
      <c r="D1081" s="106"/>
      <c r="E1081" s="107">
        <f t="shared" si="16"/>
        <v>1</v>
      </c>
      <c r="F1081" s="107"/>
      <c r="G1081" s="107" t="s">
        <v>35</v>
      </c>
      <c r="H1081" s="107"/>
      <c r="I1081" s="108">
        <v>43053</v>
      </c>
      <c r="J1081" s="108"/>
      <c r="K1081" s="108">
        <v>43053</v>
      </c>
      <c r="L1081" s="108"/>
      <c r="M1081" s="84" t="s">
        <v>656</v>
      </c>
      <c r="N1081" s="84"/>
      <c r="O1081" s="105">
        <v>825.7</v>
      </c>
      <c r="P1081" s="105"/>
      <c r="Q1081" s="84"/>
      <c r="R1081" s="84"/>
      <c r="S1081" s="84"/>
    </row>
    <row r="1082" spans="2:20" ht="45" customHeight="1" x14ac:dyDescent="0.25">
      <c r="B1082" s="20" t="s">
        <v>1615</v>
      </c>
      <c r="C1082" s="106" t="s">
        <v>1658</v>
      </c>
      <c r="D1082" s="106"/>
      <c r="E1082" s="107">
        <f t="shared" si="16"/>
        <v>1</v>
      </c>
      <c r="F1082" s="107"/>
      <c r="G1082" s="107" t="s">
        <v>35</v>
      </c>
      <c r="H1082" s="107"/>
      <c r="I1082" s="108">
        <v>43070</v>
      </c>
      <c r="J1082" s="108"/>
      <c r="K1082" s="108">
        <v>43070</v>
      </c>
      <c r="L1082" s="108"/>
      <c r="M1082" s="84" t="s">
        <v>656</v>
      </c>
      <c r="N1082" s="84"/>
      <c r="O1082" s="105">
        <v>615</v>
      </c>
      <c r="P1082" s="105"/>
      <c r="Q1082" s="84"/>
      <c r="R1082" s="84"/>
      <c r="S1082" s="84"/>
    </row>
    <row r="1083" spans="2:20" ht="45" customHeight="1" x14ac:dyDescent="0.25">
      <c r="B1083" s="20" t="s">
        <v>1615</v>
      </c>
      <c r="C1083" s="106" t="s">
        <v>1659</v>
      </c>
      <c r="D1083" s="106"/>
      <c r="E1083" s="107">
        <f t="shared" si="16"/>
        <v>1</v>
      </c>
      <c r="F1083" s="107"/>
      <c r="G1083" s="107" t="s">
        <v>35</v>
      </c>
      <c r="H1083" s="107"/>
      <c r="I1083" s="108">
        <v>42989</v>
      </c>
      <c r="J1083" s="108"/>
      <c r="K1083" s="108">
        <v>42989</v>
      </c>
      <c r="L1083" s="108"/>
      <c r="M1083" s="84" t="s">
        <v>656</v>
      </c>
      <c r="N1083" s="84"/>
      <c r="O1083" s="105">
        <v>694</v>
      </c>
      <c r="P1083" s="105"/>
      <c r="Q1083" s="84"/>
      <c r="R1083" s="84"/>
      <c r="S1083" s="84"/>
    </row>
    <row r="1084" spans="2:20" ht="45" customHeight="1" x14ac:dyDescent="0.25">
      <c r="B1084" s="20" t="s">
        <v>1615</v>
      </c>
      <c r="C1084" s="106" t="s">
        <v>1660</v>
      </c>
      <c r="D1084" s="106"/>
      <c r="E1084" s="107">
        <f t="shared" si="16"/>
        <v>1</v>
      </c>
      <c r="F1084" s="107"/>
      <c r="G1084" s="107" t="s">
        <v>35</v>
      </c>
      <c r="H1084" s="107"/>
      <c r="I1084" s="108">
        <v>43070</v>
      </c>
      <c r="J1084" s="108"/>
      <c r="K1084" s="108">
        <v>43070</v>
      </c>
      <c r="L1084" s="108"/>
      <c r="M1084" s="84" t="s">
        <v>656</v>
      </c>
      <c r="N1084" s="84"/>
      <c r="O1084" s="105">
        <v>500</v>
      </c>
      <c r="P1084" s="105"/>
      <c r="Q1084" s="84"/>
      <c r="R1084" s="84"/>
      <c r="S1084" s="84"/>
    </row>
    <row r="1085" spans="2:20" ht="45" customHeight="1" x14ac:dyDescent="0.25">
      <c r="B1085" s="20" t="s">
        <v>1615</v>
      </c>
      <c r="C1085" s="106" t="s">
        <v>1659</v>
      </c>
      <c r="D1085" s="106"/>
      <c r="E1085" s="107">
        <f t="shared" si="16"/>
        <v>1</v>
      </c>
      <c r="F1085" s="107"/>
      <c r="G1085" s="107" t="s">
        <v>35</v>
      </c>
      <c r="H1085" s="107"/>
      <c r="I1085" s="108">
        <v>42989</v>
      </c>
      <c r="J1085" s="108"/>
      <c r="K1085" s="108">
        <v>42989</v>
      </c>
      <c r="L1085" s="108"/>
      <c r="M1085" s="84" t="s">
        <v>656</v>
      </c>
      <c r="N1085" s="84"/>
      <c r="O1085" s="105">
        <v>270</v>
      </c>
      <c r="P1085" s="105"/>
      <c r="Q1085" s="84"/>
      <c r="R1085" s="84"/>
      <c r="S1085" s="84"/>
    </row>
    <row r="1086" spans="2:20" ht="45" customHeight="1" x14ac:dyDescent="0.25">
      <c r="B1086" s="20" t="s">
        <v>1615</v>
      </c>
      <c r="C1086" s="106" t="s">
        <v>1660</v>
      </c>
      <c r="D1086" s="106"/>
      <c r="E1086" s="107">
        <f t="shared" si="16"/>
        <v>1</v>
      </c>
      <c r="F1086" s="107"/>
      <c r="G1086" s="107" t="s">
        <v>35</v>
      </c>
      <c r="H1086" s="107"/>
      <c r="I1086" s="108">
        <v>43070</v>
      </c>
      <c r="J1086" s="108"/>
      <c r="K1086" s="108">
        <v>43070</v>
      </c>
      <c r="L1086" s="108"/>
      <c r="M1086" s="84" t="s">
        <v>656</v>
      </c>
      <c r="N1086" s="84"/>
      <c r="O1086" s="105">
        <v>229</v>
      </c>
      <c r="P1086" s="105"/>
      <c r="Q1086" s="84"/>
      <c r="R1086" s="84"/>
      <c r="S1086" s="84"/>
      <c r="T1086" s="5">
        <f>SUM(O945:O1086)</f>
        <v>75582.05</v>
      </c>
    </row>
    <row r="1087" spans="2:20" ht="45" customHeight="1" x14ac:dyDescent="0.25">
      <c r="B1087" s="20" t="s">
        <v>1661</v>
      </c>
      <c r="C1087" s="106" t="s">
        <v>1662</v>
      </c>
      <c r="D1087" s="106"/>
      <c r="E1087" s="107">
        <f t="shared" si="16"/>
        <v>1</v>
      </c>
      <c r="F1087" s="107"/>
      <c r="G1087" s="107" t="s">
        <v>35</v>
      </c>
      <c r="H1087" s="107"/>
      <c r="I1087" s="108">
        <v>42767</v>
      </c>
      <c r="J1087" s="108"/>
      <c r="K1087" s="108">
        <v>42767</v>
      </c>
      <c r="L1087" s="108"/>
      <c r="M1087" s="84" t="s">
        <v>656</v>
      </c>
      <c r="N1087" s="84"/>
      <c r="O1087" s="105">
        <v>661.7</v>
      </c>
      <c r="P1087" s="105"/>
      <c r="Q1087" s="84"/>
      <c r="R1087" s="84"/>
      <c r="S1087" s="84"/>
    </row>
    <row r="1088" spans="2:20" ht="45" customHeight="1" x14ac:dyDescent="0.25">
      <c r="B1088" s="20" t="s">
        <v>1661</v>
      </c>
      <c r="C1088" s="106" t="s">
        <v>1662</v>
      </c>
      <c r="D1088" s="106"/>
      <c r="E1088" s="107">
        <f t="shared" si="16"/>
        <v>1</v>
      </c>
      <c r="F1088" s="107"/>
      <c r="G1088" s="107" t="s">
        <v>35</v>
      </c>
      <c r="H1088" s="107"/>
      <c r="I1088" s="108">
        <v>42767</v>
      </c>
      <c r="J1088" s="108"/>
      <c r="K1088" s="108">
        <v>42767</v>
      </c>
      <c r="L1088" s="108"/>
      <c r="M1088" s="84" t="s">
        <v>656</v>
      </c>
      <c r="N1088" s="84"/>
      <c r="O1088" s="105">
        <v>20</v>
      </c>
      <c r="P1088" s="105"/>
      <c r="Q1088" s="84"/>
      <c r="R1088" s="84"/>
      <c r="S1088" s="84"/>
    </row>
    <row r="1089" spans="2:20" ht="45" customHeight="1" x14ac:dyDescent="0.25">
      <c r="B1089" s="20" t="s">
        <v>1661</v>
      </c>
      <c r="C1089" s="106" t="s">
        <v>1663</v>
      </c>
      <c r="D1089" s="106"/>
      <c r="E1089" s="107">
        <f t="shared" si="16"/>
        <v>1</v>
      </c>
      <c r="F1089" s="107"/>
      <c r="G1089" s="107" t="s">
        <v>17</v>
      </c>
      <c r="H1089" s="107"/>
      <c r="I1089" s="108">
        <v>42823</v>
      </c>
      <c r="J1089" s="108"/>
      <c r="K1089" s="108">
        <v>42823</v>
      </c>
      <c r="L1089" s="108"/>
      <c r="M1089" s="84" t="s">
        <v>656</v>
      </c>
      <c r="N1089" s="84"/>
      <c r="O1089" s="105">
        <v>2278.9899999999998</v>
      </c>
      <c r="P1089" s="105"/>
      <c r="Q1089" s="84"/>
      <c r="R1089" s="84"/>
      <c r="S1089" s="84"/>
    </row>
    <row r="1090" spans="2:20" ht="45" customHeight="1" x14ac:dyDescent="0.25">
      <c r="B1090" s="20" t="s">
        <v>1661</v>
      </c>
      <c r="C1090" s="106" t="s">
        <v>1664</v>
      </c>
      <c r="D1090" s="106"/>
      <c r="E1090" s="107">
        <f t="shared" si="16"/>
        <v>1</v>
      </c>
      <c r="F1090" s="107"/>
      <c r="G1090" s="107" t="s">
        <v>17</v>
      </c>
      <c r="H1090" s="107"/>
      <c r="I1090" s="108">
        <v>42884</v>
      </c>
      <c r="J1090" s="108"/>
      <c r="K1090" s="108">
        <v>42884</v>
      </c>
      <c r="L1090" s="108"/>
      <c r="M1090" s="84" t="s">
        <v>656</v>
      </c>
      <c r="N1090" s="84"/>
      <c r="O1090" s="105">
        <v>3359</v>
      </c>
      <c r="P1090" s="105"/>
      <c r="Q1090" s="84"/>
      <c r="R1090" s="84"/>
      <c r="S1090" s="84"/>
    </row>
    <row r="1091" spans="2:20" ht="45" customHeight="1" x14ac:dyDescent="0.25">
      <c r="B1091" s="20" t="s">
        <v>1661</v>
      </c>
      <c r="C1091" s="106" t="s">
        <v>1665</v>
      </c>
      <c r="D1091" s="106"/>
      <c r="E1091" s="107">
        <f t="shared" si="16"/>
        <v>1</v>
      </c>
      <c r="F1091" s="107"/>
      <c r="G1091" s="107" t="s">
        <v>17</v>
      </c>
      <c r="H1091" s="107"/>
      <c r="I1091" s="108">
        <v>42884</v>
      </c>
      <c r="J1091" s="108"/>
      <c r="K1091" s="108">
        <v>42884</v>
      </c>
      <c r="L1091" s="108"/>
      <c r="M1091" s="84" t="s">
        <v>656</v>
      </c>
      <c r="N1091" s="84"/>
      <c r="O1091" s="105">
        <v>451</v>
      </c>
      <c r="P1091" s="105"/>
      <c r="Q1091" s="84"/>
      <c r="R1091" s="84"/>
      <c r="S1091" s="84"/>
    </row>
    <row r="1092" spans="2:20" ht="45" customHeight="1" x14ac:dyDescent="0.25">
      <c r="B1092" s="20" t="s">
        <v>1661</v>
      </c>
      <c r="C1092" s="106" t="s">
        <v>1665</v>
      </c>
      <c r="D1092" s="106"/>
      <c r="E1092" s="107">
        <f t="shared" si="16"/>
        <v>1</v>
      </c>
      <c r="F1092" s="107"/>
      <c r="G1092" s="107" t="s">
        <v>17</v>
      </c>
      <c r="H1092" s="107"/>
      <c r="I1092" s="108">
        <v>42884</v>
      </c>
      <c r="J1092" s="108"/>
      <c r="K1092" s="108">
        <v>42884</v>
      </c>
      <c r="L1092" s="108"/>
      <c r="M1092" s="84" t="s">
        <v>656</v>
      </c>
      <c r="N1092" s="84"/>
      <c r="O1092" s="105">
        <v>236</v>
      </c>
      <c r="P1092" s="105"/>
      <c r="Q1092" s="84"/>
      <c r="R1092" s="84"/>
      <c r="S1092" s="84"/>
    </row>
    <row r="1093" spans="2:20" ht="45" customHeight="1" x14ac:dyDescent="0.25">
      <c r="B1093" s="20" t="s">
        <v>1661</v>
      </c>
      <c r="C1093" s="106" t="s">
        <v>1666</v>
      </c>
      <c r="D1093" s="106"/>
      <c r="E1093" s="107">
        <f t="shared" si="16"/>
        <v>1</v>
      </c>
      <c r="F1093" s="107"/>
      <c r="G1093" s="107" t="s">
        <v>35</v>
      </c>
      <c r="H1093" s="107"/>
      <c r="I1093" s="108">
        <v>42971</v>
      </c>
      <c r="J1093" s="108"/>
      <c r="K1093" s="108">
        <v>42971</v>
      </c>
      <c r="L1093" s="108"/>
      <c r="M1093" s="84" t="s">
        <v>656</v>
      </c>
      <c r="N1093" s="84"/>
      <c r="O1093" s="105">
        <v>534.61</v>
      </c>
      <c r="P1093" s="105"/>
      <c r="Q1093" s="84"/>
      <c r="R1093" s="84"/>
      <c r="S1093" s="84"/>
    </row>
    <row r="1094" spans="2:20" ht="45" customHeight="1" x14ac:dyDescent="0.25">
      <c r="B1094" s="20" t="s">
        <v>1661</v>
      </c>
      <c r="C1094" s="106" t="s">
        <v>1666</v>
      </c>
      <c r="D1094" s="106"/>
      <c r="E1094" s="107">
        <f t="shared" si="16"/>
        <v>1</v>
      </c>
      <c r="F1094" s="107"/>
      <c r="G1094" s="107" t="s">
        <v>35</v>
      </c>
      <c r="H1094" s="107"/>
      <c r="I1094" s="108">
        <v>42971</v>
      </c>
      <c r="J1094" s="108"/>
      <c r="K1094" s="108">
        <v>42971</v>
      </c>
      <c r="L1094" s="108"/>
      <c r="M1094" s="84" t="s">
        <v>656</v>
      </c>
      <c r="N1094" s="84"/>
      <c r="O1094" s="105">
        <v>603</v>
      </c>
      <c r="P1094" s="105"/>
      <c r="Q1094" s="84"/>
      <c r="R1094" s="84"/>
      <c r="S1094" s="84"/>
      <c r="T1094" s="5">
        <f>SUM(O1087:O1094)</f>
        <v>8144.2999999999993</v>
      </c>
    </row>
    <row r="1095" spans="2:20" ht="45" customHeight="1" x14ac:dyDescent="0.25">
      <c r="B1095" s="20" t="s">
        <v>1667</v>
      </c>
      <c r="C1095" s="106" t="s">
        <v>1668</v>
      </c>
      <c r="D1095" s="106"/>
      <c r="E1095" s="107">
        <f t="shared" si="16"/>
        <v>1</v>
      </c>
      <c r="F1095" s="107"/>
      <c r="G1095" s="107" t="s">
        <v>1669</v>
      </c>
      <c r="H1095" s="107"/>
      <c r="I1095" s="108">
        <v>42819</v>
      </c>
      <c r="J1095" s="108"/>
      <c r="K1095" s="108">
        <v>42824</v>
      </c>
      <c r="L1095" s="108"/>
      <c r="M1095" s="84" t="s">
        <v>656</v>
      </c>
      <c r="N1095" s="84"/>
      <c r="O1095" s="105">
        <v>5060</v>
      </c>
      <c r="P1095" s="105"/>
      <c r="Q1095" s="84"/>
      <c r="R1095" s="84"/>
      <c r="S1095" s="84"/>
    </row>
    <row r="1096" spans="2:20" ht="45" customHeight="1" x14ac:dyDescent="0.25">
      <c r="B1096" s="20" t="s">
        <v>1667</v>
      </c>
      <c r="C1096" s="106" t="s">
        <v>1670</v>
      </c>
      <c r="D1096" s="106"/>
      <c r="E1096" s="107">
        <f t="shared" si="16"/>
        <v>1</v>
      </c>
      <c r="F1096" s="107"/>
      <c r="G1096" s="107" t="s">
        <v>1669</v>
      </c>
      <c r="H1096" s="107"/>
      <c r="I1096" s="108">
        <v>42818</v>
      </c>
      <c r="J1096" s="108"/>
      <c r="K1096" s="108">
        <v>42824</v>
      </c>
      <c r="L1096" s="108"/>
      <c r="M1096" s="84" t="s">
        <v>656</v>
      </c>
      <c r="N1096" s="84"/>
      <c r="O1096" s="105">
        <v>4722.24</v>
      </c>
      <c r="P1096" s="105"/>
      <c r="Q1096" s="84"/>
      <c r="R1096" s="84"/>
      <c r="S1096" s="84"/>
      <c r="T1096" s="5">
        <f>SUM(O1095:O1096)</f>
        <v>9782.24</v>
      </c>
    </row>
    <row r="1097" spans="2:20" ht="45" customHeight="1" x14ac:dyDescent="0.25">
      <c r="B1097" s="20" t="s">
        <v>484</v>
      </c>
      <c r="C1097" s="106" t="s">
        <v>1671</v>
      </c>
      <c r="D1097" s="106"/>
      <c r="E1097" s="107">
        <f t="shared" si="16"/>
        <v>1</v>
      </c>
      <c r="F1097" s="107"/>
      <c r="G1097" s="107" t="s">
        <v>17</v>
      </c>
      <c r="H1097" s="107"/>
      <c r="I1097" s="108">
        <v>42755</v>
      </c>
      <c r="J1097" s="108"/>
      <c r="K1097" s="108">
        <v>42755</v>
      </c>
      <c r="L1097" s="108"/>
      <c r="M1097" s="84" t="s">
        <v>656</v>
      </c>
      <c r="N1097" s="84"/>
      <c r="O1097" s="105">
        <v>2288.04</v>
      </c>
      <c r="P1097" s="105"/>
      <c r="Q1097" s="84"/>
      <c r="R1097" s="84"/>
      <c r="S1097" s="84"/>
    </row>
    <row r="1098" spans="2:20" ht="45" customHeight="1" x14ac:dyDescent="0.25">
      <c r="B1098" s="20" t="s">
        <v>484</v>
      </c>
      <c r="C1098" s="106" t="s">
        <v>1534</v>
      </c>
      <c r="D1098" s="106"/>
      <c r="E1098" s="107">
        <f t="shared" si="16"/>
        <v>1</v>
      </c>
      <c r="F1098" s="107"/>
      <c r="G1098" s="107" t="s">
        <v>1672</v>
      </c>
      <c r="H1098" s="107"/>
      <c r="I1098" s="108">
        <v>42821</v>
      </c>
      <c r="J1098" s="108"/>
      <c r="K1098" s="108">
        <v>42824</v>
      </c>
      <c r="L1098" s="108"/>
      <c r="M1098" s="84" t="s">
        <v>656</v>
      </c>
      <c r="N1098" s="84"/>
      <c r="O1098" s="105">
        <v>3939.79</v>
      </c>
      <c r="P1098" s="105"/>
      <c r="Q1098" s="84"/>
      <c r="R1098" s="84"/>
      <c r="S1098" s="84"/>
    </row>
    <row r="1099" spans="2:20" ht="45" customHeight="1" x14ac:dyDescent="0.25">
      <c r="B1099" s="20" t="s">
        <v>484</v>
      </c>
      <c r="C1099" s="106" t="s">
        <v>1673</v>
      </c>
      <c r="D1099" s="106"/>
      <c r="E1099" s="107">
        <f t="shared" si="16"/>
        <v>1</v>
      </c>
      <c r="F1099" s="107"/>
      <c r="G1099" s="107" t="s">
        <v>1674</v>
      </c>
      <c r="H1099" s="107"/>
      <c r="I1099" s="108">
        <v>42754</v>
      </c>
      <c r="J1099" s="108"/>
      <c r="K1099" s="108">
        <v>42754</v>
      </c>
      <c r="L1099" s="108"/>
      <c r="M1099" s="84" t="s">
        <v>656</v>
      </c>
      <c r="N1099" s="84"/>
      <c r="O1099" s="105">
        <v>2240</v>
      </c>
      <c r="P1099" s="105"/>
      <c r="Q1099" s="84"/>
      <c r="R1099" s="84"/>
      <c r="S1099" s="84"/>
    </row>
    <row r="1100" spans="2:20" ht="45" customHeight="1" x14ac:dyDescent="0.25">
      <c r="B1100" s="20" t="s">
        <v>484</v>
      </c>
      <c r="C1100" s="106" t="s">
        <v>1673</v>
      </c>
      <c r="D1100" s="106"/>
      <c r="E1100" s="107">
        <f t="shared" si="16"/>
        <v>1</v>
      </c>
      <c r="F1100" s="107"/>
      <c r="G1100" s="107" t="s">
        <v>1675</v>
      </c>
      <c r="H1100" s="107"/>
      <c r="I1100" s="108">
        <v>42754</v>
      </c>
      <c r="J1100" s="108"/>
      <c r="K1100" s="108">
        <v>42754</v>
      </c>
      <c r="L1100" s="108"/>
      <c r="M1100" s="84" t="s">
        <v>656</v>
      </c>
      <c r="N1100" s="84"/>
      <c r="O1100" s="105">
        <v>571.22</v>
      </c>
      <c r="P1100" s="105"/>
      <c r="Q1100" s="84"/>
      <c r="R1100" s="84"/>
      <c r="S1100" s="84"/>
    </row>
    <row r="1101" spans="2:20" ht="45" customHeight="1" x14ac:dyDescent="0.25">
      <c r="B1101" s="20" t="s">
        <v>484</v>
      </c>
      <c r="C1101" s="106" t="s">
        <v>1673</v>
      </c>
      <c r="D1101" s="106"/>
      <c r="E1101" s="107">
        <f t="shared" ref="E1101:E1164" si="17">D1101+1</f>
        <v>1</v>
      </c>
      <c r="F1101" s="107"/>
      <c r="G1101" s="107" t="s">
        <v>1675</v>
      </c>
      <c r="H1101" s="107"/>
      <c r="I1101" s="108">
        <v>42754</v>
      </c>
      <c r="J1101" s="108"/>
      <c r="K1101" s="108">
        <v>42754</v>
      </c>
      <c r="L1101" s="108"/>
      <c r="M1101" s="84" t="s">
        <v>656</v>
      </c>
      <c r="N1101" s="84"/>
      <c r="O1101" s="105">
        <v>1500</v>
      </c>
      <c r="P1101" s="105"/>
      <c r="Q1101" s="84"/>
      <c r="R1101" s="84"/>
      <c r="S1101" s="84"/>
    </row>
    <row r="1102" spans="2:20" ht="45" customHeight="1" x14ac:dyDescent="0.25">
      <c r="B1102" s="20" t="s">
        <v>484</v>
      </c>
      <c r="C1102" s="106" t="s">
        <v>1676</v>
      </c>
      <c r="D1102" s="106"/>
      <c r="E1102" s="107">
        <f t="shared" si="17"/>
        <v>1</v>
      </c>
      <c r="F1102" s="107"/>
      <c r="G1102" s="107" t="s">
        <v>35</v>
      </c>
      <c r="H1102" s="107"/>
      <c r="I1102" s="108">
        <v>42821</v>
      </c>
      <c r="J1102" s="108"/>
      <c r="K1102" s="108">
        <v>42823</v>
      </c>
      <c r="L1102" s="108"/>
      <c r="M1102" s="84" t="s">
        <v>656</v>
      </c>
      <c r="N1102" s="84"/>
      <c r="O1102" s="105">
        <v>354</v>
      </c>
      <c r="P1102" s="105"/>
      <c r="Q1102" s="84"/>
      <c r="R1102" s="84"/>
      <c r="S1102" s="84"/>
    </row>
    <row r="1103" spans="2:20" ht="45" customHeight="1" x14ac:dyDescent="0.25">
      <c r="B1103" s="20" t="s">
        <v>484</v>
      </c>
      <c r="C1103" s="106" t="s">
        <v>1677</v>
      </c>
      <c r="D1103" s="106"/>
      <c r="E1103" s="107">
        <f t="shared" si="17"/>
        <v>1</v>
      </c>
      <c r="F1103" s="107"/>
      <c r="G1103" s="107" t="s">
        <v>1357</v>
      </c>
      <c r="H1103" s="107"/>
      <c r="I1103" s="108">
        <v>42904</v>
      </c>
      <c r="J1103" s="108"/>
      <c r="K1103" s="108">
        <v>42907</v>
      </c>
      <c r="L1103" s="108"/>
      <c r="M1103" s="84" t="s">
        <v>656</v>
      </c>
      <c r="N1103" s="84"/>
      <c r="O1103" s="105">
        <v>5325</v>
      </c>
      <c r="P1103" s="105"/>
      <c r="Q1103" s="84"/>
      <c r="R1103" s="84"/>
      <c r="S1103" s="84"/>
    </row>
    <row r="1104" spans="2:20" ht="45" customHeight="1" x14ac:dyDescent="0.25">
      <c r="B1104" s="20" t="s">
        <v>484</v>
      </c>
      <c r="C1104" s="106" t="s">
        <v>1677</v>
      </c>
      <c r="D1104" s="106"/>
      <c r="E1104" s="107">
        <f t="shared" si="17"/>
        <v>1</v>
      </c>
      <c r="F1104" s="107"/>
      <c r="G1104" s="107" t="s">
        <v>1357</v>
      </c>
      <c r="H1104" s="107"/>
      <c r="I1104" s="108">
        <v>42904</v>
      </c>
      <c r="J1104" s="108"/>
      <c r="K1104" s="108">
        <v>42906</v>
      </c>
      <c r="L1104" s="108"/>
      <c r="M1104" s="84" t="s">
        <v>656</v>
      </c>
      <c r="N1104" s="84"/>
      <c r="O1104" s="105">
        <v>992.84</v>
      </c>
      <c r="P1104" s="105"/>
      <c r="Q1104" s="84"/>
      <c r="R1104" s="84"/>
      <c r="S1104" s="84"/>
    </row>
    <row r="1105" spans="2:20" ht="45" customHeight="1" x14ac:dyDescent="0.25">
      <c r="B1105" s="20" t="s">
        <v>484</v>
      </c>
      <c r="C1105" s="106" t="s">
        <v>1677</v>
      </c>
      <c r="D1105" s="106"/>
      <c r="E1105" s="107">
        <f t="shared" si="17"/>
        <v>1</v>
      </c>
      <c r="F1105" s="107"/>
      <c r="G1105" s="107" t="s">
        <v>1357</v>
      </c>
      <c r="H1105" s="107"/>
      <c r="I1105" s="108">
        <v>42904</v>
      </c>
      <c r="J1105" s="108"/>
      <c r="K1105" s="108">
        <v>42906</v>
      </c>
      <c r="L1105" s="108"/>
      <c r="M1105" s="84" t="s">
        <v>656</v>
      </c>
      <c r="N1105" s="84"/>
      <c r="O1105" s="105">
        <v>648</v>
      </c>
      <c r="P1105" s="105"/>
      <c r="Q1105" s="84"/>
      <c r="R1105" s="84"/>
      <c r="S1105" s="84"/>
    </row>
    <row r="1106" spans="2:20" ht="45" customHeight="1" x14ac:dyDescent="0.25">
      <c r="B1106" s="20" t="s">
        <v>484</v>
      </c>
      <c r="C1106" s="106" t="s">
        <v>1678</v>
      </c>
      <c r="D1106" s="106"/>
      <c r="E1106" s="107">
        <f t="shared" si="17"/>
        <v>1</v>
      </c>
      <c r="F1106" s="107"/>
      <c r="G1106" s="107" t="s">
        <v>35</v>
      </c>
      <c r="H1106" s="107"/>
      <c r="I1106" s="108">
        <v>43018</v>
      </c>
      <c r="J1106" s="108"/>
      <c r="K1106" s="108">
        <v>43018</v>
      </c>
      <c r="L1106" s="108"/>
      <c r="M1106" s="84" t="s">
        <v>656</v>
      </c>
      <c r="N1106" s="84"/>
      <c r="O1106" s="105">
        <v>544</v>
      </c>
      <c r="P1106" s="105"/>
      <c r="Q1106" s="84"/>
      <c r="R1106" s="84"/>
      <c r="S1106" s="84"/>
      <c r="T1106" s="5">
        <f>SUM(O1097:O1106)</f>
        <v>18402.89</v>
      </c>
    </row>
    <row r="1107" spans="2:20" ht="45" customHeight="1" x14ac:dyDescent="0.25">
      <c r="B1107" s="20" t="s">
        <v>501</v>
      </c>
      <c r="C1107" s="106" t="s">
        <v>22</v>
      </c>
      <c r="D1107" s="106"/>
      <c r="E1107" s="107">
        <f t="shared" si="17"/>
        <v>1</v>
      </c>
      <c r="F1107" s="107"/>
      <c r="G1107" s="107" t="s">
        <v>1357</v>
      </c>
      <c r="H1107" s="107"/>
      <c r="I1107" s="108">
        <v>42746</v>
      </c>
      <c r="J1107" s="108"/>
      <c r="K1107" s="108">
        <v>42746</v>
      </c>
      <c r="L1107" s="108"/>
      <c r="M1107" s="84" t="s">
        <v>656</v>
      </c>
      <c r="N1107" s="84"/>
      <c r="O1107" s="105">
        <v>45739</v>
      </c>
      <c r="P1107" s="105"/>
      <c r="Q1107" s="84"/>
      <c r="R1107" s="84"/>
      <c r="S1107" s="84"/>
    </row>
    <row r="1108" spans="2:20" ht="45" customHeight="1" x14ac:dyDescent="0.25">
      <c r="B1108" s="20" t="s">
        <v>501</v>
      </c>
      <c r="C1108" s="106" t="s">
        <v>1679</v>
      </c>
      <c r="D1108" s="106"/>
      <c r="E1108" s="107">
        <f t="shared" si="17"/>
        <v>1</v>
      </c>
      <c r="F1108" s="107"/>
      <c r="G1108" s="107" t="s">
        <v>1357</v>
      </c>
      <c r="H1108" s="107"/>
      <c r="I1108" s="108">
        <v>42385</v>
      </c>
      <c r="J1108" s="108"/>
      <c r="K1108" s="108">
        <v>42385</v>
      </c>
      <c r="L1108" s="108"/>
      <c r="M1108" s="84" t="s">
        <v>656</v>
      </c>
      <c r="N1108" s="84"/>
      <c r="O1108" s="105">
        <v>0</v>
      </c>
      <c r="P1108" s="105"/>
      <c r="Q1108" s="84"/>
      <c r="R1108" s="84"/>
      <c r="S1108" s="84"/>
    </row>
    <row r="1109" spans="2:20" ht="45" customHeight="1" x14ac:dyDescent="0.25">
      <c r="B1109" s="20" t="s">
        <v>501</v>
      </c>
      <c r="C1109" s="106" t="s">
        <v>1679</v>
      </c>
      <c r="D1109" s="106"/>
      <c r="E1109" s="107">
        <f t="shared" si="17"/>
        <v>1</v>
      </c>
      <c r="F1109" s="107"/>
      <c r="G1109" s="107" t="s">
        <v>1357</v>
      </c>
      <c r="H1109" s="107"/>
      <c r="I1109" s="108">
        <v>42755</v>
      </c>
      <c r="J1109" s="108"/>
      <c r="K1109" s="108">
        <v>42756</v>
      </c>
      <c r="L1109" s="108"/>
      <c r="M1109" s="84" t="s">
        <v>656</v>
      </c>
      <c r="N1109" s="84"/>
      <c r="O1109" s="105">
        <v>0</v>
      </c>
      <c r="P1109" s="105"/>
      <c r="Q1109" s="84"/>
      <c r="R1109" s="84"/>
      <c r="S1109" s="84"/>
    </row>
    <row r="1110" spans="2:20" ht="45" customHeight="1" x14ac:dyDescent="0.25">
      <c r="B1110" s="20" t="s">
        <v>501</v>
      </c>
      <c r="C1110" s="106" t="s">
        <v>1679</v>
      </c>
      <c r="D1110" s="106"/>
      <c r="E1110" s="107">
        <f t="shared" si="17"/>
        <v>1</v>
      </c>
      <c r="F1110" s="107"/>
      <c r="G1110" s="107" t="s">
        <v>1357</v>
      </c>
      <c r="H1110" s="107"/>
      <c r="I1110" s="108">
        <v>42758</v>
      </c>
      <c r="J1110" s="108"/>
      <c r="K1110" s="108">
        <v>42758</v>
      </c>
      <c r="L1110" s="108"/>
      <c r="M1110" s="84" t="s">
        <v>656</v>
      </c>
      <c r="N1110" s="84"/>
      <c r="O1110" s="105">
        <v>0</v>
      </c>
      <c r="P1110" s="105"/>
      <c r="Q1110" s="84"/>
      <c r="R1110" s="84"/>
      <c r="S1110" s="84"/>
    </row>
    <row r="1111" spans="2:20" ht="45" customHeight="1" x14ac:dyDescent="0.25">
      <c r="B1111" s="20" t="s">
        <v>501</v>
      </c>
      <c r="C1111" s="106" t="s">
        <v>22</v>
      </c>
      <c r="D1111" s="106"/>
      <c r="E1111" s="107">
        <f t="shared" si="17"/>
        <v>1</v>
      </c>
      <c r="F1111" s="107"/>
      <c r="G1111" s="107" t="s">
        <v>1357</v>
      </c>
      <c r="H1111" s="107"/>
      <c r="I1111" s="108">
        <v>42751</v>
      </c>
      <c r="J1111" s="108"/>
      <c r="K1111" s="108">
        <v>42753</v>
      </c>
      <c r="L1111" s="108"/>
      <c r="M1111" s="84" t="s">
        <v>656</v>
      </c>
      <c r="N1111" s="84"/>
      <c r="O1111" s="105">
        <v>3597</v>
      </c>
      <c r="P1111" s="105"/>
      <c r="Q1111" s="84"/>
      <c r="R1111" s="84"/>
      <c r="S1111" s="84"/>
    </row>
    <row r="1112" spans="2:20" ht="45" customHeight="1" x14ac:dyDescent="0.25">
      <c r="B1112" s="20" t="s">
        <v>501</v>
      </c>
      <c r="C1112" s="106" t="s">
        <v>1679</v>
      </c>
      <c r="D1112" s="106"/>
      <c r="E1112" s="107">
        <f t="shared" si="17"/>
        <v>1</v>
      </c>
      <c r="F1112" s="107"/>
      <c r="G1112" s="107" t="s">
        <v>1357</v>
      </c>
      <c r="H1112" s="107"/>
      <c r="I1112" s="108">
        <v>42755</v>
      </c>
      <c r="J1112" s="108"/>
      <c r="K1112" s="108">
        <v>42756</v>
      </c>
      <c r="L1112" s="108"/>
      <c r="M1112" s="84" t="s">
        <v>656</v>
      </c>
      <c r="N1112" s="84"/>
      <c r="O1112" s="105">
        <v>0</v>
      </c>
      <c r="P1112" s="105"/>
      <c r="Q1112" s="84"/>
      <c r="R1112" s="84"/>
      <c r="S1112" s="84"/>
    </row>
    <row r="1113" spans="2:20" ht="45" customHeight="1" x14ac:dyDescent="0.25">
      <c r="B1113" s="20" t="s">
        <v>501</v>
      </c>
      <c r="C1113" s="106" t="s">
        <v>341</v>
      </c>
      <c r="D1113" s="106"/>
      <c r="E1113" s="107">
        <f t="shared" si="17"/>
        <v>1</v>
      </c>
      <c r="F1113" s="107"/>
      <c r="G1113" s="107" t="s">
        <v>17</v>
      </c>
      <c r="H1113" s="107"/>
      <c r="I1113" s="108">
        <v>42751</v>
      </c>
      <c r="J1113" s="108"/>
      <c r="K1113" s="108">
        <v>42751</v>
      </c>
      <c r="L1113" s="108"/>
      <c r="M1113" s="84" t="s">
        <v>656</v>
      </c>
      <c r="N1113" s="84"/>
      <c r="O1113" s="105">
        <v>34013</v>
      </c>
      <c r="P1113" s="105"/>
      <c r="Q1113" s="84"/>
      <c r="R1113" s="84"/>
      <c r="S1113" s="84"/>
    </row>
    <row r="1114" spans="2:20" ht="45" customHeight="1" x14ac:dyDescent="0.25">
      <c r="B1114" s="20" t="s">
        <v>501</v>
      </c>
      <c r="C1114" s="106" t="s">
        <v>341</v>
      </c>
      <c r="D1114" s="106"/>
      <c r="E1114" s="107">
        <f t="shared" si="17"/>
        <v>1</v>
      </c>
      <c r="F1114" s="107"/>
      <c r="G1114" s="107" t="s">
        <v>17</v>
      </c>
      <c r="H1114" s="107"/>
      <c r="I1114" s="108">
        <v>42755</v>
      </c>
      <c r="J1114" s="108"/>
      <c r="K1114" s="108">
        <v>42756</v>
      </c>
      <c r="L1114" s="108"/>
      <c r="M1114" s="84" t="s">
        <v>656</v>
      </c>
      <c r="N1114" s="84"/>
      <c r="O1114" s="105">
        <v>0</v>
      </c>
      <c r="P1114" s="105"/>
      <c r="Q1114" s="84"/>
      <c r="R1114" s="84"/>
      <c r="S1114" s="84"/>
    </row>
    <row r="1115" spans="2:20" ht="45" customHeight="1" x14ac:dyDescent="0.25">
      <c r="B1115" s="20" t="s">
        <v>501</v>
      </c>
      <c r="C1115" s="106" t="s">
        <v>1680</v>
      </c>
      <c r="D1115" s="106"/>
      <c r="E1115" s="107">
        <f t="shared" si="17"/>
        <v>1</v>
      </c>
      <c r="F1115" s="107"/>
      <c r="G1115" s="107" t="s">
        <v>17</v>
      </c>
      <c r="H1115" s="107"/>
      <c r="I1115" s="108">
        <v>42770</v>
      </c>
      <c r="J1115" s="108"/>
      <c r="K1115" s="108">
        <v>42773</v>
      </c>
      <c r="L1115" s="108"/>
      <c r="M1115" s="84" t="s">
        <v>656</v>
      </c>
      <c r="N1115" s="84"/>
      <c r="O1115" s="105">
        <v>0</v>
      </c>
      <c r="P1115" s="105"/>
      <c r="Q1115" s="84"/>
      <c r="R1115" s="84"/>
      <c r="S1115" s="84"/>
    </row>
    <row r="1116" spans="2:20" ht="45" customHeight="1" x14ac:dyDescent="0.25">
      <c r="B1116" s="20" t="s">
        <v>501</v>
      </c>
      <c r="C1116" s="106" t="s">
        <v>341</v>
      </c>
      <c r="D1116" s="106"/>
      <c r="E1116" s="107">
        <f t="shared" si="17"/>
        <v>1</v>
      </c>
      <c r="F1116" s="107"/>
      <c r="G1116" s="107" t="s">
        <v>17</v>
      </c>
      <c r="H1116" s="107"/>
      <c r="I1116" s="108">
        <v>42774</v>
      </c>
      <c r="J1116" s="108"/>
      <c r="K1116" s="108">
        <v>42775</v>
      </c>
      <c r="L1116" s="108"/>
      <c r="M1116" s="84" t="s">
        <v>656</v>
      </c>
      <c r="N1116" s="84"/>
      <c r="O1116" s="105">
        <v>0</v>
      </c>
      <c r="P1116" s="105"/>
      <c r="Q1116" s="84"/>
      <c r="R1116" s="84"/>
      <c r="S1116" s="84"/>
    </row>
    <row r="1117" spans="2:20" ht="45" customHeight="1" x14ac:dyDescent="0.25">
      <c r="B1117" s="20" t="s">
        <v>501</v>
      </c>
      <c r="C1117" s="106" t="s">
        <v>341</v>
      </c>
      <c r="D1117" s="106"/>
      <c r="E1117" s="107">
        <f t="shared" si="17"/>
        <v>1</v>
      </c>
      <c r="F1117" s="107"/>
      <c r="G1117" s="107" t="s">
        <v>17</v>
      </c>
      <c r="H1117" s="107"/>
      <c r="I1117" s="108">
        <v>42779</v>
      </c>
      <c r="J1117" s="108"/>
      <c r="K1117" s="108">
        <v>42782</v>
      </c>
      <c r="L1117" s="108"/>
      <c r="M1117" s="84" t="s">
        <v>656</v>
      </c>
      <c r="N1117" s="84"/>
      <c r="O1117" s="105">
        <v>0</v>
      </c>
      <c r="P1117" s="105"/>
      <c r="Q1117" s="84"/>
      <c r="R1117" s="84"/>
      <c r="S1117" s="84"/>
    </row>
    <row r="1118" spans="2:20" ht="45" customHeight="1" x14ac:dyDescent="0.25">
      <c r="B1118" s="20" t="s">
        <v>501</v>
      </c>
      <c r="C1118" s="106" t="s">
        <v>341</v>
      </c>
      <c r="D1118" s="106"/>
      <c r="E1118" s="107">
        <f t="shared" si="17"/>
        <v>1</v>
      </c>
      <c r="F1118" s="107"/>
      <c r="G1118" s="107" t="s">
        <v>17</v>
      </c>
      <c r="H1118" s="107"/>
      <c r="I1118" s="108">
        <v>42787</v>
      </c>
      <c r="J1118" s="108"/>
      <c r="K1118" s="108">
        <v>42787</v>
      </c>
      <c r="L1118" s="108"/>
      <c r="M1118" s="84" t="s">
        <v>656</v>
      </c>
      <c r="N1118" s="84"/>
      <c r="O1118" s="105">
        <v>0</v>
      </c>
      <c r="P1118" s="105"/>
      <c r="Q1118" s="84"/>
      <c r="R1118" s="84"/>
      <c r="S1118" s="84"/>
    </row>
    <row r="1119" spans="2:20" ht="45" customHeight="1" x14ac:dyDescent="0.25">
      <c r="B1119" s="20" t="s">
        <v>501</v>
      </c>
      <c r="C1119" s="106" t="s">
        <v>341</v>
      </c>
      <c r="D1119" s="106"/>
      <c r="E1119" s="107">
        <f t="shared" si="17"/>
        <v>1</v>
      </c>
      <c r="F1119" s="107"/>
      <c r="G1119" s="107" t="s">
        <v>17</v>
      </c>
      <c r="H1119" s="107"/>
      <c r="I1119" s="108">
        <v>42755</v>
      </c>
      <c r="J1119" s="108"/>
      <c r="K1119" s="108">
        <v>42756</v>
      </c>
      <c r="L1119" s="108"/>
      <c r="M1119" s="84" t="s">
        <v>656</v>
      </c>
      <c r="N1119" s="84"/>
      <c r="O1119" s="105">
        <v>13588</v>
      </c>
      <c r="P1119" s="105"/>
      <c r="Q1119" s="84"/>
      <c r="R1119" s="84"/>
      <c r="S1119" s="84"/>
    </row>
    <row r="1120" spans="2:20" ht="45" customHeight="1" x14ac:dyDescent="0.25">
      <c r="B1120" s="20" t="s">
        <v>501</v>
      </c>
      <c r="C1120" s="106" t="s">
        <v>1680</v>
      </c>
      <c r="D1120" s="106"/>
      <c r="E1120" s="107">
        <f t="shared" si="17"/>
        <v>1</v>
      </c>
      <c r="F1120" s="107"/>
      <c r="G1120" s="107" t="s">
        <v>17</v>
      </c>
      <c r="H1120" s="107"/>
      <c r="I1120" s="108">
        <v>42770</v>
      </c>
      <c r="J1120" s="108"/>
      <c r="K1120" s="108">
        <v>42773</v>
      </c>
      <c r="L1120" s="108"/>
      <c r="M1120" s="84" t="s">
        <v>656</v>
      </c>
      <c r="N1120" s="84"/>
      <c r="O1120" s="105">
        <v>0</v>
      </c>
      <c r="P1120" s="105"/>
      <c r="Q1120" s="84"/>
      <c r="R1120" s="84"/>
      <c r="S1120" s="84"/>
    </row>
    <row r="1121" spans="2:19" ht="45" customHeight="1" x14ac:dyDescent="0.25">
      <c r="B1121" s="20" t="s">
        <v>501</v>
      </c>
      <c r="C1121" s="106" t="s">
        <v>341</v>
      </c>
      <c r="D1121" s="106"/>
      <c r="E1121" s="107">
        <f t="shared" si="17"/>
        <v>1</v>
      </c>
      <c r="F1121" s="107"/>
      <c r="G1121" s="107" t="s">
        <v>17</v>
      </c>
      <c r="H1121" s="107"/>
      <c r="I1121" s="108">
        <v>42774</v>
      </c>
      <c r="J1121" s="108"/>
      <c r="K1121" s="108">
        <v>42775</v>
      </c>
      <c r="L1121" s="108"/>
      <c r="M1121" s="84" t="s">
        <v>656</v>
      </c>
      <c r="N1121" s="84"/>
      <c r="O1121" s="105">
        <v>0</v>
      </c>
      <c r="P1121" s="105"/>
      <c r="Q1121" s="84"/>
      <c r="R1121" s="84"/>
      <c r="S1121" s="84"/>
    </row>
    <row r="1122" spans="2:19" ht="45" customHeight="1" x14ac:dyDescent="0.25">
      <c r="B1122" s="20" t="s">
        <v>501</v>
      </c>
      <c r="C1122" s="106" t="s">
        <v>341</v>
      </c>
      <c r="D1122" s="106"/>
      <c r="E1122" s="107">
        <f t="shared" si="17"/>
        <v>1</v>
      </c>
      <c r="F1122" s="107"/>
      <c r="G1122" s="107" t="s">
        <v>17</v>
      </c>
      <c r="H1122" s="107"/>
      <c r="I1122" s="108">
        <v>42779</v>
      </c>
      <c r="J1122" s="108"/>
      <c r="K1122" s="108">
        <v>42782</v>
      </c>
      <c r="L1122" s="108"/>
      <c r="M1122" s="84" t="s">
        <v>656</v>
      </c>
      <c r="N1122" s="84"/>
      <c r="O1122" s="105">
        <v>0</v>
      </c>
      <c r="P1122" s="105"/>
      <c r="Q1122" s="84"/>
      <c r="R1122" s="84"/>
      <c r="S1122" s="84"/>
    </row>
    <row r="1123" spans="2:19" ht="45" customHeight="1" x14ac:dyDescent="0.25">
      <c r="B1123" s="20" t="s">
        <v>501</v>
      </c>
      <c r="C1123" s="106" t="s">
        <v>1681</v>
      </c>
      <c r="D1123" s="106"/>
      <c r="E1123" s="107">
        <f t="shared" si="17"/>
        <v>1</v>
      </c>
      <c r="F1123" s="107"/>
      <c r="G1123" s="107" t="s">
        <v>17</v>
      </c>
      <c r="H1123" s="107"/>
      <c r="I1123" s="108">
        <v>42794</v>
      </c>
      <c r="J1123" s="108"/>
      <c r="K1123" s="108">
        <v>42794</v>
      </c>
      <c r="L1123" s="108"/>
      <c r="M1123" s="84" t="s">
        <v>656</v>
      </c>
      <c r="N1123" s="84"/>
      <c r="O1123" s="105">
        <v>58835</v>
      </c>
      <c r="P1123" s="105"/>
      <c r="Q1123" s="84"/>
      <c r="R1123" s="84"/>
      <c r="S1123" s="84"/>
    </row>
    <row r="1124" spans="2:19" ht="45" customHeight="1" x14ac:dyDescent="0.25">
      <c r="B1124" s="20" t="s">
        <v>501</v>
      </c>
      <c r="C1124" s="106" t="s">
        <v>1536</v>
      </c>
      <c r="D1124" s="106"/>
      <c r="E1124" s="107">
        <f t="shared" si="17"/>
        <v>1</v>
      </c>
      <c r="F1124" s="107"/>
      <c r="G1124" s="107" t="s">
        <v>1357</v>
      </c>
      <c r="H1124" s="107"/>
      <c r="I1124" s="108">
        <v>42801</v>
      </c>
      <c r="J1124" s="108"/>
      <c r="K1124" s="108">
        <v>42803</v>
      </c>
      <c r="L1124" s="108"/>
      <c r="M1124" s="84" t="s">
        <v>656</v>
      </c>
      <c r="N1124" s="84"/>
      <c r="O1124" s="105">
        <v>0</v>
      </c>
      <c r="P1124" s="105"/>
      <c r="Q1124" s="84"/>
      <c r="R1124" s="84"/>
      <c r="S1124" s="84"/>
    </row>
    <row r="1125" spans="2:19" ht="45" customHeight="1" x14ac:dyDescent="0.25">
      <c r="B1125" s="20" t="s">
        <v>501</v>
      </c>
      <c r="C1125" s="106" t="s">
        <v>1536</v>
      </c>
      <c r="D1125" s="106"/>
      <c r="E1125" s="107">
        <f t="shared" si="17"/>
        <v>1</v>
      </c>
      <c r="F1125" s="107"/>
      <c r="G1125" s="107" t="s">
        <v>1357</v>
      </c>
      <c r="H1125" s="107"/>
      <c r="I1125" s="108">
        <v>42802</v>
      </c>
      <c r="J1125" s="108"/>
      <c r="K1125" s="108">
        <v>42802</v>
      </c>
      <c r="L1125" s="108"/>
      <c r="M1125" s="84" t="s">
        <v>656</v>
      </c>
      <c r="N1125" s="84"/>
      <c r="O1125" s="105">
        <v>0</v>
      </c>
      <c r="P1125" s="105"/>
      <c r="Q1125" s="84"/>
      <c r="R1125" s="84"/>
      <c r="S1125" s="84"/>
    </row>
    <row r="1126" spans="2:19" ht="45" customHeight="1" x14ac:dyDescent="0.25">
      <c r="B1126" s="20" t="s">
        <v>501</v>
      </c>
      <c r="C1126" s="106" t="s">
        <v>1536</v>
      </c>
      <c r="D1126" s="106"/>
      <c r="E1126" s="107">
        <f t="shared" si="17"/>
        <v>1</v>
      </c>
      <c r="F1126" s="107"/>
      <c r="G1126" s="107" t="s">
        <v>1357</v>
      </c>
      <c r="H1126" s="107"/>
      <c r="I1126" s="108">
        <v>42807</v>
      </c>
      <c r="J1126" s="108"/>
      <c r="K1126" s="108">
        <v>42807</v>
      </c>
      <c r="L1126" s="108"/>
      <c r="M1126" s="84" t="s">
        <v>656</v>
      </c>
      <c r="N1126" s="84"/>
      <c r="O1126" s="105">
        <v>0</v>
      </c>
      <c r="P1126" s="105"/>
      <c r="Q1126" s="84"/>
      <c r="R1126" s="84"/>
      <c r="S1126" s="84"/>
    </row>
    <row r="1127" spans="2:19" ht="45" customHeight="1" x14ac:dyDescent="0.25">
      <c r="B1127" s="20" t="s">
        <v>501</v>
      </c>
      <c r="C1127" s="106" t="s">
        <v>1536</v>
      </c>
      <c r="D1127" s="106"/>
      <c r="E1127" s="107">
        <f t="shared" si="17"/>
        <v>1</v>
      </c>
      <c r="F1127" s="107"/>
      <c r="G1127" s="107" t="s">
        <v>1357</v>
      </c>
      <c r="H1127" s="107"/>
      <c r="I1127" s="108">
        <v>42804</v>
      </c>
      <c r="J1127" s="108"/>
      <c r="K1127" s="108">
        <v>42804</v>
      </c>
      <c r="L1127" s="108"/>
      <c r="M1127" s="84" t="s">
        <v>656</v>
      </c>
      <c r="N1127" s="84"/>
      <c r="O1127" s="105">
        <v>0</v>
      </c>
      <c r="P1127" s="105"/>
      <c r="Q1127" s="84"/>
      <c r="R1127" s="84"/>
      <c r="S1127" s="84"/>
    </row>
    <row r="1128" spans="2:19" ht="45" customHeight="1" x14ac:dyDescent="0.25">
      <c r="B1128" s="20" t="s">
        <v>501</v>
      </c>
      <c r="C1128" s="106" t="s">
        <v>1536</v>
      </c>
      <c r="D1128" s="106"/>
      <c r="E1128" s="107">
        <f t="shared" si="17"/>
        <v>1</v>
      </c>
      <c r="F1128" s="107"/>
      <c r="G1128" s="107" t="s">
        <v>1357</v>
      </c>
      <c r="H1128" s="107"/>
      <c r="I1128" s="108">
        <v>42818</v>
      </c>
      <c r="J1128" s="108"/>
      <c r="K1128" s="108">
        <v>42818</v>
      </c>
      <c r="L1128" s="108"/>
      <c r="M1128" s="84" t="s">
        <v>656</v>
      </c>
      <c r="N1128" s="84"/>
      <c r="O1128" s="105">
        <v>0</v>
      </c>
      <c r="P1128" s="105"/>
      <c r="Q1128" s="84"/>
      <c r="R1128" s="84"/>
      <c r="S1128" s="84"/>
    </row>
    <row r="1129" spans="2:19" ht="45" customHeight="1" x14ac:dyDescent="0.25">
      <c r="B1129" s="20" t="s">
        <v>501</v>
      </c>
      <c r="C1129" s="106" t="s">
        <v>1536</v>
      </c>
      <c r="D1129" s="106"/>
      <c r="E1129" s="107">
        <f t="shared" si="17"/>
        <v>1</v>
      </c>
      <c r="F1129" s="107"/>
      <c r="G1129" s="107" t="s">
        <v>1357</v>
      </c>
      <c r="H1129" s="107"/>
      <c r="I1129" s="108">
        <v>42823</v>
      </c>
      <c r="J1129" s="108"/>
      <c r="K1129" s="108">
        <v>42823</v>
      </c>
      <c r="L1129" s="108"/>
      <c r="M1129" s="84" t="s">
        <v>656</v>
      </c>
      <c r="N1129" s="84"/>
      <c r="O1129" s="105">
        <v>0</v>
      </c>
      <c r="P1129" s="105"/>
      <c r="Q1129" s="84"/>
      <c r="R1129" s="84"/>
      <c r="S1129" s="84"/>
    </row>
    <row r="1130" spans="2:19" ht="45" customHeight="1" x14ac:dyDescent="0.25">
      <c r="B1130" s="20" t="s">
        <v>501</v>
      </c>
      <c r="C1130" s="106" t="s">
        <v>1536</v>
      </c>
      <c r="D1130" s="106"/>
      <c r="E1130" s="107">
        <f t="shared" si="17"/>
        <v>1</v>
      </c>
      <c r="F1130" s="107"/>
      <c r="G1130" s="107" t="s">
        <v>1357</v>
      </c>
      <c r="H1130" s="107"/>
      <c r="I1130" s="108">
        <v>42825</v>
      </c>
      <c r="J1130" s="108"/>
      <c r="K1130" s="108">
        <v>42825</v>
      </c>
      <c r="L1130" s="108"/>
      <c r="M1130" s="84" t="s">
        <v>656</v>
      </c>
      <c r="N1130" s="84"/>
      <c r="O1130" s="105">
        <v>0</v>
      </c>
      <c r="P1130" s="105"/>
      <c r="Q1130" s="84"/>
      <c r="R1130" s="84"/>
      <c r="S1130" s="84"/>
    </row>
    <row r="1131" spans="2:19" ht="45" customHeight="1" x14ac:dyDescent="0.25">
      <c r="B1131" s="20" t="s">
        <v>501</v>
      </c>
      <c r="C1131" s="106" t="s">
        <v>1536</v>
      </c>
      <c r="D1131" s="106"/>
      <c r="E1131" s="107">
        <f t="shared" si="17"/>
        <v>1</v>
      </c>
      <c r="F1131" s="107"/>
      <c r="G1131" s="107" t="s">
        <v>1357</v>
      </c>
      <c r="H1131" s="107"/>
      <c r="I1131" s="108">
        <v>42825</v>
      </c>
      <c r="J1131" s="108"/>
      <c r="K1131" s="108">
        <v>42825</v>
      </c>
      <c r="L1131" s="108"/>
      <c r="M1131" s="84" t="s">
        <v>656</v>
      </c>
      <c r="N1131" s="84"/>
      <c r="O1131" s="105">
        <v>0</v>
      </c>
      <c r="P1131" s="105"/>
      <c r="Q1131" s="84"/>
      <c r="R1131" s="84"/>
      <c r="S1131" s="84"/>
    </row>
    <row r="1132" spans="2:19" ht="45" customHeight="1" x14ac:dyDescent="0.25">
      <c r="B1132" s="20" t="s">
        <v>501</v>
      </c>
      <c r="C1132" s="106" t="s">
        <v>1536</v>
      </c>
      <c r="D1132" s="106"/>
      <c r="E1132" s="107">
        <f t="shared" si="17"/>
        <v>1</v>
      </c>
      <c r="F1132" s="107"/>
      <c r="G1132" s="107" t="s">
        <v>1357</v>
      </c>
      <c r="H1132" s="107"/>
      <c r="I1132" s="108">
        <v>42828</v>
      </c>
      <c r="J1132" s="108"/>
      <c r="K1132" s="108">
        <v>42828</v>
      </c>
      <c r="L1132" s="108"/>
      <c r="M1132" s="84" t="s">
        <v>656</v>
      </c>
      <c r="N1132" s="84"/>
      <c r="O1132" s="105">
        <v>0</v>
      </c>
      <c r="P1132" s="105"/>
      <c r="Q1132" s="84"/>
      <c r="R1132" s="84"/>
      <c r="S1132" s="84"/>
    </row>
    <row r="1133" spans="2:19" ht="45" customHeight="1" x14ac:dyDescent="0.25">
      <c r="B1133" s="20" t="s">
        <v>501</v>
      </c>
      <c r="C1133" s="106" t="s">
        <v>1536</v>
      </c>
      <c r="D1133" s="106"/>
      <c r="E1133" s="107">
        <f t="shared" si="17"/>
        <v>1</v>
      </c>
      <c r="F1133" s="107"/>
      <c r="G1133" s="107" t="s">
        <v>1357</v>
      </c>
      <c r="H1133" s="107"/>
      <c r="I1133" s="108">
        <v>42801</v>
      </c>
      <c r="J1133" s="108"/>
      <c r="K1133" s="108">
        <v>42803</v>
      </c>
      <c r="L1133" s="108"/>
      <c r="M1133" s="84" t="s">
        <v>656</v>
      </c>
      <c r="N1133" s="84"/>
      <c r="O1133" s="105">
        <v>11852</v>
      </c>
      <c r="P1133" s="105"/>
      <c r="Q1133" s="84"/>
      <c r="R1133" s="84"/>
      <c r="S1133" s="84"/>
    </row>
    <row r="1134" spans="2:19" ht="45" customHeight="1" x14ac:dyDescent="0.25">
      <c r="B1134" s="20" t="s">
        <v>501</v>
      </c>
      <c r="C1134" s="106" t="s">
        <v>1682</v>
      </c>
      <c r="D1134" s="106"/>
      <c r="E1134" s="107">
        <f t="shared" si="17"/>
        <v>1</v>
      </c>
      <c r="F1134" s="107"/>
      <c r="G1134" s="107" t="s">
        <v>17</v>
      </c>
      <c r="H1134" s="107"/>
      <c r="I1134" s="108">
        <v>42828</v>
      </c>
      <c r="J1134" s="108"/>
      <c r="K1134" s="108">
        <v>42829</v>
      </c>
      <c r="L1134" s="108"/>
      <c r="M1134" s="84" t="s">
        <v>656</v>
      </c>
      <c r="N1134" s="84"/>
      <c r="O1134" s="105">
        <v>7522</v>
      </c>
      <c r="P1134" s="105"/>
      <c r="Q1134" s="84"/>
      <c r="R1134" s="84"/>
      <c r="S1134" s="84"/>
    </row>
    <row r="1135" spans="2:19" ht="45" customHeight="1" x14ac:dyDescent="0.25">
      <c r="B1135" s="20" t="s">
        <v>501</v>
      </c>
      <c r="C1135" s="106" t="s">
        <v>1682</v>
      </c>
      <c r="D1135" s="106"/>
      <c r="E1135" s="107">
        <f t="shared" si="17"/>
        <v>1</v>
      </c>
      <c r="F1135" s="107"/>
      <c r="G1135" s="107" t="s">
        <v>17</v>
      </c>
      <c r="H1135" s="107"/>
      <c r="I1135" s="108">
        <v>42828</v>
      </c>
      <c r="J1135" s="108"/>
      <c r="K1135" s="108">
        <v>42829</v>
      </c>
      <c r="L1135" s="108"/>
      <c r="M1135" s="84" t="s">
        <v>656</v>
      </c>
      <c r="N1135" s="84"/>
      <c r="O1135" s="105">
        <v>8586</v>
      </c>
      <c r="P1135" s="105"/>
      <c r="Q1135" s="84"/>
      <c r="R1135" s="84"/>
      <c r="S1135" s="84"/>
    </row>
    <row r="1136" spans="2:19" ht="45" customHeight="1" x14ac:dyDescent="0.25">
      <c r="B1136" s="20" t="s">
        <v>501</v>
      </c>
      <c r="C1136" s="106" t="s">
        <v>1683</v>
      </c>
      <c r="D1136" s="106"/>
      <c r="E1136" s="107">
        <f t="shared" si="17"/>
        <v>1</v>
      </c>
      <c r="F1136" s="107"/>
      <c r="G1136" s="107" t="s">
        <v>1357</v>
      </c>
      <c r="H1136" s="107"/>
      <c r="I1136" s="108">
        <v>42898</v>
      </c>
      <c r="J1136" s="108"/>
      <c r="K1136" s="108">
        <v>42898</v>
      </c>
      <c r="L1136" s="108"/>
      <c r="M1136" s="84" t="s">
        <v>656</v>
      </c>
      <c r="N1136" s="84"/>
      <c r="O1136" s="105">
        <v>9175</v>
      </c>
      <c r="P1136" s="105"/>
      <c r="Q1136" s="84"/>
      <c r="R1136" s="84"/>
      <c r="S1136" s="84"/>
    </row>
    <row r="1137" spans="2:20" ht="45" customHeight="1" x14ac:dyDescent="0.25">
      <c r="B1137" s="20" t="s">
        <v>501</v>
      </c>
      <c r="C1137" s="106" t="s">
        <v>1536</v>
      </c>
      <c r="D1137" s="106"/>
      <c r="E1137" s="107">
        <f t="shared" si="17"/>
        <v>1</v>
      </c>
      <c r="F1137" s="107"/>
      <c r="G1137" s="107" t="s">
        <v>1357</v>
      </c>
      <c r="H1137" s="107"/>
      <c r="I1137" s="108">
        <v>42905</v>
      </c>
      <c r="J1137" s="108"/>
      <c r="K1137" s="108">
        <v>42905</v>
      </c>
      <c r="L1137" s="108"/>
      <c r="M1137" s="84" t="s">
        <v>656</v>
      </c>
      <c r="N1137" s="84"/>
      <c r="O1137" s="105">
        <v>0</v>
      </c>
      <c r="P1137" s="105"/>
      <c r="Q1137" s="84"/>
      <c r="R1137" s="84"/>
      <c r="S1137" s="84"/>
    </row>
    <row r="1138" spans="2:20" ht="45" customHeight="1" x14ac:dyDescent="0.25">
      <c r="B1138" s="20" t="s">
        <v>501</v>
      </c>
      <c r="C1138" s="106" t="s">
        <v>1536</v>
      </c>
      <c r="D1138" s="106"/>
      <c r="E1138" s="107">
        <f t="shared" si="17"/>
        <v>1</v>
      </c>
      <c r="F1138" s="107"/>
      <c r="G1138" s="107" t="s">
        <v>1357</v>
      </c>
      <c r="H1138" s="107"/>
      <c r="I1138" s="108">
        <v>42898</v>
      </c>
      <c r="J1138" s="108"/>
      <c r="K1138" s="108">
        <v>42898</v>
      </c>
      <c r="L1138" s="108"/>
      <c r="M1138" s="84" t="s">
        <v>656</v>
      </c>
      <c r="N1138" s="84"/>
      <c r="O1138" s="105">
        <v>2010</v>
      </c>
      <c r="P1138" s="105"/>
      <c r="Q1138" s="84"/>
      <c r="R1138" s="84"/>
      <c r="S1138" s="84"/>
    </row>
    <row r="1139" spans="2:20" ht="45" customHeight="1" x14ac:dyDescent="0.25">
      <c r="B1139" s="20" t="s">
        <v>501</v>
      </c>
      <c r="C1139" s="106" t="s">
        <v>1536</v>
      </c>
      <c r="D1139" s="106"/>
      <c r="E1139" s="107">
        <f t="shared" si="17"/>
        <v>1</v>
      </c>
      <c r="F1139" s="107"/>
      <c r="G1139" s="107" t="s">
        <v>1357</v>
      </c>
      <c r="H1139" s="107"/>
      <c r="I1139" s="108">
        <v>42905</v>
      </c>
      <c r="J1139" s="108"/>
      <c r="K1139" s="108">
        <v>42905</v>
      </c>
      <c r="L1139" s="108"/>
      <c r="M1139" s="84" t="s">
        <v>656</v>
      </c>
      <c r="N1139" s="84"/>
      <c r="O1139" s="105">
        <v>0</v>
      </c>
      <c r="P1139" s="105"/>
      <c r="Q1139" s="84"/>
      <c r="R1139" s="84"/>
      <c r="S1139" s="84"/>
    </row>
    <row r="1140" spans="2:20" ht="45" customHeight="1" x14ac:dyDescent="0.25">
      <c r="B1140" s="20" t="s">
        <v>501</v>
      </c>
      <c r="C1140" s="106" t="s">
        <v>341</v>
      </c>
      <c r="D1140" s="106"/>
      <c r="E1140" s="107">
        <f t="shared" si="17"/>
        <v>1</v>
      </c>
      <c r="F1140" s="107"/>
      <c r="G1140" s="107" t="s">
        <v>17</v>
      </c>
      <c r="H1140" s="107"/>
      <c r="I1140" s="108">
        <v>42948</v>
      </c>
      <c r="J1140" s="108"/>
      <c r="K1140" s="108">
        <v>42949</v>
      </c>
      <c r="L1140" s="108"/>
      <c r="M1140" s="84" t="s">
        <v>656</v>
      </c>
      <c r="N1140" s="84"/>
      <c r="O1140" s="105">
        <v>17011</v>
      </c>
      <c r="P1140" s="105"/>
      <c r="Q1140" s="84"/>
      <c r="R1140" s="84"/>
      <c r="S1140" s="84"/>
    </row>
    <row r="1141" spans="2:20" ht="45" customHeight="1" x14ac:dyDescent="0.25">
      <c r="B1141" s="20" t="s">
        <v>501</v>
      </c>
      <c r="C1141" s="106" t="s">
        <v>341</v>
      </c>
      <c r="D1141" s="106"/>
      <c r="E1141" s="107">
        <f t="shared" si="17"/>
        <v>1</v>
      </c>
      <c r="F1141" s="107"/>
      <c r="G1141" s="107" t="s">
        <v>17</v>
      </c>
      <c r="H1141" s="107"/>
      <c r="I1141" s="108">
        <v>42928</v>
      </c>
      <c r="J1141" s="108"/>
      <c r="K1141" s="108">
        <v>42929</v>
      </c>
      <c r="L1141" s="108"/>
      <c r="M1141" s="84" t="s">
        <v>656</v>
      </c>
      <c r="N1141" s="84"/>
      <c r="O1141" s="105">
        <v>0</v>
      </c>
      <c r="P1141" s="105"/>
      <c r="Q1141" s="84"/>
      <c r="R1141" s="84"/>
      <c r="S1141" s="84"/>
    </row>
    <row r="1142" spans="2:20" ht="45" customHeight="1" x14ac:dyDescent="0.25">
      <c r="B1142" s="20" t="s">
        <v>501</v>
      </c>
      <c r="C1142" s="106" t="s">
        <v>341</v>
      </c>
      <c r="D1142" s="106"/>
      <c r="E1142" s="107">
        <f t="shared" si="17"/>
        <v>1</v>
      </c>
      <c r="F1142" s="107"/>
      <c r="G1142" s="107" t="s">
        <v>17</v>
      </c>
      <c r="H1142" s="107"/>
      <c r="I1142" s="108">
        <v>42959</v>
      </c>
      <c r="J1142" s="108"/>
      <c r="K1142" s="108">
        <v>42959</v>
      </c>
      <c r="L1142" s="108"/>
      <c r="M1142" s="84" t="s">
        <v>656</v>
      </c>
      <c r="N1142" s="84"/>
      <c r="O1142" s="105">
        <v>0</v>
      </c>
      <c r="P1142" s="105"/>
      <c r="Q1142" s="84"/>
      <c r="R1142" s="84"/>
      <c r="S1142" s="84"/>
    </row>
    <row r="1143" spans="2:20" ht="45" customHeight="1" x14ac:dyDescent="0.25">
      <c r="B1143" s="20" t="s">
        <v>501</v>
      </c>
      <c r="C1143" s="106" t="s">
        <v>341</v>
      </c>
      <c r="D1143" s="106"/>
      <c r="E1143" s="107">
        <f t="shared" si="17"/>
        <v>1</v>
      </c>
      <c r="F1143" s="107"/>
      <c r="G1143" s="107" t="s">
        <v>17</v>
      </c>
      <c r="H1143" s="107"/>
      <c r="I1143" s="108">
        <v>42922</v>
      </c>
      <c r="J1143" s="108"/>
      <c r="K1143" s="108">
        <v>42924</v>
      </c>
      <c r="L1143" s="108"/>
      <c r="M1143" s="84" t="s">
        <v>656</v>
      </c>
      <c r="N1143" s="84"/>
      <c r="O1143" s="105">
        <v>20400.64</v>
      </c>
      <c r="P1143" s="105"/>
      <c r="Q1143" s="84"/>
      <c r="R1143" s="84"/>
      <c r="S1143" s="84"/>
    </row>
    <row r="1144" spans="2:20" ht="45" customHeight="1" x14ac:dyDescent="0.25">
      <c r="B1144" s="20" t="s">
        <v>501</v>
      </c>
      <c r="C1144" s="106" t="s">
        <v>341</v>
      </c>
      <c r="D1144" s="106"/>
      <c r="E1144" s="107">
        <f t="shared" si="17"/>
        <v>1</v>
      </c>
      <c r="F1144" s="107"/>
      <c r="G1144" s="107" t="s">
        <v>17</v>
      </c>
      <c r="H1144" s="107"/>
      <c r="I1144" s="108">
        <v>42928</v>
      </c>
      <c r="J1144" s="108"/>
      <c r="K1144" s="108">
        <v>42929</v>
      </c>
      <c r="L1144" s="108"/>
      <c r="M1144" s="84" t="s">
        <v>656</v>
      </c>
      <c r="N1144" s="84"/>
      <c r="O1144" s="105">
        <v>0</v>
      </c>
      <c r="P1144" s="105"/>
      <c r="Q1144" s="84"/>
      <c r="R1144" s="84"/>
      <c r="S1144" s="84"/>
    </row>
    <row r="1145" spans="2:20" ht="45" customHeight="1" x14ac:dyDescent="0.25">
      <c r="B1145" s="20" t="s">
        <v>501</v>
      </c>
      <c r="C1145" s="106" t="s">
        <v>22</v>
      </c>
      <c r="D1145" s="106"/>
      <c r="E1145" s="107">
        <f t="shared" si="17"/>
        <v>1</v>
      </c>
      <c r="F1145" s="107"/>
      <c r="G1145" s="107" t="s">
        <v>17</v>
      </c>
      <c r="H1145" s="107"/>
      <c r="I1145" s="108">
        <v>43046</v>
      </c>
      <c r="J1145" s="108"/>
      <c r="K1145" s="108">
        <v>43047</v>
      </c>
      <c r="L1145" s="108"/>
      <c r="M1145" s="84" t="s">
        <v>656</v>
      </c>
      <c r="N1145" s="84"/>
      <c r="O1145" s="105">
        <v>3656</v>
      </c>
      <c r="P1145" s="105"/>
      <c r="Q1145" s="84"/>
      <c r="R1145" s="84"/>
      <c r="S1145" s="84"/>
    </row>
    <row r="1146" spans="2:20" ht="45" customHeight="1" x14ac:dyDescent="0.25">
      <c r="B1146" s="20" t="s">
        <v>501</v>
      </c>
      <c r="C1146" s="106" t="s">
        <v>22</v>
      </c>
      <c r="D1146" s="106"/>
      <c r="E1146" s="107">
        <f t="shared" si="17"/>
        <v>1</v>
      </c>
      <c r="F1146" s="107"/>
      <c r="G1146" s="107" t="s">
        <v>17</v>
      </c>
      <c r="H1146" s="107"/>
      <c r="I1146" s="108">
        <v>43046</v>
      </c>
      <c r="J1146" s="108"/>
      <c r="K1146" s="108">
        <v>43047</v>
      </c>
      <c r="L1146" s="108"/>
      <c r="M1146" s="84" t="s">
        <v>656</v>
      </c>
      <c r="N1146" s="84"/>
      <c r="O1146" s="105">
        <v>1903</v>
      </c>
      <c r="P1146" s="105"/>
      <c r="Q1146" s="84"/>
      <c r="R1146" s="84"/>
      <c r="S1146" s="84"/>
    </row>
    <row r="1147" spans="2:20" ht="45" customHeight="1" x14ac:dyDescent="0.25">
      <c r="B1147" s="20" t="s">
        <v>501</v>
      </c>
      <c r="C1147" s="106" t="s">
        <v>22</v>
      </c>
      <c r="D1147" s="106"/>
      <c r="E1147" s="107">
        <f t="shared" si="17"/>
        <v>1</v>
      </c>
      <c r="F1147" s="107"/>
      <c r="G1147" s="107" t="s">
        <v>17</v>
      </c>
      <c r="H1147" s="107"/>
      <c r="I1147" s="108">
        <v>43033</v>
      </c>
      <c r="J1147" s="108"/>
      <c r="K1147" s="108">
        <v>43035</v>
      </c>
      <c r="L1147" s="108"/>
      <c r="M1147" s="84" t="s">
        <v>656</v>
      </c>
      <c r="N1147" s="84"/>
      <c r="O1147" s="105">
        <v>19411</v>
      </c>
      <c r="P1147" s="105"/>
      <c r="Q1147" s="84"/>
      <c r="R1147" s="84"/>
      <c r="S1147" s="84"/>
    </row>
    <row r="1148" spans="2:20" ht="45" customHeight="1" x14ac:dyDescent="0.25">
      <c r="B1148" s="20" t="s">
        <v>501</v>
      </c>
      <c r="C1148" s="106" t="s">
        <v>22</v>
      </c>
      <c r="D1148" s="106"/>
      <c r="E1148" s="107">
        <f t="shared" si="17"/>
        <v>1</v>
      </c>
      <c r="F1148" s="107"/>
      <c r="G1148" s="107" t="s">
        <v>17</v>
      </c>
      <c r="H1148" s="107"/>
      <c r="I1148" s="108">
        <v>43033</v>
      </c>
      <c r="J1148" s="108"/>
      <c r="K1148" s="108">
        <v>43034</v>
      </c>
      <c r="L1148" s="108"/>
      <c r="M1148" s="84" t="s">
        <v>656</v>
      </c>
      <c r="N1148" s="84"/>
      <c r="O1148" s="105">
        <v>6947.01</v>
      </c>
      <c r="P1148" s="105"/>
      <c r="Q1148" s="84"/>
      <c r="R1148" s="84"/>
      <c r="S1148" s="84"/>
    </row>
    <row r="1149" spans="2:20" ht="45" customHeight="1" x14ac:dyDescent="0.25">
      <c r="B1149" s="20" t="s">
        <v>501</v>
      </c>
      <c r="C1149" s="106" t="s">
        <v>341</v>
      </c>
      <c r="D1149" s="106"/>
      <c r="E1149" s="107">
        <f t="shared" si="17"/>
        <v>1</v>
      </c>
      <c r="F1149" s="107"/>
      <c r="G1149" s="107" t="s">
        <v>17</v>
      </c>
      <c r="H1149" s="107"/>
      <c r="I1149" s="108">
        <v>43060</v>
      </c>
      <c r="J1149" s="108"/>
      <c r="K1149" s="108">
        <v>43062</v>
      </c>
      <c r="L1149" s="108"/>
      <c r="M1149" s="84" t="s">
        <v>656</v>
      </c>
      <c r="N1149" s="84"/>
      <c r="O1149" s="105">
        <v>11740</v>
      </c>
      <c r="P1149" s="105"/>
      <c r="Q1149" s="84"/>
      <c r="R1149" s="84"/>
      <c r="S1149" s="84"/>
      <c r="T1149" s="5">
        <f>SUM(O1107:O1149)</f>
        <v>275985.65000000002</v>
      </c>
    </row>
    <row r="1150" spans="2:20" ht="45" customHeight="1" x14ac:dyDescent="0.25">
      <c r="B1150" s="20" t="s">
        <v>1684</v>
      </c>
      <c r="C1150" s="106" t="s">
        <v>1359</v>
      </c>
      <c r="D1150" s="106"/>
      <c r="E1150" s="107">
        <f t="shared" si="17"/>
        <v>1</v>
      </c>
      <c r="F1150" s="107"/>
      <c r="G1150" s="107" t="s">
        <v>1357</v>
      </c>
      <c r="H1150" s="107"/>
      <c r="I1150" s="108">
        <v>42761</v>
      </c>
      <c r="J1150" s="108"/>
      <c r="K1150" s="108">
        <v>42762</v>
      </c>
      <c r="L1150" s="108"/>
      <c r="M1150" s="84" t="s">
        <v>656</v>
      </c>
      <c r="N1150" s="84"/>
      <c r="O1150" s="105">
        <v>6816</v>
      </c>
      <c r="P1150" s="105"/>
      <c r="Q1150" s="84"/>
      <c r="R1150" s="84"/>
      <c r="S1150" s="84"/>
    </row>
    <row r="1151" spans="2:20" ht="45" customHeight="1" x14ac:dyDescent="0.25">
      <c r="B1151" s="20" t="s">
        <v>1684</v>
      </c>
      <c r="C1151" s="106" t="s">
        <v>1685</v>
      </c>
      <c r="D1151" s="106"/>
      <c r="E1151" s="107">
        <f t="shared" si="17"/>
        <v>1</v>
      </c>
      <c r="F1151" s="107"/>
      <c r="G1151" s="107" t="s">
        <v>17</v>
      </c>
      <c r="H1151" s="107"/>
      <c r="I1151" s="108">
        <v>42761</v>
      </c>
      <c r="J1151" s="108"/>
      <c r="K1151" s="108">
        <v>42762</v>
      </c>
      <c r="L1151" s="108"/>
      <c r="M1151" s="84" t="s">
        <v>656</v>
      </c>
      <c r="N1151" s="84"/>
      <c r="O1151" s="105">
        <v>1800.01</v>
      </c>
      <c r="P1151" s="105"/>
      <c r="Q1151" s="84"/>
      <c r="R1151" s="84"/>
      <c r="S1151" s="84"/>
    </row>
    <row r="1152" spans="2:20" ht="45" customHeight="1" x14ac:dyDescent="0.25">
      <c r="B1152" s="20" t="s">
        <v>1684</v>
      </c>
      <c r="C1152" s="106" t="s">
        <v>1686</v>
      </c>
      <c r="D1152" s="106"/>
      <c r="E1152" s="107">
        <f t="shared" si="17"/>
        <v>1</v>
      </c>
      <c r="F1152" s="107"/>
      <c r="G1152" s="107" t="s">
        <v>17</v>
      </c>
      <c r="H1152" s="107"/>
      <c r="I1152" s="108">
        <v>42881</v>
      </c>
      <c r="J1152" s="108"/>
      <c r="K1152" s="108">
        <v>42881</v>
      </c>
      <c r="L1152" s="108"/>
      <c r="M1152" s="84" t="s">
        <v>656</v>
      </c>
      <c r="N1152" s="84"/>
      <c r="O1152" s="105">
        <v>7196</v>
      </c>
      <c r="P1152" s="105"/>
      <c r="Q1152" s="84"/>
      <c r="R1152" s="84"/>
      <c r="S1152" s="84"/>
    </row>
    <row r="1153" spans="2:20" ht="45" customHeight="1" x14ac:dyDescent="0.25">
      <c r="B1153" s="20" t="s">
        <v>1684</v>
      </c>
      <c r="C1153" s="106" t="s">
        <v>1687</v>
      </c>
      <c r="D1153" s="106"/>
      <c r="E1153" s="107">
        <f t="shared" si="17"/>
        <v>1</v>
      </c>
      <c r="F1153" s="107"/>
      <c r="G1153" s="107" t="s">
        <v>1688</v>
      </c>
      <c r="H1153" s="107"/>
      <c r="I1153" s="108">
        <v>42984</v>
      </c>
      <c r="J1153" s="108"/>
      <c r="K1153" s="108">
        <v>42987</v>
      </c>
      <c r="L1153" s="108"/>
      <c r="M1153" s="84" t="s">
        <v>656</v>
      </c>
      <c r="N1153" s="84"/>
      <c r="O1153" s="105">
        <v>9695</v>
      </c>
      <c r="P1153" s="105"/>
      <c r="Q1153" s="84"/>
      <c r="R1153" s="84"/>
      <c r="S1153" s="84"/>
    </row>
    <row r="1154" spans="2:20" ht="45" customHeight="1" x14ac:dyDescent="0.25">
      <c r="B1154" s="20" t="s">
        <v>1684</v>
      </c>
      <c r="C1154" s="106" t="s">
        <v>19</v>
      </c>
      <c r="D1154" s="106"/>
      <c r="E1154" s="107">
        <f t="shared" si="17"/>
        <v>1</v>
      </c>
      <c r="F1154" s="107"/>
      <c r="G1154" s="107" t="s">
        <v>20</v>
      </c>
      <c r="H1154" s="107"/>
      <c r="I1154" s="108">
        <v>42984</v>
      </c>
      <c r="J1154" s="108"/>
      <c r="K1154" s="108">
        <v>42987</v>
      </c>
      <c r="L1154" s="108"/>
      <c r="M1154" s="84" t="s">
        <v>656</v>
      </c>
      <c r="N1154" s="84"/>
      <c r="O1154" s="105">
        <v>300</v>
      </c>
      <c r="P1154" s="105"/>
      <c r="Q1154" s="84"/>
      <c r="R1154" s="84"/>
      <c r="S1154" s="84"/>
    </row>
    <row r="1155" spans="2:20" ht="45" customHeight="1" x14ac:dyDescent="0.25">
      <c r="B1155" s="20" t="s">
        <v>1684</v>
      </c>
      <c r="C1155" s="106" t="s">
        <v>1687</v>
      </c>
      <c r="D1155" s="106"/>
      <c r="E1155" s="107">
        <f t="shared" si="17"/>
        <v>1</v>
      </c>
      <c r="F1155" s="107"/>
      <c r="G1155" s="107" t="s">
        <v>1688</v>
      </c>
      <c r="H1155" s="107"/>
      <c r="I1155" s="108">
        <v>42984</v>
      </c>
      <c r="J1155" s="108"/>
      <c r="K1155" s="108">
        <v>42987</v>
      </c>
      <c r="L1155" s="108"/>
      <c r="M1155" s="84" t="s">
        <v>656</v>
      </c>
      <c r="N1155" s="84"/>
      <c r="O1155" s="105">
        <v>10106</v>
      </c>
      <c r="P1155" s="105"/>
      <c r="Q1155" s="84"/>
      <c r="R1155" s="84"/>
      <c r="S1155" s="84"/>
      <c r="T1155" s="5">
        <f>SUM(O1150:O1155)</f>
        <v>35913.01</v>
      </c>
    </row>
    <row r="1156" spans="2:20" ht="45" customHeight="1" x14ac:dyDescent="0.25">
      <c r="B1156" s="20" t="s">
        <v>535</v>
      </c>
      <c r="C1156" s="106" t="s">
        <v>1689</v>
      </c>
      <c r="D1156" s="106"/>
      <c r="E1156" s="107">
        <f t="shared" si="17"/>
        <v>1</v>
      </c>
      <c r="F1156" s="107"/>
      <c r="G1156" s="107" t="s">
        <v>35</v>
      </c>
      <c r="H1156" s="107"/>
      <c r="I1156" s="108">
        <v>42751</v>
      </c>
      <c r="J1156" s="108"/>
      <c r="K1156" s="108">
        <v>42751</v>
      </c>
      <c r="L1156" s="108"/>
      <c r="M1156" s="84" t="s">
        <v>656</v>
      </c>
      <c r="N1156" s="84"/>
      <c r="O1156" s="105">
        <v>190</v>
      </c>
      <c r="P1156" s="105"/>
      <c r="Q1156" s="84"/>
      <c r="R1156" s="84"/>
      <c r="S1156" s="84"/>
    </row>
    <row r="1157" spans="2:20" ht="45" customHeight="1" x14ac:dyDescent="0.25">
      <c r="B1157" s="20" t="s">
        <v>535</v>
      </c>
      <c r="C1157" s="106" t="s">
        <v>1689</v>
      </c>
      <c r="D1157" s="106"/>
      <c r="E1157" s="107">
        <f t="shared" si="17"/>
        <v>1</v>
      </c>
      <c r="F1157" s="107"/>
      <c r="G1157" s="107" t="s">
        <v>35</v>
      </c>
      <c r="H1157" s="107"/>
      <c r="I1157" s="108">
        <v>42751</v>
      </c>
      <c r="J1157" s="108"/>
      <c r="K1157" s="108">
        <v>42751</v>
      </c>
      <c r="L1157" s="108"/>
      <c r="M1157" s="84" t="s">
        <v>656</v>
      </c>
      <c r="N1157" s="84"/>
      <c r="O1157" s="105">
        <v>300</v>
      </c>
      <c r="P1157" s="105"/>
      <c r="Q1157" s="84"/>
      <c r="R1157" s="84"/>
      <c r="S1157" s="84"/>
    </row>
    <row r="1158" spans="2:20" ht="45" customHeight="1" x14ac:dyDescent="0.25">
      <c r="B1158" s="20" t="s">
        <v>535</v>
      </c>
      <c r="C1158" s="106" t="s">
        <v>1690</v>
      </c>
      <c r="D1158" s="106"/>
      <c r="E1158" s="107">
        <f t="shared" si="17"/>
        <v>1</v>
      </c>
      <c r="F1158" s="107"/>
      <c r="G1158" s="107" t="s">
        <v>20</v>
      </c>
      <c r="H1158" s="107"/>
      <c r="I1158" s="108">
        <v>42774</v>
      </c>
      <c r="J1158" s="108"/>
      <c r="K1158" s="108">
        <v>42774</v>
      </c>
      <c r="L1158" s="108"/>
      <c r="M1158" s="84" t="s">
        <v>656</v>
      </c>
      <c r="N1158" s="84"/>
      <c r="O1158" s="105">
        <v>252</v>
      </c>
      <c r="P1158" s="105"/>
      <c r="Q1158" s="84"/>
      <c r="R1158" s="84"/>
      <c r="S1158" s="84"/>
    </row>
    <row r="1159" spans="2:20" ht="45" customHeight="1" x14ac:dyDescent="0.25">
      <c r="B1159" s="20" t="s">
        <v>535</v>
      </c>
      <c r="C1159" s="106" t="s">
        <v>1691</v>
      </c>
      <c r="D1159" s="106"/>
      <c r="E1159" s="107">
        <f t="shared" si="17"/>
        <v>1</v>
      </c>
      <c r="F1159" s="107"/>
      <c r="G1159" s="107" t="s">
        <v>35</v>
      </c>
      <c r="H1159" s="107"/>
      <c r="I1159" s="108">
        <v>42759</v>
      </c>
      <c r="J1159" s="108"/>
      <c r="K1159" s="108">
        <v>42759</v>
      </c>
      <c r="L1159" s="108"/>
      <c r="M1159" s="84" t="s">
        <v>656</v>
      </c>
      <c r="N1159" s="84"/>
      <c r="O1159" s="105">
        <v>656</v>
      </c>
      <c r="P1159" s="105"/>
      <c r="Q1159" s="84"/>
      <c r="R1159" s="84"/>
      <c r="S1159" s="84"/>
    </row>
    <row r="1160" spans="2:20" ht="45" customHeight="1" x14ac:dyDescent="0.25">
      <c r="B1160" s="20" t="s">
        <v>535</v>
      </c>
      <c r="C1160" s="106" t="s">
        <v>1691</v>
      </c>
      <c r="D1160" s="106"/>
      <c r="E1160" s="107">
        <f t="shared" si="17"/>
        <v>1</v>
      </c>
      <c r="F1160" s="107"/>
      <c r="G1160" s="107" t="s">
        <v>35</v>
      </c>
      <c r="H1160" s="107"/>
      <c r="I1160" s="108">
        <v>42759</v>
      </c>
      <c r="J1160" s="108"/>
      <c r="K1160" s="108">
        <v>42759</v>
      </c>
      <c r="L1160" s="108"/>
      <c r="M1160" s="84" t="s">
        <v>656</v>
      </c>
      <c r="N1160" s="84"/>
      <c r="O1160" s="105">
        <v>385</v>
      </c>
      <c r="P1160" s="105"/>
      <c r="Q1160" s="84"/>
      <c r="R1160" s="84"/>
      <c r="S1160" s="84"/>
    </row>
    <row r="1161" spans="2:20" ht="45" customHeight="1" x14ac:dyDescent="0.25">
      <c r="B1161" s="20" t="s">
        <v>535</v>
      </c>
      <c r="C1161" s="106" t="s">
        <v>1692</v>
      </c>
      <c r="D1161" s="106"/>
      <c r="E1161" s="107">
        <f t="shared" si="17"/>
        <v>1</v>
      </c>
      <c r="F1161" s="107"/>
      <c r="G1161" s="107" t="s">
        <v>1364</v>
      </c>
      <c r="H1161" s="107"/>
      <c r="I1161" s="108">
        <v>42773</v>
      </c>
      <c r="J1161" s="108"/>
      <c r="K1161" s="108">
        <v>42773</v>
      </c>
      <c r="L1161" s="108"/>
      <c r="M1161" s="84" t="s">
        <v>656</v>
      </c>
      <c r="N1161" s="84"/>
      <c r="O1161" s="105">
        <v>388</v>
      </c>
      <c r="P1161" s="105"/>
      <c r="Q1161" s="84"/>
      <c r="R1161" s="84"/>
      <c r="S1161" s="84"/>
    </row>
    <row r="1162" spans="2:20" ht="45" customHeight="1" x14ac:dyDescent="0.25">
      <c r="B1162" s="20" t="s">
        <v>535</v>
      </c>
      <c r="C1162" s="106" t="s">
        <v>1692</v>
      </c>
      <c r="D1162" s="106"/>
      <c r="E1162" s="107">
        <f t="shared" si="17"/>
        <v>1</v>
      </c>
      <c r="F1162" s="107"/>
      <c r="G1162" s="107" t="s">
        <v>1364</v>
      </c>
      <c r="H1162" s="107"/>
      <c r="I1162" s="108">
        <v>42773</v>
      </c>
      <c r="J1162" s="108"/>
      <c r="K1162" s="108">
        <v>42773</v>
      </c>
      <c r="L1162" s="108"/>
      <c r="M1162" s="84" t="s">
        <v>656</v>
      </c>
      <c r="N1162" s="84"/>
      <c r="O1162" s="105">
        <v>569</v>
      </c>
      <c r="P1162" s="105"/>
      <c r="Q1162" s="84"/>
      <c r="R1162" s="84"/>
      <c r="S1162" s="84"/>
    </row>
    <row r="1163" spans="2:20" ht="45" customHeight="1" x14ac:dyDescent="0.25">
      <c r="B1163" s="20" t="s">
        <v>535</v>
      </c>
      <c r="C1163" s="106" t="s">
        <v>536</v>
      </c>
      <c r="D1163" s="106"/>
      <c r="E1163" s="107">
        <f t="shared" si="17"/>
        <v>1</v>
      </c>
      <c r="F1163" s="107"/>
      <c r="G1163" s="107" t="s">
        <v>35</v>
      </c>
      <c r="H1163" s="107"/>
      <c r="I1163" s="108">
        <v>42780</v>
      </c>
      <c r="J1163" s="108"/>
      <c r="K1163" s="108">
        <v>42780</v>
      </c>
      <c r="L1163" s="108"/>
      <c r="M1163" s="84" t="s">
        <v>656</v>
      </c>
      <c r="N1163" s="84"/>
      <c r="O1163" s="105">
        <v>194</v>
      </c>
      <c r="P1163" s="105"/>
      <c r="Q1163" s="84"/>
      <c r="R1163" s="84"/>
      <c r="S1163" s="84"/>
    </row>
    <row r="1164" spans="2:20" ht="45" customHeight="1" x14ac:dyDescent="0.25">
      <c r="B1164" s="20" t="s">
        <v>535</v>
      </c>
      <c r="C1164" s="106" t="s">
        <v>19</v>
      </c>
      <c r="D1164" s="106"/>
      <c r="E1164" s="107">
        <f t="shared" si="17"/>
        <v>1</v>
      </c>
      <c r="F1164" s="107"/>
      <c r="G1164" s="107" t="s">
        <v>20</v>
      </c>
      <c r="H1164" s="107"/>
      <c r="I1164" s="108">
        <v>42786</v>
      </c>
      <c r="J1164" s="108"/>
      <c r="K1164" s="108">
        <v>42786</v>
      </c>
      <c r="L1164" s="108"/>
      <c r="M1164" s="84" t="s">
        <v>656</v>
      </c>
      <c r="N1164" s="84"/>
      <c r="O1164" s="105">
        <v>378</v>
      </c>
      <c r="P1164" s="105"/>
      <c r="Q1164" s="84"/>
      <c r="R1164" s="84"/>
      <c r="S1164" s="84"/>
    </row>
    <row r="1165" spans="2:20" ht="45" customHeight="1" x14ac:dyDescent="0.25">
      <c r="B1165" s="20" t="s">
        <v>535</v>
      </c>
      <c r="C1165" s="106" t="s">
        <v>536</v>
      </c>
      <c r="D1165" s="106"/>
      <c r="E1165" s="107">
        <f t="shared" ref="E1165:E1228" si="18">D1165+1</f>
        <v>1</v>
      </c>
      <c r="F1165" s="107"/>
      <c r="G1165" s="107" t="s">
        <v>35</v>
      </c>
      <c r="H1165" s="107"/>
      <c r="I1165" s="108">
        <v>42780</v>
      </c>
      <c r="J1165" s="108"/>
      <c r="K1165" s="108">
        <v>42780</v>
      </c>
      <c r="L1165" s="108"/>
      <c r="M1165" s="84" t="s">
        <v>656</v>
      </c>
      <c r="N1165" s="84"/>
      <c r="O1165" s="105">
        <v>222</v>
      </c>
      <c r="P1165" s="105"/>
      <c r="Q1165" s="84"/>
      <c r="R1165" s="84"/>
      <c r="S1165" s="84"/>
    </row>
    <row r="1166" spans="2:20" ht="45" customHeight="1" x14ac:dyDescent="0.25">
      <c r="B1166" s="20" t="s">
        <v>535</v>
      </c>
      <c r="C1166" s="106" t="s">
        <v>1271</v>
      </c>
      <c r="D1166" s="106"/>
      <c r="E1166" s="107">
        <f t="shared" si="18"/>
        <v>1</v>
      </c>
      <c r="F1166" s="107"/>
      <c r="G1166" s="107" t="s">
        <v>35</v>
      </c>
      <c r="H1166" s="107"/>
      <c r="I1166" s="108">
        <v>42796</v>
      </c>
      <c r="J1166" s="108"/>
      <c r="K1166" s="108">
        <v>42796</v>
      </c>
      <c r="L1166" s="108"/>
      <c r="M1166" s="84" t="s">
        <v>656</v>
      </c>
      <c r="N1166" s="84"/>
      <c r="O1166" s="105">
        <v>441</v>
      </c>
      <c r="P1166" s="105"/>
      <c r="Q1166" s="84"/>
      <c r="R1166" s="84"/>
      <c r="S1166" s="84"/>
    </row>
    <row r="1167" spans="2:20" ht="45" customHeight="1" x14ac:dyDescent="0.25">
      <c r="B1167" s="20" t="s">
        <v>535</v>
      </c>
      <c r="C1167" s="106" t="s">
        <v>1271</v>
      </c>
      <c r="D1167" s="106"/>
      <c r="E1167" s="107">
        <f t="shared" si="18"/>
        <v>1</v>
      </c>
      <c r="F1167" s="107"/>
      <c r="G1167" s="107" t="s">
        <v>35</v>
      </c>
      <c r="H1167" s="107"/>
      <c r="I1167" s="108">
        <v>42796</v>
      </c>
      <c r="J1167" s="108"/>
      <c r="K1167" s="108">
        <v>42796</v>
      </c>
      <c r="L1167" s="108"/>
      <c r="M1167" s="84" t="s">
        <v>656</v>
      </c>
      <c r="N1167" s="84"/>
      <c r="O1167" s="105">
        <v>162</v>
      </c>
      <c r="P1167" s="105"/>
      <c r="Q1167" s="84"/>
      <c r="R1167" s="84"/>
      <c r="S1167" s="84"/>
    </row>
    <row r="1168" spans="2:20" ht="45" customHeight="1" x14ac:dyDescent="0.25">
      <c r="B1168" s="20" t="s">
        <v>535</v>
      </c>
      <c r="C1168" s="106" t="s">
        <v>1693</v>
      </c>
      <c r="D1168" s="106"/>
      <c r="E1168" s="107">
        <f t="shared" si="18"/>
        <v>1</v>
      </c>
      <c r="F1168" s="107"/>
      <c r="G1168" s="107" t="s">
        <v>35</v>
      </c>
      <c r="H1168" s="107"/>
      <c r="I1168" s="108">
        <v>42821</v>
      </c>
      <c r="J1168" s="108"/>
      <c r="K1168" s="108">
        <v>42821</v>
      </c>
      <c r="L1168" s="108"/>
      <c r="M1168" s="84" t="s">
        <v>656</v>
      </c>
      <c r="N1168" s="84"/>
      <c r="O1168" s="105">
        <v>388</v>
      </c>
      <c r="P1168" s="105"/>
      <c r="Q1168" s="84"/>
      <c r="R1168" s="84"/>
      <c r="S1168" s="84"/>
    </row>
    <row r="1169" spans="2:19" ht="45" customHeight="1" x14ac:dyDescent="0.25">
      <c r="B1169" s="20" t="s">
        <v>535</v>
      </c>
      <c r="C1169" s="106" t="s">
        <v>1693</v>
      </c>
      <c r="D1169" s="106"/>
      <c r="E1169" s="107">
        <f t="shared" si="18"/>
        <v>1</v>
      </c>
      <c r="F1169" s="107"/>
      <c r="G1169" s="107" t="s">
        <v>35</v>
      </c>
      <c r="H1169" s="107"/>
      <c r="I1169" s="108">
        <v>42821</v>
      </c>
      <c r="J1169" s="108"/>
      <c r="K1169" s="108">
        <v>42821</v>
      </c>
      <c r="L1169" s="108"/>
      <c r="M1169" s="84" t="s">
        <v>656</v>
      </c>
      <c r="N1169" s="84"/>
      <c r="O1169" s="105">
        <v>262</v>
      </c>
      <c r="P1169" s="105"/>
      <c r="Q1169" s="84"/>
      <c r="R1169" s="84"/>
      <c r="S1169" s="84"/>
    </row>
    <row r="1170" spans="2:19" ht="45" customHeight="1" x14ac:dyDescent="0.25">
      <c r="B1170" s="20" t="s">
        <v>535</v>
      </c>
      <c r="C1170" s="106" t="s">
        <v>496</v>
      </c>
      <c r="D1170" s="106"/>
      <c r="E1170" s="107">
        <f t="shared" si="18"/>
        <v>1</v>
      </c>
      <c r="F1170" s="107"/>
      <c r="G1170" s="107" t="s">
        <v>35</v>
      </c>
      <c r="H1170" s="107"/>
      <c r="I1170" s="108">
        <v>42837</v>
      </c>
      <c r="J1170" s="108"/>
      <c r="K1170" s="108">
        <v>42837</v>
      </c>
      <c r="L1170" s="108"/>
      <c r="M1170" s="84" t="s">
        <v>656</v>
      </c>
      <c r="N1170" s="84"/>
      <c r="O1170" s="105">
        <v>453</v>
      </c>
      <c r="P1170" s="105"/>
      <c r="Q1170" s="84"/>
      <c r="R1170" s="84"/>
      <c r="S1170" s="84"/>
    </row>
    <row r="1171" spans="2:19" ht="45" customHeight="1" x14ac:dyDescent="0.25">
      <c r="B1171" s="20" t="s">
        <v>535</v>
      </c>
      <c r="C1171" s="106" t="s">
        <v>496</v>
      </c>
      <c r="D1171" s="106"/>
      <c r="E1171" s="107">
        <f t="shared" si="18"/>
        <v>1</v>
      </c>
      <c r="F1171" s="107"/>
      <c r="G1171" s="107" t="s">
        <v>35</v>
      </c>
      <c r="H1171" s="107"/>
      <c r="I1171" s="108">
        <v>42837</v>
      </c>
      <c r="J1171" s="108"/>
      <c r="K1171" s="108">
        <v>42837</v>
      </c>
      <c r="L1171" s="108"/>
      <c r="M1171" s="84" t="s">
        <v>656</v>
      </c>
      <c r="N1171" s="84"/>
      <c r="O1171" s="105">
        <v>229</v>
      </c>
      <c r="P1171" s="105"/>
      <c r="Q1171" s="84"/>
      <c r="R1171" s="84"/>
      <c r="S1171" s="84"/>
    </row>
    <row r="1172" spans="2:19" ht="45" customHeight="1" x14ac:dyDescent="0.25">
      <c r="B1172" s="20" t="s">
        <v>535</v>
      </c>
      <c r="C1172" s="106" t="s">
        <v>1462</v>
      </c>
      <c r="D1172" s="106"/>
      <c r="E1172" s="107">
        <f t="shared" si="18"/>
        <v>1</v>
      </c>
      <c r="F1172" s="107"/>
      <c r="G1172" s="107" t="s">
        <v>35</v>
      </c>
      <c r="H1172" s="107"/>
      <c r="I1172" s="108">
        <v>42807</v>
      </c>
      <c r="J1172" s="108"/>
      <c r="K1172" s="108">
        <v>42807</v>
      </c>
      <c r="L1172" s="108"/>
      <c r="M1172" s="84" t="s">
        <v>656</v>
      </c>
      <c r="N1172" s="84"/>
      <c r="O1172" s="105">
        <v>453</v>
      </c>
      <c r="P1172" s="105"/>
      <c r="Q1172" s="84"/>
      <c r="R1172" s="84"/>
      <c r="S1172" s="84"/>
    </row>
    <row r="1173" spans="2:19" ht="45" customHeight="1" x14ac:dyDescent="0.25">
      <c r="B1173" s="20" t="s">
        <v>535</v>
      </c>
      <c r="C1173" s="106" t="s">
        <v>1694</v>
      </c>
      <c r="D1173" s="106"/>
      <c r="E1173" s="107">
        <f t="shared" si="18"/>
        <v>1</v>
      </c>
      <c r="F1173" s="107"/>
      <c r="G1173" s="107" t="s">
        <v>35</v>
      </c>
      <c r="H1173" s="107"/>
      <c r="I1173" s="108">
        <v>42800</v>
      </c>
      <c r="J1173" s="108"/>
      <c r="K1173" s="108">
        <v>42800</v>
      </c>
      <c r="L1173" s="108"/>
      <c r="M1173" s="84" t="s">
        <v>656</v>
      </c>
      <c r="N1173" s="84"/>
      <c r="O1173" s="105">
        <v>194</v>
      </c>
      <c r="P1173" s="105"/>
      <c r="Q1173" s="84"/>
      <c r="R1173" s="84"/>
      <c r="S1173" s="84"/>
    </row>
    <row r="1174" spans="2:19" ht="45" customHeight="1" x14ac:dyDescent="0.25">
      <c r="B1174" s="20" t="s">
        <v>535</v>
      </c>
      <c r="C1174" s="106" t="s">
        <v>19</v>
      </c>
      <c r="D1174" s="106"/>
      <c r="E1174" s="107">
        <f t="shared" si="18"/>
        <v>1</v>
      </c>
      <c r="F1174" s="107"/>
      <c r="G1174" s="107" t="s">
        <v>20</v>
      </c>
      <c r="H1174" s="107"/>
      <c r="I1174" s="108">
        <v>42817</v>
      </c>
      <c r="J1174" s="108"/>
      <c r="K1174" s="108">
        <v>42817</v>
      </c>
      <c r="L1174" s="108"/>
      <c r="M1174" s="84" t="s">
        <v>656</v>
      </c>
      <c r="N1174" s="84"/>
      <c r="O1174" s="105">
        <v>558</v>
      </c>
      <c r="P1174" s="105"/>
      <c r="Q1174" s="84"/>
      <c r="R1174" s="84"/>
      <c r="S1174" s="84"/>
    </row>
    <row r="1175" spans="2:19" ht="45" customHeight="1" x14ac:dyDescent="0.25">
      <c r="B1175" s="20" t="s">
        <v>535</v>
      </c>
      <c r="C1175" s="106" t="s">
        <v>1694</v>
      </c>
      <c r="D1175" s="106"/>
      <c r="E1175" s="107">
        <f t="shared" si="18"/>
        <v>1</v>
      </c>
      <c r="F1175" s="107"/>
      <c r="G1175" s="107" t="s">
        <v>35</v>
      </c>
      <c r="H1175" s="107"/>
      <c r="I1175" s="108">
        <v>42800</v>
      </c>
      <c r="J1175" s="108"/>
      <c r="K1175" s="108">
        <v>42800</v>
      </c>
      <c r="L1175" s="108"/>
      <c r="M1175" s="84" t="s">
        <v>656</v>
      </c>
      <c r="N1175" s="84"/>
      <c r="O1175" s="105">
        <v>316</v>
      </c>
      <c r="P1175" s="105"/>
      <c r="Q1175" s="84"/>
      <c r="R1175" s="84"/>
      <c r="S1175" s="84"/>
    </row>
    <row r="1176" spans="2:19" ht="45" customHeight="1" x14ac:dyDescent="0.25">
      <c r="B1176" s="20" t="s">
        <v>535</v>
      </c>
      <c r="C1176" s="106" t="s">
        <v>19</v>
      </c>
      <c r="D1176" s="106"/>
      <c r="E1176" s="107">
        <f t="shared" si="18"/>
        <v>1</v>
      </c>
      <c r="F1176" s="107"/>
      <c r="G1176" s="107" t="s">
        <v>20</v>
      </c>
      <c r="H1176" s="107"/>
      <c r="I1176" s="108">
        <v>42858</v>
      </c>
      <c r="J1176" s="108"/>
      <c r="K1176" s="108">
        <v>42858</v>
      </c>
      <c r="L1176" s="108"/>
      <c r="M1176" s="84" t="s">
        <v>656</v>
      </c>
      <c r="N1176" s="84"/>
      <c r="O1176" s="105">
        <v>324</v>
      </c>
      <c r="P1176" s="105"/>
      <c r="Q1176" s="84"/>
      <c r="R1176" s="84"/>
      <c r="S1176" s="84"/>
    </row>
    <row r="1177" spans="2:19" ht="45" customHeight="1" x14ac:dyDescent="0.25">
      <c r="B1177" s="20" t="s">
        <v>535</v>
      </c>
      <c r="C1177" s="106" t="s">
        <v>1695</v>
      </c>
      <c r="D1177" s="106"/>
      <c r="E1177" s="107">
        <f t="shared" si="18"/>
        <v>1</v>
      </c>
      <c r="F1177" s="107"/>
      <c r="G1177" s="107" t="s">
        <v>35</v>
      </c>
      <c r="H1177" s="107"/>
      <c r="I1177" s="108">
        <v>42831</v>
      </c>
      <c r="J1177" s="108"/>
      <c r="K1177" s="108">
        <v>42831</v>
      </c>
      <c r="L1177" s="108"/>
      <c r="M1177" s="84" t="s">
        <v>656</v>
      </c>
      <c r="N1177" s="84"/>
      <c r="O1177" s="105">
        <v>194</v>
      </c>
      <c r="P1177" s="105"/>
      <c r="Q1177" s="84"/>
      <c r="R1177" s="84"/>
      <c r="S1177" s="84"/>
    </row>
    <row r="1178" spans="2:19" ht="45" customHeight="1" x14ac:dyDescent="0.25">
      <c r="B1178" s="20" t="s">
        <v>535</v>
      </c>
      <c r="C1178" s="106" t="s">
        <v>19</v>
      </c>
      <c r="D1178" s="106"/>
      <c r="E1178" s="107">
        <f t="shared" si="18"/>
        <v>1</v>
      </c>
      <c r="F1178" s="107"/>
      <c r="G1178" s="107" t="s">
        <v>20</v>
      </c>
      <c r="H1178" s="107"/>
      <c r="I1178" s="108">
        <v>42845</v>
      </c>
      <c r="J1178" s="108"/>
      <c r="K1178" s="108">
        <v>42845</v>
      </c>
      <c r="L1178" s="108"/>
      <c r="M1178" s="84" t="s">
        <v>656</v>
      </c>
      <c r="N1178" s="84"/>
      <c r="O1178" s="105">
        <v>576</v>
      </c>
      <c r="P1178" s="105"/>
      <c r="Q1178" s="84"/>
      <c r="R1178" s="84"/>
      <c r="S1178" s="84"/>
    </row>
    <row r="1179" spans="2:19" ht="45" customHeight="1" x14ac:dyDescent="0.25">
      <c r="B1179" s="20" t="s">
        <v>535</v>
      </c>
      <c r="C1179" s="106" t="s">
        <v>1695</v>
      </c>
      <c r="D1179" s="106"/>
      <c r="E1179" s="107">
        <f t="shared" si="18"/>
        <v>1</v>
      </c>
      <c r="F1179" s="107"/>
      <c r="G1179" s="107" t="s">
        <v>35</v>
      </c>
      <c r="H1179" s="107"/>
      <c r="I1179" s="108">
        <v>42831</v>
      </c>
      <c r="J1179" s="108"/>
      <c r="K1179" s="108">
        <v>42831</v>
      </c>
      <c r="L1179" s="108"/>
      <c r="M1179" s="84" t="s">
        <v>656</v>
      </c>
      <c r="N1179" s="84"/>
      <c r="O1179" s="105">
        <v>451</v>
      </c>
      <c r="P1179" s="105"/>
      <c r="Q1179" s="84"/>
      <c r="R1179" s="84"/>
      <c r="S1179" s="84"/>
    </row>
    <row r="1180" spans="2:19" ht="45" customHeight="1" x14ac:dyDescent="0.25">
      <c r="B1180" s="20" t="s">
        <v>535</v>
      </c>
      <c r="C1180" s="106" t="s">
        <v>1271</v>
      </c>
      <c r="D1180" s="106"/>
      <c r="E1180" s="107">
        <f t="shared" si="18"/>
        <v>1</v>
      </c>
      <c r="F1180" s="107"/>
      <c r="G1180" s="107" t="s">
        <v>35</v>
      </c>
      <c r="H1180" s="107"/>
      <c r="I1180" s="108">
        <v>42867</v>
      </c>
      <c r="J1180" s="108"/>
      <c r="K1180" s="108">
        <v>42867</v>
      </c>
      <c r="L1180" s="108"/>
      <c r="M1180" s="84" t="s">
        <v>656</v>
      </c>
      <c r="N1180" s="84"/>
      <c r="O1180" s="105">
        <v>453</v>
      </c>
      <c r="P1180" s="105"/>
      <c r="Q1180" s="84"/>
      <c r="R1180" s="84"/>
      <c r="S1180" s="84"/>
    </row>
    <row r="1181" spans="2:19" ht="45" customHeight="1" x14ac:dyDescent="0.25">
      <c r="B1181" s="20" t="s">
        <v>535</v>
      </c>
      <c r="C1181" s="106" t="s">
        <v>1696</v>
      </c>
      <c r="D1181" s="106"/>
      <c r="E1181" s="107">
        <f t="shared" si="18"/>
        <v>1</v>
      </c>
      <c r="F1181" s="107"/>
      <c r="G1181" s="107" t="s">
        <v>1697</v>
      </c>
      <c r="H1181" s="107"/>
      <c r="I1181" s="108">
        <v>42844</v>
      </c>
      <c r="J1181" s="108"/>
      <c r="K1181" s="108">
        <v>42844</v>
      </c>
      <c r="L1181" s="108"/>
      <c r="M1181" s="84" t="s">
        <v>656</v>
      </c>
      <c r="N1181" s="84"/>
      <c r="O1181" s="105">
        <v>327</v>
      </c>
      <c r="P1181" s="105"/>
      <c r="Q1181" s="84"/>
      <c r="R1181" s="84"/>
      <c r="S1181" s="84"/>
    </row>
    <row r="1182" spans="2:19" ht="45" customHeight="1" x14ac:dyDescent="0.25">
      <c r="B1182" s="20" t="s">
        <v>535</v>
      </c>
      <c r="C1182" s="106" t="s">
        <v>19</v>
      </c>
      <c r="D1182" s="106"/>
      <c r="E1182" s="107">
        <f t="shared" si="18"/>
        <v>1</v>
      </c>
      <c r="F1182" s="107"/>
      <c r="G1182" s="107" t="s">
        <v>20</v>
      </c>
      <c r="H1182" s="107"/>
      <c r="I1182" s="108">
        <v>42867</v>
      </c>
      <c r="J1182" s="108"/>
      <c r="K1182" s="108">
        <v>42867</v>
      </c>
      <c r="L1182" s="108"/>
      <c r="M1182" s="84" t="s">
        <v>656</v>
      </c>
      <c r="N1182" s="84"/>
      <c r="O1182" s="105">
        <v>225</v>
      </c>
      <c r="P1182" s="105"/>
      <c r="Q1182" s="84"/>
      <c r="R1182" s="84"/>
      <c r="S1182" s="84"/>
    </row>
    <row r="1183" spans="2:19" ht="45" customHeight="1" x14ac:dyDescent="0.25">
      <c r="B1183" s="20" t="s">
        <v>535</v>
      </c>
      <c r="C1183" s="106" t="s">
        <v>1271</v>
      </c>
      <c r="D1183" s="106"/>
      <c r="E1183" s="107">
        <f t="shared" si="18"/>
        <v>1</v>
      </c>
      <c r="F1183" s="107"/>
      <c r="G1183" s="107" t="s">
        <v>35</v>
      </c>
      <c r="H1183" s="107"/>
      <c r="I1183" s="108">
        <v>42867</v>
      </c>
      <c r="J1183" s="108"/>
      <c r="K1183" s="108">
        <v>42867</v>
      </c>
      <c r="L1183" s="108"/>
      <c r="M1183" s="84" t="s">
        <v>656</v>
      </c>
      <c r="N1183" s="84"/>
      <c r="O1183" s="105">
        <v>229</v>
      </c>
      <c r="P1183" s="105"/>
      <c r="Q1183" s="84"/>
      <c r="R1183" s="84"/>
      <c r="S1183" s="84"/>
    </row>
    <row r="1184" spans="2:19" ht="45" customHeight="1" x14ac:dyDescent="0.25">
      <c r="B1184" s="20" t="s">
        <v>535</v>
      </c>
      <c r="C1184" s="106" t="s">
        <v>1696</v>
      </c>
      <c r="D1184" s="106"/>
      <c r="E1184" s="107">
        <f t="shared" si="18"/>
        <v>1</v>
      </c>
      <c r="F1184" s="107"/>
      <c r="G1184" s="107" t="s">
        <v>1697</v>
      </c>
      <c r="H1184" s="107"/>
      <c r="I1184" s="108">
        <v>42844</v>
      </c>
      <c r="J1184" s="108"/>
      <c r="K1184" s="108">
        <v>42844</v>
      </c>
      <c r="L1184" s="108"/>
      <c r="M1184" s="84" t="s">
        <v>656</v>
      </c>
      <c r="N1184" s="84"/>
      <c r="O1184" s="105">
        <v>600</v>
      </c>
      <c r="P1184" s="105"/>
      <c r="Q1184" s="84"/>
      <c r="R1184" s="84"/>
      <c r="S1184" s="84"/>
    </row>
    <row r="1185" spans="2:19" ht="45" customHeight="1" x14ac:dyDescent="0.25">
      <c r="B1185" s="20" t="s">
        <v>535</v>
      </c>
      <c r="C1185" s="106" t="s">
        <v>1698</v>
      </c>
      <c r="D1185" s="106"/>
      <c r="E1185" s="107">
        <f t="shared" si="18"/>
        <v>1</v>
      </c>
      <c r="F1185" s="107"/>
      <c r="G1185" s="107" t="s">
        <v>35</v>
      </c>
      <c r="H1185" s="107"/>
      <c r="I1185" s="108">
        <v>42859</v>
      </c>
      <c r="J1185" s="108"/>
      <c r="K1185" s="108">
        <v>42859</v>
      </c>
      <c r="L1185" s="108"/>
      <c r="M1185" s="84" t="s">
        <v>656</v>
      </c>
      <c r="N1185" s="84"/>
      <c r="O1185" s="105">
        <v>194</v>
      </c>
      <c r="P1185" s="105"/>
      <c r="Q1185" s="84"/>
      <c r="R1185" s="84"/>
      <c r="S1185" s="84"/>
    </row>
    <row r="1186" spans="2:19" ht="45" customHeight="1" x14ac:dyDescent="0.25">
      <c r="B1186" s="20" t="s">
        <v>535</v>
      </c>
      <c r="C1186" s="106" t="s">
        <v>1693</v>
      </c>
      <c r="D1186" s="106"/>
      <c r="E1186" s="107">
        <f t="shared" si="18"/>
        <v>1</v>
      </c>
      <c r="F1186" s="107"/>
      <c r="G1186" s="107" t="s">
        <v>35</v>
      </c>
      <c r="H1186" s="107"/>
      <c r="I1186" s="108">
        <v>42877</v>
      </c>
      <c r="J1186" s="108"/>
      <c r="K1186" s="108">
        <v>42877</v>
      </c>
      <c r="L1186" s="108"/>
      <c r="M1186" s="84" t="s">
        <v>656</v>
      </c>
      <c r="N1186" s="84"/>
      <c r="O1186" s="105">
        <v>388</v>
      </c>
      <c r="P1186" s="105"/>
      <c r="Q1186" s="84"/>
      <c r="R1186" s="84"/>
      <c r="S1186" s="84"/>
    </row>
    <row r="1187" spans="2:19" ht="45" customHeight="1" x14ac:dyDescent="0.25">
      <c r="B1187" s="20" t="s">
        <v>535</v>
      </c>
      <c r="C1187" s="106" t="s">
        <v>1698</v>
      </c>
      <c r="D1187" s="106"/>
      <c r="E1187" s="107">
        <f t="shared" si="18"/>
        <v>1</v>
      </c>
      <c r="F1187" s="107"/>
      <c r="G1187" s="107" t="s">
        <v>35</v>
      </c>
      <c r="H1187" s="107"/>
      <c r="I1187" s="108">
        <v>42859</v>
      </c>
      <c r="J1187" s="108"/>
      <c r="K1187" s="108">
        <v>42859</v>
      </c>
      <c r="L1187" s="108"/>
      <c r="M1187" s="84" t="s">
        <v>656</v>
      </c>
      <c r="N1187" s="84"/>
      <c r="O1187" s="105">
        <v>600</v>
      </c>
      <c r="P1187" s="105"/>
      <c r="Q1187" s="84"/>
      <c r="R1187" s="84"/>
      <c r="S1187" s="84"/>
    </row>
    <row r="1188" spans="2:19" ht="45" customHeight="1" x14ac:dyDescent="0.25">
      <c r="B1188" s="20" t="s">
        <v>535</v>
      </c>
      <c r="C1188" s="106" t="s">
        <v>1693</v>
      </c>
      <c r="D1188" s="106"/>
      <c r="E1188" s="107">
        <f t="shared" si="18"/>
        <v>1</v>
      </c>
      <c r="F1188" s="107"/>
      <c r="G1188" s="107" t="s">
        <v>35</v>
      </c>
      <c r="H1188" s="107"/>
      <c r="I1188" s="108">
        <v>42877</v>
      </c>
      <c r="J1188" s="108"/>
      <c r="K1188" s="108">
        <v>42877</v>
      </c>
      <c r="L1188" s="108"/>
      <c r="M1188" s="84" t="s">
        <v>656</v>
      </c>
      <c r="N1188" s="84"/>
      <c r="O1188" s="105">
        <v>319</v>
      </c>
      <c r="P1188" s="105"/>
      <c r="Q1188" s="84"/>
      <c r="R1188" s="84"/>
      <c r="S1188" s="84"/>
    </row>
    <row r="1189" spans="2:19" ht="45" customHeight="1" x14ac:dyDescent="0.25">
      <c r="B1189" s="20" t="s">
        <v>535</v>
      </c>
      <c r="C1189" s="106" t="s">
        <v>19</v>
      </c>
      <c r="D1189" s="106"/>
      <c r="E1189" s="107">
        <f t="shared" si="18"/>
        <v>1</v>
      </c>
      <c r="F1189" s="107"/>
      <c r="G1189" s="107" t="s">
        <v>20</v>
      </c>
      <c r="H1189" s="107"/>
      <c r="I1189" s="108">
        <v>42886</v>
      </c>
      <c r="J1189" s="108"/>
      <c r="K1189" s="108">
        <v>42886</v>
      </c>
      <c r="L1189" s="108"/>
      <c r="M1189" s="84" t="s">
        <v>656</v>
      </c>
      <c r="N1189" s="84"/>
      <c r="O1189" s="105">
        <v>198</v>
      </c>
      <c r="P1189" s="105"/>
      <c r="Q1189" s="84"/>
      <c r="R1189" s="84"/>
      <c r="S1189" s="84"/>
    </row>
    <row r="1190" spans="2:19" ht="45" customHeight="1" x14ac:dyDescent="0.25">
      <c r="B1190" s="20" t="s">
        <v>535</v>
      </c>
      <c r="C1190" s="106" t="s">
        <v>1699</v>
      </c>
      <c r="D1190" s="106"/>
      <c r="E1190" s="107">
        <f t="shared" si="18"/>
        <v>1</v>
      </c>
      <c r="F1190" s="107"/>
      <c r="G1190" s="107" t="s">
        <v>35</v>
      </c>
      <c r="H1190" s="107"/>
      <c r="I1190" s="108">
        <v>42894</v>
      </c>
      <c r="J1190" s="108"/>
      <c r="K1190" s="108">
        <v>42894</v>
      </c>
      <c r="L1190" s="108"/>
      <c r="M1190" s="84" t="s">
        <v>656</v>
      </c>
      <c r="N1190" s="84"/>
      <c r="O1190" s="105">
        <v>194</v>
      </c>
      <c r="P1190" s="105"/>
      <c r="Q1190" s="84"/>
      <c r="R1190" s="84"/>
      <c r="S1190" s="84"/>
    </row>
    <row r="1191" spans="2:19" ht="45" customHeight="1" x14ac:dyDescent="0.25">
      <c r="B1191" s="20" t="s">
        <v>535</v>
      </c>
      <c r="C1191" s="106" t="s">
        <v>19</v>
      </c>
      <c r="D1191" s="106"/>
      <c r="E1191" s="107">
        <f t="shared" si="18"/>
        <v>1</v>
      </c>
      <c r="F1191" s="107"/>
      <c r="G1191" s="107" t="s">
        <v>20</v>
      </c>
      <c r="H1191" s="107"/>
      <c r="I1191" s="108">
        <v>42905</v>
      </c>
      <c r="J1191" s="108"/>
      <c r="K1191" s="108">
        <v>42905</v>
      </c>
      <c r="L1191" s="108"/>
      <c r="M1191" s="84" t="s">
        <v>656</v>
      </c>
      <c r="N1191" s="84"/>
      <c r="O1191" s="105">
        <v>468</v>
      </c>
      <c r="P1191" s="105"/>
      <c r="Q1191" s="84"/>
      <c r="R1191" s="84"/>
      <c r="S1191" s="84"/>
    </row>
    <row r="1192" spans="2:19" ht="45" customHeight="1" x14ac:dyDescent="0.25">
      <c r="B1192" s="20" t="s">
        <v>535</v>
      </c>
      <c r="C1192" s="106" t="s">
        <v>1699</v>
      </c>
      <c r="D1192" s="106"/>
      <c r="E1192" s="107">
        <f t="shared" si="18"/>
        <v>1</v>
      </c>
      <c r="F1192" s="107"/>
      <c r="G1192" s="107" t="s">
        <v>35</v>
      </c>
      <c r="H1192" s="107"/>
      <c r="I1192" s="108">
        <v>42894</v>
      </c>
      <c r="J1192" s="108"/>
      <c r="K1192" s="108">
        <v>42894</v>
      </c>
      <c r="L1192" s="108"/>
      <c r="M1192" s="84" t="s">
        <v>656</v>
      </c>
      <c r="N1192" s="84"/>
      <c r="O1192" s="105">
        <v>600</v>
      </c>
      <c r="P1192" s="105"/>
      <c r="Q1192" s="84"/>
      <c r="R1192" s="84"/>
      <c r="S1192" s="84"/>
    </row>
    <row r="1193" spans="2:19" ht="45" customHeight="1" x14ac:dyDescent="0.25">
      <c r="B1193" s="20" t="s">
        <v>535</v>
      </c>
      <c r="C1193" s="106" t="s">
        <v>1700</v>
      </c>
      <c r="D1193" s="106"/>
      <c r="E1193" s="107">
        <f t="shared" si="18"/>
        <v>1</v>
      </c>
      <c r="F1193" s="107"/>
      <c r="G1193" s="107" t="s">
        <v>35</v>
      </c>
      <c r="H1193" s="107"/>
      <c r="I1193" s="108">
        <v>42913</v>
      </c>
      <c r="J1193" s="108"/>
      <c r="K1193" s="108">
        <v>42913</v>
      </c>
      <c r="L1193" s="108"/>
      <c r="M1193" s="84" t="s">
        <v>656</v>
      </c>
      <c r="N1193" s="84"/>
      <c r="O1193" s="105">
        <v>288</v>
      </c>
      <c r="P1193" s="105"/>
      <c r="Q1193" s="84"/>
      <c r="R1193" s="84"/>
      <c r="S1193" s="84"/>
    </row>
    <row r="1194" spans="2:19" ht="45" customHeight="1" x14ac:dyDescent="0.25">
      <c r="B1194" s="20" t="s">
        <v>535</v>
      </c>
      <c r="C1194" s="106" t="s">
        <v>1700</v>
      </c>
      <c r="D1194" s="106"/>
      <c r="E1194" s="107">
        <f t="shared" si="18"/>
        <v>1</v>
      </c>
      <c r="F1194" s="107"/>
      <c r="G1194" s="107" t="s">
        <v>35</v>
      </c>
      <c r="H1194" s="107"/>
      <c r="I1194" s="108">
        <v>42913</v>
      </c>
      <c r="J1194" s="108"/>
      <c r="K1194" s="108">
        <v>42913</v>
      </c>
      <c r="L1194" s="108"/>
      <c r="M1194" s="84" t="s">
        <v>656</v>
      </c>
      <c r="N1194" s="84"/>
      <c r="O1194" s="105">
        <v>139</v>
      </c>
      <c r="P1194" s="105"/>
      <c r="Q1194" s="84"/>
      <c r="R1194" s="84"/>
      <c r="S1194" s="84"/>
    </row>
    <row r="1195" spans="2:19" ht="45" customHeight="1" x14ac:dyDescent="0.25">
      <c r="B1195" s="20" t="s">
        <v>535</v>
      </c>
      <c r="C1195" s="106" t="s">
        <v>19</v>
      </c>
      <c r="D1195" s="106"/>
      <c r="E1195" s="107">
        <f t="shared" si="18"/>
        <v>1</v>
      </c>
      <c r="F1195" s="107"/>
      <c r="G1195" s="107" t="s">
        <v>20</v>
      </c>
      <c r="H1195" s="107"/>
      <c r="I1195" s="108">
        <v>42921</v>
      </c>
      <c r="J1195" s="108"/>
      <c r="K1195" s="108">
        <v>42921</v>
      </c>
      <c r="L1195" s="108"/>
      <c r="M1195" s="84" t="s">
        <v>656</v>
      </c>
      <c r="N1195" s="84"/>
      <c r="O1195" s="105">
        <v>342</v>
      </c>
      <c r="P1195" s="105"/>
      <c r="Q1195" s="84"/>
      <c r="R1195" s="84"/>
      <c r="S1195" s="84"/>
    </row>
    <row r="1196" spans="2:19" ht="45" customHeight="1" x14ac:dyDescent="0.25">
      <c r="B1196" s="20" t="s">
        <v>535</v>
      </c>
      <c r="C1196" s="106" t="s">
        <v>1701</v>
      </c>
      <c r="D1196" s="106"/>
      <c r="E1196" s="107">
        <f t="shared" si="18"/>
        <v>1</v>
      </c>
      <c r="F1196" s="107"/>
      <c r="G1196" s="107" t="s">
        <v>35</v>
      </c>
      <c r="H1196" s="107"/>
      <c r="I1196" s="108">
        <v>42923</v>
      </c>
      <c r="J1196" s="108"/>
      <c r="K1196" s="108">
        <v>42923</v>
      </c>
      <c r="L1196" s="108"/>
      <c r="M1196" s="84" t="s">
        <v>656</v>
      </c>
      <c r="N1196" s="84"/>
      <c r="O1196" s="105">
        <v>194</v>
      </c>
      <c r="P1196" s="105"/>
      <c r="Q1196" s="84"/>
      <c r="R1196" s="84"/>
      <c r="S1196" s="84"/>
    </row>
    <row r="1197" spans="2:19" ht="45" customHeight="1" x14ac:dyDescent="0.25">
      <c r="B1197" s="20" t="s">
        <v>535</v>
      </c>
      <c r="C1197" s="106" t="s">
        <v>19</v>
      </c>
      <c r="D1197" s="106"/>
      <c r="E1197" s="107">
        <f t="shared" si="18"/>
        <v>1</v>
      </c>
      <c r="F1197" s="107"/>
      <c r="G1197" s="107" t="s">
        <v>20</v>
      </c>
      <c r="H1197" s="107"/>
      <c r="I1197" s="108">
        <v>42937</v>
      </c>
      <c r="J1197" s="108"/>
      <c r="K1197" s="108">
        <v>42937</v>
      </c>
      <c r="L1197" s="108"/>
      <c r="M1197" s="84" t="s">
        <v>656</v>
      </c>
      <c r="N1197" s="84"/>
      <c r="O1197" s="105">
        <v>324</v>
      </c>
      <c r="P1197" s="105"/>
      <c r="Q1197" s="84"/>
      <c r="R1197" s="84"/>
      <c r="S1197" s="84"/>
    </row>
    <row r="1198" spans="2:19" ht="45" customHeight="1" x14ac:dyDescent="0.25">
      <c r="B1198" s="20" t="s">
        <v>535</v>
      </c>
      <c r="C1198" s="106" t="s">
        <v>1701</v>
      </c>
      <c r="D1198" s="106"/>
      <c r="E1198" s="107">
        <f t="shared" si="18"/>
        <v>1</v>
      </c>
      <c r="F1198" s="107"/>
      <c r="G1198" s="107" t="s">
        <v>35</v>
      </c>
      <c r="H1198" s="107"/>
      <c r="I1198" s="108">
        <v>42923</v>
      </c>
      <c r="J1198" s="108"/>
      <c r="K1198" s="108">
        <v>42923</v>
      </c>
      <c r="L1198" s="108"/>
      <c r="M1198" s="84" t="s">
        <v>656</v>
      </c>
      <c r="N1198" s="84"/>
      <c r="O1198" s="105">
        <v>139</v>
      </c>
      <c r="P1198" s="105"/>
      <c r="Q1198" s="84"/>
      <c r="R1198" s="84"/>
      <c r="S1198" s="84"/>
    </row>
    <row r="1199" spans="2:19" ht="45" customHeight="1" x14ac:dyDescent="0.25">
      <c r="B1199" s="20" t="s">
        <v>535</v>
      </c>
      <c r="C1199" s="106" t="s">
        <v>1702</v>
      </c>
      <c r="D1199" s="106"/>
      <c r="E1199" s="107">
        <f t="shared" si="18"/>
        <v>1</v>
      </c>
      <c r="F1199" s="107"/>
      <c r="G1199" s="107" t="s">
        <v>35</v>
      </c>
      <c r="H1199" s="107"/>
      <c r="I1199" s="108">
        <v>42970</v>
      </c>
      <c r="J1199" s="108"/>
      <c r="K1199" s="108">
        <v>42970</v>
      </c>
      <c r="L1199" s="108"/>
      <c r="M1199" s="84" t="s">
        <v>656</v>
      </c>
      <c r="N1199" s="84"/>
      <c r="O1199" s="105">
        <v>388</v>
      </c>
      <c r="P1199" s="105"/>
      <c r="Q1199" s="84"/>
      <c r="R1199" s="84"/>
      <c r="S1199" s="84"/>
    </row>
    <row r="1200" spans="2:19" ht="45" customHeight="1" x14ac:dyDescent="0.25">
      <c r="B1200" s="20" t="s">
        <v>535</v>
      </c>
      <c r="C1200" s="106" t="s">
        <v>19</v>
      </c>
      <c r="D1200" s="106"/>
      <c r="E1200" s="107">
        <f t="shared" si="18"/>
        <v>1</v>
      </c>
      <c r="F1200" s="107"/>
      <c r="G1200" s="107" t="s">
        <v>20</v>
      </c>
      <c r="H1200" s="107"/>
      <c r="I1200" s="108">
        <v>42970</v>
      </c>
      <c r="J1200" s="108"/>
      <c r="K1200" s="108">
        <v>42970</v>
      </c>
      <c r="L1200" s="108"/>
      <c r="M1200" s="84" t="s">
        <v>656</v>
      </c>
      <c r="N1200" s="84"/>
      <c r="O1200" s="105">
        <v>468</v>
      </c>
      <c r="P1200" s="105"/>
      <c r="Q1200" s="84"/>
      <c r="R1200" s="84"/>
      <c r="S1200" s="84"/>
    </row>
    <row r="1201" spans="2:19" ht="45" customHeight="1" x14ac:dyDescent="0.25">
      <c r="B1201" s="20" t="s">
        <v>535</v>
      </c>
      <c r="C1201" s="106" t="s">
        <v>1702</v>
      </c>
      <c r="D1201" s="106"/>
      <c r="E1201" s="107">
        <f t="shared" si="18"/>
        <v>1</v>
      </c>
      <c r="F1201" s="107"/>
      <c r="G1201" s="107" t="s">
        <v>35</v>
      </c>
      <c r="H1201" s="107"/>
      <c r="I1201" s="108">
        <v>42970</v>
      </c>
      <c r="J1201" s="108"/>
      <c r="K1201" s="108">
        <v>42970</v>
      </c>
      <c r="L1201" s="108"/>
      <c r="M1201" s="84" t="s">
        <v>656</v>
      </c>
      <c r="N1201" s="84"/>
      <c r="O1201" s="105">
        <v>934</v>
      </c>
      <c r="P1201" s="105"/>
      <c r="Q1201" s="84"/>
      <c r="R1201" s="84"/>
      <c r="S1201" s="84"/>
    </row>
    <row r="1202" spans="2:19" ht="45" customHeight="1" x14ac:dyDescent="0.25">
      <c r="B1202" s="20" t="s">
        <v>535</v>
      </c>
      <c r="C1202" s="106" t="s">
        <v>1703</v>
      </c>
      <c r="D1202" s="106"/>
      <c r="E1202" s="107">
        <f t="shared" si="18"/>
        <v>1</v>
      </c>
      <c r="F1202" s="107"/>
      <c r="G1202" s="107" t="s">
        <v>35</v>
      </c>
      <c r="H1202" s="107"/>
      <c r="I1202" s="108">
        <v>42942</v>
      </c>
      <c r="J1202" s="108"/>
      <c r="K1202" s="108">
        <v>42942</v>
      </c>
      <c r="L1202" s="108"/>
      <c r="M1202" s="84" t="s">
        <v>656</v>
      </c>
      <c r="N1202" s="84"/>
      <c r="O1202" s="105">
        <v>194</v>
      </c>
      <c r="P1202" s="105"/>
      <c r="Q1202" s="84"/>
      <c r="R1202" s="84"/>
      <c r="S1202" s="84"/>
    </row>
    <row r="1203" spans="2:19" ht="45" customHeight="1" x14ac:dyDescent="0.25">
      <c r="B1203" s="20" t="s">
        <v>535</v>
      </c>
      <c r="C1203" s="106" t="s">
        <v>19</v>
      </c>
      <c r="D1203" s="106"/>
      <c r="E1203" s="107">
        <f t="shared" si="18"/>
        <v>1</v>
      </c>
      <c r="F1203" s="107"/>
      <c r="G1203" s="107" t="s">
        <v>20</v>
      </c>
      <c r="H1203" s="107"/>
      <c r="I1203" s="108">
        <v>42954</v>
      </c>
      <c r="J1203" s="108"/>
      <c r="K1203" s="108">
        <v>42954</v>
      </c>
      <c r="L1203" s="108"/>
      <c r="M1203" s="84" t="s">
        <v>656</v>
      </c>
      <c r="N1203" s="84"/>
      <c r="O1203" s="105">
        <v>572</v>
      </c>
      <c r="P1203" s="105"/>
      <c r="Q1203" s="84"/>
      <c r="R1203" s="84"/>
      <c r="S1203" s="84"/>
    </row>
    <row r="1204" spans="2:19" ht="45" customHeight="1" x14ac:dyDescent="0.25">
      <c r="B1204" s="20" t="s">
        <v>535</v>
      </c>
      <c r="C1204" s="106" t="s">
        <v>1703</v>
      </c>
      <c r="D1204" s="106"/>
      <c r="E1204" s="107">
        <f t="shared" si="18"/>
        <v>1</v>
      </c>
      <c r="F1204" s="107"/>
      <c r="G1204" s="107" t="s">
        <v>35</v>
      </c>
      <c r="H1204" s="107"/>
      <c r="I1204" s="108">
        <v>42942</v>
      </c>
      <c r="J1204" s="108"/>
      <c r="K1204" s="108">
        <v>42942</v>
      </c>
      <c r="L1204" s="108"/>
      <c r="M1204" s="84" t="s">
        <v>656</v>
      </c>
      <c r="N1204" s="84"/>
      <c r="O1204" s="105">
        <v>600</v>
      </c>
      <c r="P1204" s="105"/>
      <c r="Q1204" s="84"/>
      <c r="R1204" s="84"/>
      <c r="S1204" s="84"/>
    </row>
    <row r="1205" spans="2:19" ht="45" customHeight="1" x14ac:dyDescent="0.25">
      <c r="B1205" s="20" t="s">
        <v>535</v>
      </c>
      <c r="C1205" s="106" t="s">
        <v>536</v>
      </c>
      <c r="D1205" s="106"/>
      <c r="E1205" s="107">
        <f t="shared" si="18"/>
        <v>1</v>
      </c>
      <c r="F1205" s="107"/>
      <c r="G1205" s="107" t="s">
        <v>35</v>
      </c>
      <c r="H1205" s="107"/>
      <c r="I1205" s="108">
        <v>42954</v>
      </c>
      <c r="J1205" s="108"/>
      <c r="K1205" s="108">
        <v>42954</v>
      </c>
      <c r="L1205" s="108"/>
      <c r="M1205" s="84" t="s">
        <v>656</v>
      </c>
      <c r="N1205" s="84"/>
      <c r="O1205" s="105">
        <v>600</v>
      </c>
      <c r="P1205" s="105"/>
      <c r="Q1205" s="84"/>
      <c r="R1205" s="84"/>
      <c r="S1205" s="84"/>
    </row>
    <row r="1206" spans="2:19" ht="45" customHeight="1" x14ac:dyDescent="0.25">
      <c r="B1206" s="20" t="s">
        <v>535</v>
      </c>
      <c r="C1206" s="106" t="s">
        <v>19</v>
      </c>
      <c r="D1206" s="106"/>
      <c r="E1206" s="107">
        <f t="shared" si="18"/>
        <v>1</v>
      </c>
      <c r="F1206" s="107"/>
      <c r="G1206" s="107" t="s">
        <v>20</v>
      </c>
      <c r="H1206" s="107"/>
      <c r="I1206" s="108">
        <v>42996</v>
      </c>
      <c r="J1206" s="108"/>
      <c r="K1206" s="108">
        <v>43007</v>
      </c>
      <c r="L1206" s="108"/>
      <c r="M1206" s="84" t="s">
        <v>656</v>
      </c>
      <c r="N1206" s="84"/>
      <c r="O1206" s="105">
        <v>360</v>
      </c>
      <c r="P1206" s="105"/>
      <c r="Q1206" s="84"/>
      <c r="R1206" s="84"/>
      <c r="S1206" s="84"/>
    </row>
    <row r="1207" spans="2:19" ht="45" customHeight="1" x14ac:dyDescent="0.25">
      <c r="B1207" s="20" t="s">
        <v>535</v>
      </c>
      <c r="C1207" s="106" t="s">
        <v>1704</v>
      </c>
      <c r="D1207" s="106"/>
      <c r="E1207" s="107">
        <f t="shared" si="18"/>
        <v>1</v>
      </c>
      <c r="F1207" s="107"/>
      <c r="G1207" s="107" t="s">
        <v>35</v>
      </c>
      <c r="H1207" s="107"/>
      <c r="I1207" s="108">
        <v>43011</v>
      </c>
      <c r="J1207" s="108"/>
      <c r="K1207" s="108">
        <v>43011</v>
      </c>
      <c r="L1207" s="108"/>
      <c r="M1207" s="84" t="s">
        <v>656</v>
      </c>
      <c r="N1207" s="84"/>
      <c r="O1207" s="105">
        <v>194</v>
      </c>
      <c r="P1207" s="105"/>
      <c r="Q1207" s="84"/>
      <c r="R1207" s="84"/>
      <c r="S1207" s="84"/>
    </row>
    <row r="1208" spans="2:19" ht="45" customHeight="1" x14ac:dyDescent="0.25">
      <c r="B1208" s="20" t="s">
        <v>535</v>
      </c>
      <c r="C1208" s="106" t="s">
        <v>19</v>
      </c>
      <c r="D1208" s="106"/>
      <c r="E1208" s="107">
        <f t="shared" si="18"/>
        <v>1</v>
      </c>
      <c r="F1208" s="107"/>
      <c r="G1208" s="107" t="s">
        <v>20</v>
      </c>
      <c r="H1208" s="107"/>
      <c r="I1208" s="108">
        <v>43021</v>
      </c>
      <c r="J1208" s="108"/>
      <c r="K1208" s="108">
        <v>43021</v>
      </c>
      <c r="L1208" s="108"/>
      <c r="M1208" s="84" t="s">
        <v>656</v>
      </c>
      <c r="N1208" s="84"/>
      <c r="O1208" s="105">
        <v>333</v>
      </c>
      <c r="P1208" s="105"/>
      <c r="Q1208" s="84"/>
      <c r="R1208" s="84"/>
      <c r="S1208" s="84"/>
    </row>
    <row r="1209" spans="2:19" ht="45" customHeight="1" x14ac:dyDescent="0.25">
      <c r="B1209" s="20" t="s">
        <v>535</v>
      </c>
      <c r="C1209" s="106" t="s">
        <v>1704</v>
      </c>
      <c r="D1209" s="106"/>
      <c r="E1209" s="107">
        <f t="shared" si="18"/>
        <v>1</v>
      </c>
      <c r="F1209" s="107"/>
      <c r="G1209" s="107" t="s">
        <v>35</v>
      </c>
      <c r="H1209" s="107"/>
      <c r="I1209" s="108">
        <v>43011</v>
      </c>
      <c r="J1209" s="108"/>
      <c r="K1209" s="108">
        <v>43011</v>
      </c>
      <c r="L1209" s="108"/>
      <c r="M1209" s="84" t="s">
        <v>656</v>
      </c>
      <c r="N1209" s="84"/>
      <c r="O1209" s="105">
        <v>109.99</v>
      </c>
      <c r="P1209" s="105"/>
      <c r="Q1209" s="84"/>
      <c r="R1209" s="84"/>
      <c r="S1209" s="84"/>
    </row>
    <row r="1210" spans="2:19" ht="45" customHeight="1" x14ac:dyDescent="0.25">
      <c r="B1210" s="20" t="s">
        <v>535</v>
      </c>
      <c r="C1210" s="106" t="s">
        <v>1705</v>
      </c>
      <c r="D1210" s="106"/>
      <c r="E1210" s="107">
        <f t="shared" si="18"/>
        <v>1</v>
      </c>
      <c r="F1210" s="107"/>
      <c r="G1210" s="107" t="s">
        <v>35</v>
      </c>
      <c r="H1210" s="107"/>
      <c r="I1210" s="108">
        <v>42983</v>
      </c>
      <c r="J1210" s="108"/>
      <c r="K1210" s="108">
        <v>42983</v>
      </c>
      <c r="L1210" s="108"/>
      <c r="M1210" s="84" t="s">
        <v>656</v>
      </c>
      <c r="N1210" s="84"/>
      <c r="O1210" s="105">
        <v>194</v>
      </c>
      <c r="P1210" s="105"/>
      <c r="Q1210" s="84"/>
      <c r="R1210" s="84"/>
      <c r="S1210" s="84"/>
    </row>
    <row r="1211" spans="2:19" ht="45" customHeight="1" x14ac:dyDescent="0.25">
      <c r="B1211" s="20" t="s">
        <v>535</v>
      </c>
      <c r="C1211" s="106" t="s">
        <v>19</v>
      </c>
      <c r="D1211" s="106"/>
      <c r="E1211" s="107">
        <f t="shared" si="18"/>
        <v>1</v>
      </c>
      <c r="F1211" s="107"/>
      <c r="G1211" s="107" t="s">
        <v>20</v>
      </c>
      <c r="H1211" s="107"/>
      <c r="I1211" s="108">
        <v>42993</v>
      </c>
      <c r="J1211" s="108"/>
      <c r="K1211" s="108">
        <v>42993</v>
      </c>
      <c r="L1211" s="108"/>
      <c r="M1211" s="84" t="s">
        <v>656</v>
      </c>
      <c r="N1211" s="84"/>
      <c r="O1211" s="105">
        <v>252</v>
      </c>
      <c r="P1211" s="105"/>
      <c r="Q1211" s="84"/>
      <c r="R1211" s="84"/>
      <c r="S1211" s="84"/>
    </row>
    <row r="1212" spans="2:19" ht="45" customHeight="1" x14ac:dyDescent="0.25">
      <c r="B1212" s="20" t="s">
        <v>535</v>
      </c>
      <c r="C1212" s="106" t="s">
        <v>1706</v>
      </c>
      <c r="D1212" s="106"/>
      <c r="E1212" s="107">
        <f t="shared" si="18"/>
        <v>1</v>
      </c>
      <c r="F1212" s="107"/>
      <c r="G1212" s="107" t="s">
        <v>35</v>
      </c>
      <c r="H1212" s="107"/>
      <c r="I1212" s="108">
        <v>43038</v>
      </c>
      <c r="J1212" s="108"/>
      <c r="K1212" s="108">
        <v>43038</v>
      </c>
      <c r="L1212" s="108"/>
      <c r="M1212" s="84" t="s">
        <v>656</v>
      </c>
      <c r="N1212" s="84"/>
      <c r="O1212" s="105">
        <v>194</v>
      </c>
      <c r="P1212" s="105"/>
      <c r="Q1212" s="84"/>
      <c r="R1212" s="84"/>
      <c r="S1212" s="84"/>
    </row>
    <row r="1213" spans="2:19" ht="45" customHeight="1" x14ac:dyDescent="0.25">
      <c r="B1213" s="20" t="s">
        <v>535</v>
      </c>
      <c r="C1213" s="106" t="s">
        <v>19</v>
      </c>
      <c r="D1213" s="106"/>
      <c r="E1213" s="107">
        <f t="shared" si="18"/>
        <v>1</v>
      </c>
      <c r="F1213" s="107"/>
      <c r="G1213" s="107" t="s">
        <v>20</v>
      </c>
      <c r="H1213" s="107"/>
      <c r="I1213" s="108">
        <v>43024</v>
      </c>
      <c r="J1213" s="108"/>
      <c r="K1213" s="108">
        <v>43039</v>
      </c>
      <c r="L1213" s="108"/>
      <c r="M1213" s="84" t="s">
        <v>656</v>
      </c>
      <c r="N1213" s="84"/>
      <c r="O1213" s="105">
        <v>378</v>
      </c>
      <c r="P1213" s="105"/>
      <c r="Q1213" s="84"/>
      <c r="R1213" s="84"/>
      <c r="S1213" s="84"/>
    </row>
    <row r="1214" spans="2:19" ht="45" customHeight="1" x14ac:dyDescent="0.25">
      <c r="B1214" s="20" t="s">
        <v>535</v>
      </c>
      <c r="C1214" s="106" t="s">
        <v>19</v>
      </c>
      <c r="D1214" s="106"/>
      <c r="E1214" s="107">
        <f t="shared" si="18"/>
        <v>1</v>
      </c>
      <c r="F1214" s="107"/>
      <c r="G1214" s="107" t="s">
        <v>20</v>
      </c>
      <c r="H1214" s="107"/>
      <c r="I1214" s="108">
        <v>43040</v>
      </c>
      <c r="J1214" s="108"/>
      <c r="K1214" s="108">
        <v>43054</v>
      </c>
      <c r="L1214" s="108"/>
      <c r="M1214" s="84" t="s">
        <v>656</v>
      </c>
      <c r="N1214" s="84"/>
      <c r="O1214" s="105">
        <v>324</v>
      </c>
      <c r="P1214" s="105"/>
      <c r="Q1214" s="84"/>
      <c r="R1214" s="84"/>
      <c r="S1214" s="84"/>
    </row>
    <row r="1215" spans="2:19" ht="45" customHeight="1" x14ac:dyDescent="0.25">
      <c r="B1215" s="20" t="s">
        <v>535</v>
      </c>
      <c r="C1215" s="106" t="s">
        <v>1695</v>
      </c>
      <c r="D1215" s="106"/>
      <c r="E1215" s="107">
        <f t="shared" si="18"/>
        <v>1</v>
      </c>
      <c r="F1215" s="107"/>
      <c r="G1215" s="107" t="s">
        <v>35</v>
      </c>
      <c r="H1215" s="107"/>
      <c r="I1215" s="108">
        <v>43049</v>
      </c>
      <c r="J1215" s="108"/>
      <c r="K1215" s="108">
        <v>43049</v>
      </c>
      <c r="L1215" s="108"/>
      <c r="M1215" s="84" t="s">
        <v>656</v>
      </c>
      <c r="N1215" s="84"/>
      <c r="O1215" s="105">
        <v>338</v>
      </c>
      <c r="P1215" s="105"/>
      <c r="Q1215" s="84"/>
      <c r="R1215" s="84"/>
      <c r="S1215" s="84"/>
    </row>
    <row r="1216" spans="2:19" ht="45" customHeight="1" x14ac:dyDescent="0.25">
      <c r="B1216" s="20" t="s">
        <v>535</v>
      </c>
      <c r="C1216" s="106" t="s">
        <v>1695</v>
      </c>
      <c r="D1216" s="106"/>
      <c r="E1216" s="107">
        <f t="shared" si="18"/>
        <v>1</v>
      </c>
      <c r="F1216" s="107"/>
      <c r="G1216" s="107" t="s">
        <v>35</v>
      </c>
      <c r="H1216" s="107"/>
      <c r="I1216" s="108">
        <v>43049</v>
      </c>
      <c r="J1216" s="108"/>
      <c r="K1216" s="108">
        <v>43049</v>
      </c>
      <c r="L1216" s="108"/>
      <c r="M1216" s="84" t="s">
        <v>656</v>
      </c>
      <c r="N1216" s="84"/>
      <c r="O1216" s="105">
        <v>243</v>
      </c>
      <c r="P1216" s="105"/>
      <c r="Q1216" s="84"/>
      <c r="R1216" s="84"/>
      <c r="S1216" s="84"/>
    </row>
    <row r="1217" spans="2:20" ht="45" customHeight="1" x14ac:dyDescent="0.25">
      <c r="B1217" s="20" t="s">
        <v>535</v>
      </c>
      <c r="C1217" s="106" t="s">
        <v>1271</v>
      </c>
      <c r="D1217" s="106"/>
      <c r="E1217" s="107">
        <f t="shared" si="18"/>
        <v>1</v>
      </c>
      <c r="F1217" s="107"/>
      <c r="G1217" s="107" t="s">
        <v>35</v>
      </c>
      <c r="H1217" s="107"/>
      <c r="I1217" s="108">
        <v>43014</v>
      </c>
      <c r="J1217" s="108"/>
      <c r="K1217" s="108">
        <v>43014</v>
      </c>
      <c r="L1217" s="108"/>
      <c r="M1217" s="84" t="s">
        <v>656</v>
      </c>
      <c r="N1217" s="84"/>
      <c r="O1217" s="105">
        <v>338</v>
      </c>
      <c r="P1217" s="105"/>
      <c r="Q1217" s="84"/>
      <c r="R1217" s="84"/>
      <c r="S1217" s="84"/>
    </row>
    <row r="1218" spans="2:20" ht="45" customHeight="1" x14ac:dyDescent="0.25">
      <c r="B1218" s="20" t="s">
        <v>535</v>
      </c>
      <c r="C1218" s="106" t="s">
        <v>1271</v>
      </c>
      <c r="D1218" s="106"/>
      <c r="E1218" s="107">
        <f t="shared" si="18"/>
        <v>1</v>
      </c>
      <c r="F1218" s="107"/>
      <c r="G1218" s="107" t="s">
        <v>35</v>
      </c>
      <c r="H1218" s="107"/>
      <c r="I1218" s="108">
        <v>43014</v>
      </c>
      <c r="J1218" s="108"/>
      <c r="K1218" s="108">
        <v>43014</v>
      </c>
      <c r="L1218" s="108"/>
      <c r="M1218" s="84" t="s">
        <v>656</v>
      </c>
      <c r="N1218" s="84"/>
      <c r="O1218" s="105">
        <v>481</v>
      </c>
      <c r="P1218" s="105"/>
      <c r="Q1218" s="84"/>
      <c r="R1218" s="84"/>
      <c r="S1218" s="84"/>
    </row>
    <row r="1219" spans="2:20" ht="45" customHeight="1" x14ac:dyDescent="0.25">
      <c r="B1219" s="20" t="s">
        <v>535</v>
      </c>
      <c r="C1219" s="106" t="s">
        <v>19</v>
      </c>
      <c r="D1219" s="106"/>
      <c r="E1219" s="107">
        <f t="shared" si="18"/>
        <v>1</v>
      </c>
      <c r="F1219" s="107"/>
      <c r="G1219" s="107" t="s">
        <v>20</v>
      </c>
      <c r="H1219" s="107"/>
      <c r="I1219" s="108">
        <v>43067</v>
      </c>
      <c r="J1219" s="108"/>
      <c r="K1219" s="108">
        <v>43063</v>
      </c>
      <c r="L1219" s="108"/>
      <c r="M1219" s="84" t="s">
        <v>656</v>
      </c>
      <c r="N1219" s="84"/>
      <c r="O1219" s="105">
        <v>270</v>
      </c>
      <c r="P1219" s="105"/>
      <c r="Q1219" s="84"/>
      <c r="R1219" s="84"/>
      <c r="S1219" s="84"/>
    </row>
    <row r="1220" spans="2:20" ht="45" customHeight="1" x14ac:dyDescent="0.25">
      <c r="B1220" s="20" t="s">
        <v>535</v>
      </c>
      <c r="C1220" s="106" t="s">
        <v>1707</v>
      </c>
      <c r="D1220" s="106"/>
      <c r="E1220" s="107">
        <f t="shared" si="18"/>
        <v>1</v>
      </c>
      <c r="F1220" s="107"/>
      <c r="G1220" s="107" t="s">
        <v>35</v>
      </c>
      <c r="H1220" s="107"/>
      <c r="I1220" s="108">
        <v>43060</v>
      </c>
      <c r="J1220" s="108"/>
      <c r="K1220" s="108">
        <v>43060</v>
      </c>
      <c r="L1220" s="108"/>
      <c r="M1220" s="84" t="s">
        <v>656</v>
      </c>
      <c r="N1220" s="84"/>
      <c r="O1220" s="105">
        <v>194</v>
      </c>
      <c r="P1220" s="105"/>
      <c r="Q1220" s="84"/>
      <c r="R1220" s="84"/>
      <c r="S1220" s="84"/>
    </row>
    <row r="1221" spans="2:20" ht="45" customHeight="1" x14ac:dyDescent="0.25">
      <c r="B1221" s="20" t="s">
        <v>535</v>
      </c>
      <c r="C1221" s="106" t="s">
        <v>1707</v>
      </c>
      <c r="D1221" s="106"/>
      <c r="E1221" s="107">
        <f t="shared" si="18"/>
        <v>1</v>
      </c>
      <c r="F1221" s="107"/>
      <c r="G1221" s="107" t="s">
        <v>35</v>
      </c>
      <c r="H1221" s="107"/>
      <c r="I1221" s="108">
        <v>43060</v>
      </c>
      <c r="J1221" s="108"/>
      <c r="K1221" s="108">
        <v>43060</v>
      </c>
      <c r="L1221" s="108"/>
      <c r="M1221" s="84" t="s">
        <v>656</v>
      </c>
      <c r="N1221" s="84"/>
      <c r="O1221" s="105">
        <v>600</v>
      </c>
      <c r="P1221" s="105"/>
      <c r="Q1221" s="84"/>
      <c r="R1221" s="84"/>
      <c r="S1221" s="84"/>
    </row>
    <row r="1222" spans="2:20" ht="45" customHeight="1" x14ac:dyDescent="0.25">
      <c r="B1222" s="20" t="s">
        <v>535</v>
      </c>
      <c r="C1222" s="106" t="s">
        <v>1708</v>
      </c>
      <c r="D1222" s="106"/>
      <c r="E1222" s="107">
        <f t="shared" si="18"/>
        <v>1</v>
      </c>
      <c r="F1222" s="107"/>
      <c r="G1222" s="107" t="s">
        <v>35</v>
      </c>
      <c r="H1222" s="107"/>
      <c r="I1222" s="108">
        <v>43070</v>
      </c>
      <c r="J1222" s="108"/>
      <c r="K1222" s="108">
        <v>43070</v>
      </c>
      <c r="L1222" s="108"/>
      <c r="M1222" s="84" t="s">
        <v>656</v>
      </c>
      <c r="N1222" s="84"/>
      <c r="O1222" s="105">
        <v>333</v>
      </c>
      <c r="P1222" s="105"/>
      <c r="Q1222" s="84"/>
      <c r="R1222" s="84"/>
      <c r="S1222" s="84"/>
    </row>
    <row r="1223" spans="2:20" ht="45" customHeight="1" x14ac:dyDescent="0.25">
      <c r="B1223" s="20" t="s">
        <v>535</v>
      </c>
      <c r="C1223" s="106" t="s">
        <v>1709</v>
      </c>
      <c r="D1223" s="106"/>
      <c r="E1223" s="107">
        <f t="shared" si="18"/>
        <v>1</v>
      </c>
      <c r="F1223" s="107"/>
      <c r="G1223" s="107" t="s">
        <v>35</v>
      </c>
      <c r="H1223" s="107"/>
      <c r="I1223" s="108">
        <v>43033</v>
      </c>
      <c r="J1223" s="108"/>
      <c r="K1223" s="108">
        <v>43033</v>
      </c>
      <c r="L1223" s="108"/>
      <c r="M1223" s="84" t="s">
        <v>656</v>
      </c>
      <c r="N1223" s="84"/>
      <c r="O1223" s="105">
        <v>194</v>
      </c>
      <c r="P1223" s="105"/>
      <c r="Q1223" s="84"/>
      <c r="R1223" s="84"/>
      <c r="S1223" s="84"/>
    </row>
    <row r="1224" spans="2:20" ht="45" customHeight="1" x14ac:dyDescent="0.25">
      <c r="B1224" s="20" t="s">
        <v>535</v>
      </c>
      <c r="C1224" s="106" t="s">
        <v>1708</v>
      </c>
      <c r="D1224" s="106"/>
      <c r="E1224" s="107">
        <f t="shared" si="18"/>
        <v>1</v>
      </c>
      <c r="F1224" s="107"/>
      <c r="G1224" s="107" t="s">
        <v>35</v>
      </c>
      <c r="H1224" s="107"/>
      <c r="I1224" s="108">
        <v>43070</v>
      </c>
      <c r="J1224" s="108"/>
      <c r="K1224" s="108">
        <v>43070</v>
      </c>
      <c r="L1224" s="108"/>
      <c r="M1224" s="84" t="s">
        <v>656</v>
      </c>
      <c r="N1224" s="84"/>
      <c r="O1224" s="105">
        <v>956</v>
      </c>
      <c r="P1224" s="105"/>
      <c r="Q1224" s="84"/>
      <c r="R1224" s="84"/>
      <c r="S1224" s="84"/>
      <c r="T1224" s="5">
        <f>SUM(O1156:O1224)</f>
        <v>24797.99</v>
      </c>
    </row>
    <row r="1225" spans="2:20" ht="45" customHeight="1" x14ac:dyDescent="0.25">
      <c r="B1225" s="20" t="s">
        <v>551</v>
      </c>
      <c r="C1225" s="106" t="s">
        <v>1710</v>
      </c>
      <c r="D1225" s="106"/>
      <c r="E1225" s="107">
        <f t="shared" si="18"/>
        <v>1</v>
      </c>
      <c r="F1225" s="107"/>
      <c r="G1225" s="107" t="s">
        <v>35</v>
      </c>
      <c r="H1225" s="107"/>
      <c r="I1225" s="108">
        <v>42738</v>
      </c>
      <c r="J1225" s="108"/>
      <c r="K1225" s="108">
        <v>42738</v>
      </c>
      <c r="L1225" s="108"/>
      <c r="M1225" s="84" t="s">
        <v>656</v>
      </c>
      <c r="N1225" s="84"/>
      <c r="O1225" s="105">
        <v>568.03</v>
      </c>
      <c r="P1225" s="105"/>
      <c r="Q1225" s="84"/>
      <c r="R1225" s="84"/>
      <c r="S1225" s="84"/>
    </row>
    <row r="1226" spans="2:20" ht="45" customHeight="1" x14ac:dyDescent="0.25">
      <c r="B1226" s="20" t="s">
        <v>551</v>
      </c>
      <c r="C1226" s="106" t="s">
        <v>1710</v>
      </c>
      <c r="D1226" s="106"/>
      <c r="E1226" s="107">
        <f t="shared" si="18"/>
        <v>1</v>
      </c>
      <c r="F1226" s="107"/>
      <c r="G1226" s="107" t="s">
        <v>35</v>
      </c>
      <c r="H1226" s="107"/>
      <c r="I1226" s="108">
        <v>42745</v>
      </c>
      <c r="J1226" s="108"/>
      <c r="K1226" s="108">
        <v>42745</v>
      </c>
      <c r="L1226" s="108"/>
      <c r="M1226" s="84" t="s">
        <v>656</v>
      </c>
      <c r="N1226" s="84"/>
      <c r="O1226" s="105">
        <v>688</v>
      </c>
      <c r="P1226" s="105"/>
      <c r="Q1226" s="84"/>
      <c r="R1226" s="84"/>
      <c r="S1226" s="84"/>
    </row>
    <row r="1227" spans="2:20" ht="45" customHeight="1" x14ac:dyDescent="0.25">
      <c r="B1227" s="20" t="s">
        <v>551</v>
      </c>
      <c r="C1227" s="106" t="s">
        <v>1710</v>
      </c>
      <c r="D1227" s="106"/>
      <c r="E1227" s="107">
        <f t="shared" si="18"/>
        <v>1</v>
      </c>
      <c r="F1227" s="107"/>
      <c r="G1227" s="107" t="s">
        <v>35</v>
      </c>
      <c r="H1227" s="107"/>
      <c r="I1227" s="108">
        <v>42747</v>
      </c>
      <c r="J1227" s="108"/>
      <c r="K1227" s="108">
        <v>42747</v>
      </c>
      <c r="L1227" s="108"/>
      <c r="M1227" s="84" t="s">
        <v>656</v>
      </c>
      <c r="N1227" s="84"/>
      <c r="O1227" s="105">
        <v>689</v>
      </c>
      <c r="P1227" s="105"/>
      <c r="Q1227" s="84"/>
      <c r="R1227" s="84"/>
      <c r="S1227" s="84"/>
    </row>
    <row r="1228" spans="2:20" ht="45" customHeight="1" x14ac:dyDescent="0.25">
      <c r="B1228" s="20" t="s">
        <v>551</v>
      </c>
      <c r="C1228" s="106" t="s">
        <v>1710</v>
      </c>
      <c r="D1228" s="106"/>
      <c r="E1228" s="107">
        <f t="shared" si="18"/>
        <v>1</v>
      </c>
      <c r="F1228" s="107"/>
      <c r="G1228" s="107" t="s">
        <v>35</v>
      </c>
      <c r="H1228" s="107"/>
      <c r="I1228" s="108">
        <v>42748</v>
      </c>
      <c r="J1228" s="108"/>
      <c r="K1228" s="108">
        <v>42748</v>
      </c>
      <c r="L1228" s="108"/>
      <c r="M1228" s="84" t="s">
        <v>656</v>
      </c>
      <c r="N1228" s="84"/>
      <c r="O1228" s="105">
        <v>690</v>
      </c>
      <c r="P1228" s="105"/>
      <c r="Q1228" s="84"/>
      <c r="R1228" s="84"/>
      <c r="S1228" s="84"/>
    </row>
    <row r="1229" spans="2:20" ht="45" customHeight="1" x14ac:dyDescent="0.25">
      <c r="B1229" s="20" t="s">
        <v>551</v>
      </c>
      <c r="C1229" s="106" t="s">
        <v>1272</v>
      </c>
      <c r="D1229" s="106"/>
      <c r="E1229" s="107">
        <f t="shared" ref="E1229:E1292" si="19">D1229+1</f>
        <v>1</v>
      </c>
      <c r="F1229" s="107"/>
      <c r="G1229" s="107" t="s">
        <v>35</v>
      </c>
      <c r="H1229" s="107"/>
      <c r="I1229" s="108">
        <v>42745</v>
      </c>
      <c r="J1229" s="108"/>
      <c r="K1229" s="108">
        <v>42745</v>
      </c>
      <c r="L1229" s="108"/>
      <c r="M1229" s="84" t="s">
        <v>656</v>
      </c>
      <c r="N1229" s="84"/>
      <c r="O1229" s="105">
        <v>538.01</v>
      </c>
      <c r="P1229" s="105"/>
      <c r="Q1229" s="84"/>
      <c r="R1229" s="84"/>
      <c r="S1229" s="84"/>
    </row>
    <row r="1230" spans="2:20" ht="45" customHeight="1" x14ac:dyDescent="0.25">
      <c r="B1230" s="20" t="s">
        <v>551</v>
      </c>
      <c r="C1230" s="106" t="s">
        <v>19</v>
      </c>
      <c r="D1230" s="106"/>
      <c r="E1230" s="107">
        <f t="shared" si="19"/>
        <v>1</v>
      </c>
      <c r="F1230" s="107"/>
      <c r="G1230" s="107" t="s">
        <v>20</v>
      </c>
      <c r="H1230" s="107"/>
      <c r="I1230" s="108">
        <v>42747</v>
      </c>
      <c r="J1230" s="108"/>
      <c r="K1230" s="108">
        <v>42747</v>
      </c>
      <c r="L1230" s="108"/>
      <c r="M1230" s="84" t="s">
        <v>656</v>
      </c>
      <c r="N1230" s="84"/>
      <c r="O1230" s="105">
        <v>306</v>
      </c>
      <c r="P1230" s="105"/>
      <c r="Q1230" s="84"/>
      <c r="R1230" s="84"/>
      <c r="S1230" s="84"/>
    </row>
    <row r="1231" spans="2:20" ht="45" customHeight="1" x14ac:dyDescent="0.25">
      <c r="B1231" s="20" t="s">
        <v>551</v>
      </c>
      <c r="C1231" s="106" t="s">
        <v>1710</v>
      </c>
      <c r="D1231" s="106"/>
      <c r="E1231" s="107">
        <f t="shared" si="19"/>
        <v>1</v>
      </c>
      <c r="F1231" s="107"/>
      <c r="G1231" s="107" t="s">
        <v>35</v>
      </c>
      <c r="H1231" s="107"/>
      <c r="I1231" s="108">
        <v>42738</v>
      </c>
      <c r="J1231" s="108"/>
      <c r="K1231" s="108">
        <v>42738</v>
      </c>
      <c r="L1231" s="108"/>
      <c r="M1231" s="84" t="s">
        <v>656</v>
      </c>
      <c r="N1231" s="84"/>
      <c r="O1231" s="105">
        <v>415</v>
      </c>
      <c r="P1231" s="105"/>
      <c r="Q1231" s="84"/>
      <c r="R1231" s="84"/>
      <c r="S1231" s="84"/>
    </row>
    <row r="1232" spans="2:20" ht="45" customHeight="1" x14ac:dyDescent="0.25">
      <c r="B1232" s="20" t="s">
        <v>551</v>
      </c>
      <c r="C1232" s="106" t="s">
        <v>1711</v>
      </c>
      <c r="D1232" s="106"/>
      <c r="E1232" s="107">
        <f t="shared" si="19"/>
        <v>1</v>
      </c>
      <c r="F1232" s="107"/>
      <c r="G1232" s="107" t="s">
        <v>35</v>
      </c>
      <c r="H1232" s="107"/>
      <c r="I1232" s="108">
        <v>42760</v>
      </c>
      <c r="J1232" s="108"/>
      <c r="K1232" s="108">
        <v>42760</v>
      </c>
      <c r="L1232" s="108"/>
      <c r="M1232" s="84" t="s">
        <v>656</v>
      </c>
      <c r="N1232" s="84"/>
      <c r="O1232" s="105">
        <v>694</v>
      </c>
      <c r="P1232" s="105"/>
      <c r="Q1232" s="84"/>
      <c r="R1232" s="84"/>
      <c r="S1232" s="84"/>
    </row>
    <row r="1233" spans="2:19" ht="45" customHeight="1" x14ac:dyDescent="0.25">
      <c r="B1233" s="20" t="s">
        <v>551</v>
      </c>
      <c r="C1233" s="106" t="s">
        <v>1711</v>
      </c>
      <c r="D1233" s="106"/>
      <c r="E1233" s="107">
        <f t="shared" si="19"/>
        <v>1</v>
      </c>
      <c r="F1233" s="107"/>
      <c r="G1233" s="107" t="s">
        <v>35</v>
      </c>
      <c r="H1233" s="107"/>
      <c r="I1233" s="108">
        <v>42752</v>
      </c>
      <c r="J1233" s="108"/>
      <c r="K1233" s="108">
        <v>42752</v>
      </c>
      <c r="L1233" s="108"/>
      <c r="M1233" s="84" t="s">
        <v>656</v>
      </c>
      <c r="N1233" s="84"/>
      <c r="O1233" s="105">
        <v>595</v>
      </c>
      <c r="P1233" s="105"/>
      <c r="Q1233" s="84"/>
      <c r="R1233" s="84"/>
      <c r="S1233" s="84"/>
    </row>
    <row r="1234" spans="2:19" ht="45" customHeight="1" x14ac:dyDescent="0.25">
      <c r="B1234" s="20" t="s">
        <v>551</v>
      </c>
      <c r="C1234" s="106" t="s">
        <v>1711</v>
      </c>
      <c r="D1234" s="106"/>
      <c r="E1234" s="107">
        <f t="shared" si="19"/>
        <v>1</v>
      </c>
      <c r="F1234" s="107"/>
      <c r="G1234" s="107" t="s">
        <v>35</v>
      </c>
      <c r="H1234" s="107"/>
      <c r="I1234" s="108">
        <v>42758</v>
      </c>
      <c r="J1234" s="108"/>
      <c r="K1234" s="108">
        <v>42758</v>
      </c>
      <c r="L1234" s="108"/>
      <c r="M1234" s="84" t="s">
        <v>656</v>
      </c>
      <c r="N1234" s="84"/>
      <c r="O1234" s="105">
        <v>594.01</v>
      </c>
      <c r="P1234" s="105"/>
      <c r="Q1234" s="84"/>
      <c r="R1234" s="84"/>
      <c r="S1234" s="84"/>
    </row>
    <row r="1235" spans="2:19" ht="45" customHeight="1" x14ac:dyDescent="0.25">
      <c r="B1235" s="20" t="s">
        <v>551</v>
      </c>
      <c r="C1235" s="106" t="s">
        <v>1711</v>
      </c>
      <c r="D1235" s="106"/>
      <c r="E1235" s="107">
        <f t="shared" si="19"/>
        <v>1</v>
      </c>
      <c r="F1235" s="107"/>
      <c r="G1235" s="107" t="s">
        <v>35</v>
      </c>
      <c r="H1235" s="107"/>
      <c r="I1235" s="108">
        <v>42755</v>
      </c>
      <c r="J1235" s="108"/>
      <c r="K1235" s="108">
        <v>42755</v>
      </c>
      <c r="L1235" s="108"/>
      <c r="M1235" s="84" t="s">
        <v>656</v>
      </c>
      <c r="N1235" s="84"/>
      <c r="O1235" s="105">
        <v>690</v>
      </c>
      <c r="P1235" s="105"/>
      <c r="Q1235" s="84"/>
      <c r="R1235" s="84"/>
      <c r="S1235" s="84"/>
    </row>
    <row r="1236" spans="2:19" ht="45" customHeight="1" x14ac:dyDescent="0.25">
      <c r="B1236" s="20" t="s">
        <v>551</v>
      </c>
      <c r="C1236" s="106" t="s">
        <v>19</v>
      </c>
      <c r="D1236" s="106"/>
      <c r="E1236" s="107">
        <f t="shared" si="19"/>
        <v>1</v>
      </c>
      <c r="F1236" s="107"/>
      <c r="G1236" s="107" t="s">
        <v>20</v>
      </c>
      <c r="H1236" s="107"/>
      <c r="I1236" s="108">
        <v>42761</v>
      </c>
      <c r="J1236" s="108"/>
      <c r="K1236" s="108">
        <v>42761</v>
      </c>
      <c r="L1236" s="108"/>
      <c r="M1236" s="84" t="s">
        <v>656</v>
      </c>
      <c r="N1236" s="84"/>
      <c r="O1236" s="105">
        <v>324</v>
      </c>
      <c r="P1236" s="105"/>
      <c r="Q1236" s="84"/>
      <c r="R1236" s="84"/>
      <c r="S1236" s="84"/>
    </row>
    <row r="1237" spans="2:19" ht="45" customHeight="1" x14ac:dyDescent="0.25">
      <c r="B1237" s="20" t="s">
        <v>551</v>
      </c>
      <c r="C1237" s="106" t="s">
        <v>1712</v>
      </c>
      <c r="D1237" s="106"/>
      <c r="E1237" s="107">
        <f t="shared" si="19"/>
        <v>1</v>
      </c>
      <c r="F1237" s="107"/>
      <c r="G1237" s="107" t="s">
        <v>35</v>
      </c>
      <c r="H1237" s="107"/>
      <c r="I1237" s="108">
        <v>42773</v>
      </c>
      <c r="J1237" s="108"/>
      <c r="K1237" s="108">
        <v>42773</v>
      </c>
      <c r="L1237" s="108"/>
      <c r="M1237" s="84" t="s">
        <v>656</v>
      </c>
      <c r="N1237" s="84"/>
      <c r="O1237" s="105">
        <v>694</v>
      </c>
      <c r="P1237" s="105"/>
      <c r="Q1237" s="84"/>
      <c r="R1237" s="84"/>
      <c r="S1237" s="84"/>
    </row>
    <row r="1238" spans="2:19" ht="45" customHeight="1" x14ac:dyDescent="0.25">
      <c r="B1238" s="20" t="s">
        <v>551</v>
      </c>
      <c r="C1238" s="106" t="s">
        <v>1712</v>
      </c>
      <c r="D1238" s="106"/>
      <c r="E1238" s="107">
        <f t="shared" si="19"/>
        <v>1</v>
      </c>
      <c r="F1238" s="107"/>
      <c r="G1238" s="107" t="s">
        <v>35</v>
      </c>
      <c r="H1238" s="107"/>
      <c r="I1238" s="108">
        <v>42761</v>
      </c>
      <c r="J1238" s="108"/>
      <c r="K1238" s="108">
        <v>42761</v>
      </c>
      <c r="L1238" s="108"/>
      <c r="M1238" s="84" t="s">
        <v>656</v>
      </c>
      <c r="N1238" s="84"/>
      <c r="O1238" s="105">
        <v>694</v>
      </c>
      <c r="P1238" s="105"/>
      <c r="Q1238" s="84"/>
      <c r="R1238" s="84"/>
      <c r="S1238" s="84"/>
    </row>
    <row r="1239" spans="2:19" ht="45" customHeight="1" x14ac:dyDescent="0.25">
      <c r="B1239" s="20" t="s">
        <v>551</v>
      </c>
      <c r="C1239" s="106" t="s">
        <v>1712</v>
      </c>
      <c r="D1239" s="106"/>
      <c r="E1239" s="107">
        <f t="shared" si="19"/>
        <v>1</v>
      </c>
      <c r="F1239" s="107"/>
      <c r="G1239" s="107" t="s">
        <v>35</v>
      </c>
      <c r="H1239" s="107"/>
      <c r="I1239" s="108">
        <v>42768</v>
      </c>
      <c r="J1239" s="108"/>
      <c r="K1239" s="108">
        <v>42768</v>
      </c>
      <c r="L1239" s="108"/>
      <c r="M1239" s="84" t="s">
        <v>656</v>
      </c>
      <c r="N1239" s="84"/>
      <c r="O1239" s="105">
        <v>694</v>
      </c>
      <c r="P1239" s="105"/>
      <c r="Q1239" s="84"/>
      <c r="R1239" s="84"/>
      <c r="S1239" s="84"/>
    </row>
    <row r="1240" spans="2:19" ht="45" customHeight="1" x14ac:dyDescent="0.25">
      <c r="B1240" s="20" t="s">
        <v>551</v>
      </c>
      <c r="C1240" s="106" t="s">
        <v>1712</v>
      </c>
      <c r="D1240" s="106"/>
      <c r="E1240" s="107">
        <f t="shared" si="19"/>
        <v>1</v>
      </c>
      <c r="F1240" s="107"/>
      <c r="G1240" s="107" t="s">
        <v>35</v>
      </c>
      <c r="H1240" s="107"/>
      <c r="I1240" s="108">
        <v>42773</v>
      </c>
      <c r="J1240" s="108"/>
      <c r="K1240" s="108">
        <v>42773</v>
      </c>
      <c r="L1240" s="108"/>
      <c r="M1240" s="84" t="s">
        <v>656</v>
      </c>
      <c r="N1240" s="84"/>
      <c r="O1240" s="105">
        <v>542</v>
      </c>
      <c r="P1240" s="105"/>
      <c r="Q1240" s="84"/>
      <c r="R1240" s="84"/>
      <c r="S1240" s="84"/>
    </row>
    <row r="1241" spans="2:19" ht="45" customHeight="1" x14ac:dyDescent="0.25">
      <c r="B1241" s="20" t="s">
        <v>551</v>
      </c>
      <c r="C1241" s="106" t="s">
        <v>1712</v>
      </c>
      <c r="D1241" s="106"/>
      <c r="E1241" s="107">
        <f t="shared" si="19"/>
        <v>1</v>
      </c>
      <c r="F1241" s="107"/>
      <c r="G1241" s="107" t="s">
        <v>35</v>
      </c>
      <c r="H1241" s="107"/>
      <c r="I1241" s="108">
        <v>42761</v>
      </c>
      <c r="J1241" s="108"/>
      <c r="K1241" s="108">
        <v>42761</v>
      </c>
      <c r="L1241" s="108"/>
      <c r="M1241" s="84" t="s">
        <v>656</v>
      </c>
      <c r="N1241" s="84"/>
      <c r="O1241" s="105">
        <v>526</v>
      </c>
      <c r="P1241" s="105"/>
      <c r="Q1241" s="84"/>
      <c r="R1241" s="84"/>
      <c r="S1241" s="84"/>
    </row>
    <row r="1242" spans="2:19" ht="45" customHeight="1" x14ac:dyDescent="0.25">
      <c r="B1242" s="20" t="s">
        <v>551</v>
      </c>
      <c r="C1242" s="106" t="s">
        <v>1712</v>
      </c>
      <c r="D1242" s="106"/>
      <c r="E1242" s="107">
        <f t="shared" si="19"/>
        <v>1</v>
      </c>
      <c r="F1242" s="107"/>
      <c r="G1242" s="107" t="s">
        <v>35</v>
      </c>
      <c r="H1242" s="107"/>
      <c r="I1242" s="108">
        <v>42768</v>
      </c>
      <c r="J1242" s="108"/>
      <c r="K1242" s="108">
        <v>42768</v>
      </c>
      <c r="L1242" s="108"/>
      <c r="M1242" s="84" t="s">
        <v>656</v>
      </c>
      <c r="N1242" s="84"/>
      <c r="O1242" s="105">
        <v>330</v>
      </c>
      <c r="P1242" s="105"/>
      <c r="Q1242" s="84"/>
      <c r="R1242" s="84"/>
      <c r="S1242" s="84"/>
    </row>
    <row r="1243" spans="2:19" ht="45" customHeight="1" x14ac:dyDescent="0.25">
      <c r="B1243" s="20" t="s">
        <v>551</v>
      </c>
      <c r="C1243" s="106" t="s">
        <v>1711</v>
      </c>
      <c r="D1243" s="106"/>
      <c r="E1243" s="107">
        <f t="shared" si="19"/>
        <v>1</v>
      </c>
      <c r="F1243" s="107"/>
      <c r="G1243" s="107" t="s">
        <v>35</v>
      </c>
      <c r="H1243" s="107"/>
      <c r="I1243" s="108">
        <v>42753</v>
      </c>
      <c r="J1243" s="108"/>
      <c r="K1243" s="108">
        <v>42753</v>
      </c>
      <c r="L1243" s="108"/>
      <c r="M1243" s="84" t="s">
        <v>656</v>
      </c>
      <c r="N1243" s="84"/>
      <c r="O1243" s="105">
        <v>606</v>
      </c>
      <c r="P1243" s="105"/>
      <c r="Q1243" s="84"/>
      <c r="R1243" s="84"/>
      <c r="S1243" s="84"/>
    </row>
    <row r="1244" spans="2:19" ht="45" customHeight="1" x14ac:dyDescent="0.25">
      <c r="B1244" s="20" t="s">
        <v>551</v>
      </c>
      <c r="C1244" s="106" t="s">
        <v>1713</v>
      </c>
      <c r="D1244" s="106"/>
      <c r="E1244" s="107">
        <f t="shared" si="19"/>
        <v>1</v>
      </c>
      <c r="F1244" s="107"/>
      <c r="G1244" s="107" t="s">
        <v>35</v>
      </c>
      <c r="H1244" s="107"/>
      <c r="I1244" s="108">
        <v>42751</v>
      </c>
      <c r="J1244" s="108"/>
      <c r="K1244" s="108">
        <v>42751</v>
      </c>
      <c r="L1244" s="108"/>
      <c r="M1244" s="84" t="s">
        <v>656</v>
      </c>
      <c r="N1244" s="84"/>
      <c r="O1244" s="105">
        <v>690</v>
      </c>
      <c r="P1244" s="105"/>
      <c r="Q1244" s="84"/>
      <c r="R1244" s="84"/>
      <c r="S1244" s="84"/>
    </row>
    <row r="1245" spans="2:19" ht="45" customHeight="1" x14ac:dyDescent="0.25">
      <c r="B1245" s="20" t="s">
        <v>551</v>
      </c>
      <c r="C1245" s="106" t="s">
        <v>1714</v>
      </c>
      <c r="D1245" s="106"/>
      <c r="E1245" s="107">
        <f t="shared" si="19"/>
        <v>1</v>
      </c>
      <c r="F1245" s="107"/>
      <c r="G1245" s="107" t="s">
        <v>35</v>
      </c>
      <c r="H1245" s="107"/>
      <c r="I1245" s="108">
        <v>42774</v>
      </c>
      <c r="J1245" s="108"/>
      <c r="K1245" s="108">
        <v>42774</v>
      </c>
      <c r="L1245" s="108"/>
      <c r="M1245" s="84" t="s">
        <v>656</v>
      </c>
      <c r="N1245" s="84"/>
      <c r="O1245" s="105">
        <v>694</v>
      </c>
      <c r="P1245" s="105"/>
      <c r="Q1245" s="84"/>
      <c r="R1245" s="84"/>
      <c r="S1245" s="84"/>
    </row>
    <row r="1246" spans="2:19" ht="45" customHeight="1" x14ac:dyDescent="0.25">
      <c r="B1246" s="20" t="s">
        <v>551</v>
      </c>
      <c r="C1246" s="106" t="s">
        <v>1715</v>
      </c>
      <c r="D1246" s="106"/>
      <c r="E1246" s="107">
        <f t="shared" si="19"/>
        <v>1</v>
      </c>
      <c r="F1246" s="107"/>
      <c r="G1246" s="107" t="s">
        <v>35</v>
      </c>
      <c r="H1246" s="107"/>
      <c r="I1246" s="108">
        <v>42761</v>
      </c>
      <c r="J1246" s="108"/>
      <c r="K1246" s="108">
        <v>42761</v>
      </c>
      <c r="L1246" s="108"/>
      <c r="M1246" s="84" t="s">
        <v>656</v>
      </c>
      <c r="N1246" s="84"/>
      <c r="O1246" s="105">
        <v>694</v>
      </c>
      <c r="P1246" s="105"/>
      <c r="Q1246" s="84"/>
      <c r="R1246" s="84"/>
      <c r="S1246" s="84"/>
    </row>
    <row r="1247" spans="2:19" ht="45" customHeight="1" x14ac:dyDescent="0.25">
      <c r="B1247" s="20" t="s">
        <v>551</v>
      </c>
      <c r="C1247" s="106" t="s">
        <v>1715</v>
      </c>
      <c r="D1247" s="106"/>
      <c r="E1247" s="107">
        <f t="shared" si="19"/>
        <v>1</v>
      </c>
      <c r="F1247" s="107"/>
      <c r="G1247" s="107" t="s">
        <v>35</v>
      </c>
      <c r="H1247" s="107"/>
      <c r="I1247" s="108">
        <v>42768</v>
      </c>
      <c r="J1247" s="108"/>
      <c r="K1247" s="108">
        <v>42768</v>
      </c>
      <c r="L1247" s="108"/>
      <c r="M1247" s="84" t="s">
        <v>656</v>
      </c>
      <c r="N1247" s="84"/>
      <c r="O1247" s="105">
        <v>624.13</v>
      </c>
      <c r="P1247" s="105"/>
      <c r="Q1247" s="84"/>
      <c r="R1247" s="84"/>
      <c r="S1247" s="84"/>
    </row>
    <row r="1248" spans="2:19" ht="45" customHeight="1" x14ac:dyDescent="0.25">
      <c r="B1248" s="20" t="s">
        <v>551</v>
      </c>
      <c r="C1248" s="106" t="s">
        <v>1715</v>
      </c>
      <c r="D1248" s="106"/>
      <c r="E1248" s="107">
        <f t="shared" si="19"/>
        <v>1</v>
      </c>
      <c r="F1248" s="107"/>
      <c r="G1248" s="107" t="s">
        <v>35</v>
      </c>
      <c r="H1248" s="107"/>
      <c r="I1248" s="108">
        <v>42773</v>
      </c>
      <c r="J1248" s="108"/>
      <c r="K1248" s="108">
        <v>42773</v>
      </c>
      <c r="L1248" s="108"/>
      <c r="M1248" s="84" t="s">
        <v>656</v>
      </c>
      <c r="N1248" s="84"/>
      <c r="O1248" s="105">
        <v>594.01</v>
      </c>
      <c r="P1248" s="105"/>
      <c r="Q1248" s="84"/>
      <c r="R1248" s="84"/>
      <c r="S1248" s="84"/>
    </row>
    <row r="1249" spans="2:19" ht="45" customHeight="1" x14ac:dyDescent="0.25">
      <c r="B1249" s="20" t="s">
        <v>551</v>
      </c>
      <c r="C1249" s="106" t="s">
        <v>1715</v>
      </c>
      <c r="D1249" s="106"/>
      <c r="E1249" s="107">
        <f t="shared" si="19"/>
        <v>1</v>
      </c>
      <c r="F1249" s="107"/>
      <c r="G1249" s="107" t="s">
        <v>35</v>
      </c>
      <c r="H1249" s="107"/>
      <c r="I1249" s="108">
        <v>42769</v>
      </c>
      <c r="J1249" s="108"/>
      <c r="K1249" s="108">
        <v>42769</v>
      </c>
      <c r="L1249" s="108"/>
      <c r="M1249" s="84" t="s">
        <v>656</v>
      </c>
      <c r="N1249" s="84"/>
      <c r="O1249" s="105">
        <v>694</v>
      </c>
      <c r="P1249" s="105"/>
      <c r="Q1249" s="84"/>
      <c r="R1249" s="84"/>
      <c r="S1249" s="84"/>
    </row>
    <row r="1250" spans="2:19" ht="45" customHeight="1" x14ac:dyDescent="0.25">
      <c r="B1250" s="20" t="s">
        <v>551</v>
      </c>
      <c r="C1250" s="106" t="s">
        <v>1715</v>
      </c>
      <c r="D1250" s="106"/>
      <c r="E1250" s="107">
        <f t="shared" si="19"/>
        <v>1</v>
      </c>
      <c r="F1250" s="107"/>
      <c r="G1250" s="107" t="s">
        <v>35</v>
      </c>
      <c r="H1250" s="107"/>
      <c r="I1250" s="108">
        <v>42775</v>
      </c>
      <c r="J1250" s="108"/>
      <c r="K1250" s="108">
        <v>42775</v>
      </c>
      <c r="L1250" s="108"/>
      <c r="M1250" s="84" t="s">
        <v>656</v>
      </c>
      <c r="N1250" s="84"/>
      <c r="O1250" s="105">
        <v>694</v>
      </c>
      <c r="P1250" s="105"/>
      <c r="Q1250" s="84"/>
      <c r="R1250" s="84"/>
      <c r="S1250" s="84"/>
    </row>
    <row r="1251" spans="2:19" ht="45" customHeight="1" x14ac:dyDescent="0.25">
      <c r="B1251" s="20" t="s">
        <v>551</v>
      </c>
      <c r="C1251" s="106" t="s">
        <v>19</v>
      </c>
      <c r="D1251" s="106"/>
      <c r="E1251" s="107">
        <f t="shared" si="19"/>
        <v>1</v>
      </c>
      <c r="F1251" s="107"/>
      <c r="G1251" s="107" t="s">
        <v>20</v>
      </c>
      <c r="H1251" s="107"/>
      <c r="I1251" s="108">
        <v>42786</v>
      </c>
      <c r="J1251" s="108"/>
      <c r="K1251" s="108">
        <v>42786</v>
      </c>
      <c r="L1251" s="108"/>
      <c r="M1251" s="84" t="s">
        <v>656</v>
      </c>
      <c r="N1251" s="84"/>
      <c r="O1251" s="105">
        <v>612</v>
      </c>
      <c r="P1251" s="105"/>
      <c r="Q1251" s="84"/>
      <c r="R1251" s="84"/>
      <c r="S1251" s="84"/>
    </row>
    <row r="1252" spans="2:19" ht="45" customHeight="1" x14ac:dyDescent="0.25">
      <c r="B1252" s="20" t="s">
        <v>551</v>
      </c>
      <c r="C1252" s="106" t="s">
        <v>1714</v>
      </c>
      <c r="D1252" s="106"/>
      <c r="E1252" s="107">
        <f t="shared" si="19"/>
        <v>1</v>
      </c>
      <c r="F1252" s="107"/>
      <c r="G1252" s="107" t="s">
        <v>35</v>
      </c>
      <c r="H1252" s="107"/>
      <c r="I1252" s="108">
        <v>42774</v>
      </c>
      <c r="J1252" s="108"/>
      <c r="K1252" s="108">
        <v>42774</v>
      </c>
      <c r="L1252" s="108"/>
      <c r="M1252" s="84" t="s">
        <v>656</v>
      </c>
      <c r="N1252" s="84"/>
      <c r="O1252" s="105">
        <v>238</v>
      </c>
      <c r="P1252" s="105"/>
      <c r="Q1252" s="84"/>
      <c r="R1252" s="84"/>
      <c r="S1252" s="84"/>
    </row>
    <row r="1253" spans="2:19" ht="45" customHeight="1" x14ac:dyDescent="0.25">
      <c r="B1253" s="20" t="s">
        <v>551</v>
      </c>
      <c r="C1253" s="106" t="s">
        <v>1716</v>
      </c>
      <c r="D1253" s="106"/>
      <c r="E1253" s="107">
        <f t="shared" si="19"/>
        <v>1</v>
      </c>
      <c r="F1253" s="107"/>
      <c r="G1253" s="107" t="s">
        <v>35</v>
      </c>
      <c r="H1253" s="107"/>
      <c r="I1253" s="108">
        <v>42800</v>
      </c>
      <c r="J1253" s="108"/>
      <c r="K1253" s="108">
        <v>42823</v>
      </c>
      <c r="L1253" s="108"/>
      <c r="M1253" s="84" t="s">
        <v>656</v>
      </c>
      <c r="N1253" s="84"/>
      <c r="O1253" s="105">
        <v>694</v>
      </c>
      <c r="P1253" s="105"/>
      <c r="Q1253" s="84"/>
      <c r="R1253" s="84"/>
      <c r="S1253" s="84"/>
    </row>
    <row r="1254" spans="2:19" ht="45" customHeight="1" x14ac:dyDescent="0.25">
      <c r="B1254" s="20" t="s">
        <v>551</v>
      </c>
      <c r="C1254" s="106" t="s">
        <v>1717</v>
      </c>
      <c r="D1254" s="106"/>
      <c r="E1254" s="107">
        <f t="shared" si="19"/>
        <v>1</v>
      </c>
      <c r="F1254" s="107"/>
      <c r="G1254" s="107" t="s">
        <v>35</v>
      </c>
      <c r="H1254" s="107"/>
      <c r="I1254" s="108">
        <v>42782</v>
      </c>
      <c r="J1254" s="108"/>
      <c r="K1254" s="108">
        <v>42823</v>
      </c>
      <c r="L1254" s="108"/>
      <c r="M1254" s="84" t="s">
        <v>656</v>
      </c>
      <c r="N1254" s="84"/>
      <c r="O1254" s="105">
        <v>694</v>
      </c>
      <c r="P1254" s="105"/>
      <c r="Q1254" s="84"/>
      <c r="R1254" s="84"/>
      <c r="S1254" s="84"/>
    </row>
    <row r="1255" spans="2:19" ht="45" customHeight="1" x14ac:dyDescent="0.25">
      <c r="B1255" s="20" t="s">
        <v>551</v>
      </c>
      <c r="C1255" s="106" t="s">
        <v>1718</v>
      </c>
      <c r="D1255" s="106"/>
      <c r="E1255" s="107">
        <f t="shared" si="19"/>
        <v>1</v>
      </c>
      <c r="F1255" s="107"/>
      <c r="G1255" s="107" t="s">
        <v>35</v>
      </c>
      <c r="H1255" s="107"/>
      <c r="I1255" s="108">
        <v>42783</v>
      </c>
      <c r="J1255" s="108"/>
      <c r="K1255" s="108">
        <v>42824</v>
      </c>
      <c r="L1255" s="108"/>
      <c r="M1255" s="84" t="s">
        <v>656</v>
      </c>
      <c r="N1255" s="84"/>
      <c r="O1255" s="105">
        <v>694</v>
      </c>
      <c r="P1255" s="105"/>
      <c r="Q1255" s="84"/>
      <c r="R1255" s="84"/>
      <c r="S1255" s="84"/>
    </row>
    <row r="1256" spans="2:19" ht="45" customHeight="1" x14ac:dyDescent="0.25">
      <c r="B1256" s="20" t="s">
        <v>551</v>
      </c>
      <c r="C1256" s="106" t="s">
        <v>1717</v>
      </c>
      <c r="D1256" s="106"/>
      <c r="E1256" s="107">
        <f t="shared" si="19"/>
        <v>1</v>
      </c>
      <c r="F1256" s="107"/>
      <c r="G1256" s="107" t="s">
        <v>35</v>
      </c>
      <c r="H1256" s="107"/>
      <c r="I1256" s="108">
        <v>42786</v>
      </c>
      <c r="J1256" s="108"/>
      <c r="K1256" s="108">
        <v>42823</v>
      </c>
      <c r="L1256" s="108"/>
      <c r="M1256" s="84" t="s">
        <v>656</v>
      </c>
      <c r="N1256" s="84"/>
      <c r="O1256" s="105">
        <v>694</v>
      </c>
      <c r="P1256" s="105"/>
      <c r="Q1256" s="84"/>
      <c r="R1256" s="84"/>
      <c r="S1256" s="84"/>
    </row>
    <row r="1257" spans="2:19" ht="45" customHeight="1" x14ac:dyDescent="0.25">
      <c r="B1257" s="20" t="s">
        <v>551</v>
      </c>
      <c r="C1257" s="106" t="s">
        <v>1719</v>
      </c>
      <c r="D1257" s="106"/>
      <c r="E1257" s="107">
        <f t="shared" si="19"/>
        <v>1</v>
      </c>
      <c r="F1257" s="107"/>
      <c r="G1257" s="107" t="s">
        <v>35</v>
      </c>
      <c r="H1257" s="107"/>
      <c r="I1257" s="108">
        <v>42782</v>
      </c>
      <c r="J1257" s="108"/>
      <c r="K1257" s="108">
        <v>42823</v>
      </c>
      <c r="L1257" s="108"/>
      <c r="M1257" s="84" t="s">
        <v>656</v>
      </c>
      <c r="N1257" s="84"/>
      <c r="O1257" s="105">
        <v>660.13</v>
      </c>
      <c r="P1257" s="105"/>
      <c r="Q1257" s="84"/>
      <c r="R1257" s="84"/>
      <c r="S1257" s="84"/>
    </row>
    <row r="1258" spans="2:19" ht="45" customHeight="1" x14ac:dyDescent="0.25">
      <c r="B1258" s="20" t="s">
        <v>551</v>
      </c>
      <c r="C1258" s="106" t="s">
        <v>19</v>
      </c>
      <c r="D1258" s="106"/>
      <c r="E1258" s="107">
        <f t="shared" si="19"/>
        <v>1</v>
      </c>
      <c r="F1258" s="107"/>
      <c r="G1258" s="107" t="s">
        <v>20</v>
      </c>
      <c r="H1258" s="107"/>
      <c r="I1258" s="108">
        <v>42807</v>
      </c>
      <c r="J1258" s="108"/>
      <c r="K1258" s="108">
        <v>42810</v>
      </c>
      <c r="L1258" s="108"/>
      <c r="M1258" s="84" t="s">
        <v>656</v>
      </c>
      <c r="N1258" s="84"/>
      <c r="O1258" s="105">
        <v>504</v>
      </c>
      <c r="P1258" s="105"/>
      <c r="Q1258" s="84"/>
      <c r="R1258" s="84"/>
      <c r="S1258" s="84"/>
    </row>
    <row r="1259" spans="2:19" ht="45" customHeight="1" x14ac:dyDescent="0.25">
      <c r="B1259" s="20" t="s">
        <v>551</v>
      </c>
      <c r="C1259" s="106" t="s">
        <v>1719</v>
      </c>
      <c r="D1259" s="106"/>
      <c r="E1259" s="107">
        <f t="shared" si="19"/>
        <v>1</v>
      </c>
      <c r="F1259" s="107"/>
      <c r="G1259" s="107" t="s">
        <v>35</v>
      </c>
      <c r="H1259" s="107"/>
      <c r="I1259" s="108">
        <v>42782</v>
      </c>
      <c r="J1259" s="108"/>
      <c r="K1259" s="108">
        <v>42823</v>
      </c>
      <c r="L1259" s="108"/>
      <c r="M1259" s="84" t="s">
        <v>656</v>
      </c>
      <c r="N1259" s="84"/>
      <c r="O1259" s="105">
        <v>155</v>
      </c>
      <c r="P1259" s="105"/>
      <c r="Q1259" s="84"/>
      <c r="R1259" s="84"/>
      <c r="S1259" s="84"/>
    </row>
    <row r="1260" spans="2:19" ht="45" customHeight="1" x14ac:dyDescent="0.25">
      <c r="B1260" s="20" t="s">
        <v>551</v>
      </c>
      <c r="C1260" s="106" t="s">
        <v>1718</v>
      </c>
      <c r="D1260" s="106"/>
      <c r="E1260" s="107">
        <f t="shared" si="19"/>
        <v>1</v>
      </c>
      <c r="F1260" s="107"/>
      <c r="G1260" s="107" t="s">
        <v>35</v>
      </c>
      <c r="H1260" s="107"/>
      <c r="I1260" s="108">
        <v>42783</v>
      </c>
      <c r="J1260" s="108"/>
      <c r="K1260" s="108">
        <v>42824</v>
      </c>
      <c r="L1260" s="108"/>
      <c r="M1260" s="84" t="s">
        <v>656</v>
      </c>
      <c r="N1260" s="84"/>
      <c r="O1260" s="105">
        <v>376.5</v>
      </c>
      <c r="P1260" s="105"/>
      <c r="Q1260" s="84"/>
      <c r="R1260" s="84"/>
      <c r="S1260" s="84"/>
    </row>
    <row r="1261" spans="2:19" ht="45" customHeight="1" x14ac:dyDescent="0.25">
      <c r="B1261" s="20" t="s">
        <v>551</v>
      </c>
      <c r="C1261" s="106" t="s">
        <v>19</v>
      </c>
      <c r="D1261" s="106"/>
      <c r="E1261" s="107">
        <f t="shared" si="19"/>
        <v>1</v>
      </c>
      <c r="F1261" s="107"/>
      <c r="G1261" s="107" t="s">
        <v>20</v>
      </c>
      <c r="H1261" s="107"/>
      <c r="I1261" s="108">
        <v>42850</v>
      </c>
      <c r="J1261" s="108"/>
      <c r="K1261" s="108">
        <v>42850</v>
      </c>
      <c r="L1261" s="108"/>
      <c r="M1261" s="84" t="s">
        <v>656</v>
      </c>
      <c r="N1261" s="84"/>
      <c r="O1261" s="105">
        <v>1224</v>
      </c>
      <c r="P1261" s="105"/>
      <c r="Q1261" s="84"/>
      <c r="R1261" s="84"/>
      <c r="S1261" s="84"/>
    </row>
    <row r="1262" spans="2:19" ht="45" customHeight="1" x14ac:dyDescent="0.25">
      <c r="B1262" s="20" t="s">
        <v>551</v>
      </c>
      <c r="C1262" s="106" t="s">
        <v>1720</v>
      </c>
      <c r="D1262" s="106"/>
      <c r="E1262" s="107">
        <f t="shared" si="19"/>
        <v>1</v>
      </c>
      <c r="F1262" s="107"/>
      <c r="G1262" s="107" t="s">
        <v>35</v>
      </c>
      <c r="H1262" s="107"/>
      <c r="I1262" s="108">
        <v>42809</v>
      </c>
      <c r="J1262" s="108"/>
      <c r="K1262" s="108">
        <v>42809</v>
      </c>
      <c r="L1262" s="108"/>
      <c r="M1262" s="84" t="s">
        <v>656</v>
      </c>
      <c r="N1262" s="84"/>
      <c r="O1262" s="105">
        <v>694</v>
      </c>
      <c r="P1262" s="105"/>
      <c r="Q1262" s="84"/>
      <c r="R1262" s="84"/>
      <c r="S1262" s="84"/>
    </row>
    <row r="1263" spans="2:19" ht="45" customHeight="1" x14ac:dyDescent="0.25">
      <c r="B1263" s="20" t="s">
        <v>551</v>
      </c>
      <c r="C1263" s="106" t="s">
        <v>1721</v>
      </c>
      <c r="D1263" s="106"/>
      <c r="E1263" s="107">
        <f t="shared" si="19"/>
        <v>1</v>
      </c>
      <c r="F1263" s="107"/>
      <c r="G1263" s="107" t="s">
        <v>35</v>
      </c>
      <c r="H1263" s="107"/>
      <c r="I1263" s="108">
        <v>42821</v>
      </c>
      <c r="J1263" s="108"/>
      <c r="K1263" s="108">
        <v>42821</v>
      </c>
      <c r="L1263" s="108"/>
      <c r="M1263" s="84" t="s">
        <v>656</v>
      </c>
      <c r="N1263" s="84"/>
      <c r="O1263" s="105">
        <v>694</v>
      </c>
      <c r="P1263" s="105"/>
      <c r="Q1263" s="84"/>
      <c r="R1263" s="84"/>
      <c r="S1263" s="84"/>
    </row>
    <row r="1264" spans="2:19" ht="45" customHeight="1" x14ac:dyDescent="0.25">
      <c r="B1264" s="20" t="s">
        <v>551</v>
      </c>
      <c r="C1264" s="106" t="s">
        <v>1721</v>
      </c>
      <c r="D1264" s="106"/>
      <c r="E1264" s="107">
        <f t="shared" si="19"/>
        <v>1</v>
      </c>
      <c r="F1264" s="107"/>
      <c r="G1264" s="107" t="s">
        <v>35</v>
      </c>
      <c r="H1264" s="107"/>
      <c r="I1264" s="108">
        <v>42850</v>
      </c>
      <c r="J1264" s="108"/>
      <c r="K1264" s="108">
        <v>42850</v>
      </c>
      <c r="L1264" s="108"/>
      <c r="M1264" s="84" t="s">
        <v>656</v>
      </c>
      <c r="N1264" s="84"/>
      <c r="O1264" s="105">
        <v>694</v>
      </c>
      <c r="P1264" s="105"/>
      <c r="Q1264" s="84"/>
      <c r="R1264" s="84"/>
      <c r="S1264" s="84"/>
    </row>
    <row r="1265" spans="2:19" ht="45" customHeight="1" x14ac:dyDescent="0.25">
      <c r="B1265" s="20" t="s">
        <v>551</v>
      </c>
      <c r="C1265" s="106" t="s">
        <v>1449</v>
      </c>
      <c r="D1265" s="106"/>
      <c r="E1265" s="107">
        <f t="shared" si="19"/>
        <v>1</v>
      </c>
      <c r="F1265" s="107"/>
      <c r="G1265" s="107" t="s">
        <v>35</v>
      </c>
      <c r="H1265" s="107"/>
      <c r="I1265" s="108">
        <v>42842</v>
      </c>
      <c r="J1265" s="108"/>
      <c r="K1265" s="108">
        <v>42842</v>
      </c>
      <c r="L1265" s="108"/>
      <c r="M1265" s="84" t="s">
        <v>656</v>
      </c>
      <c r="N1265" s="84"/>
      <c r="O1265" s="105">
        <v>694</v>
      </c>
      <c r="P1265" s="105"/>
      <c r="Q1265" s="84"/>
      <c r="R1265" s="84"/>
      <c r="S1265" s="84"/>
    </row>
    <row r="1266" spans="2:19" ht="45" customHeight="1" x14ac:dyDescent="0.25">
      <c r="B1266" s="20" t="s">
        <v>551</v>
      </c>
      <c r="C1266" s="106" t="s">
        <v>1449</v>
      </c>
      <c r="D1266" s="106"/>
      <c r="E1266" s="107">
        <f t="shared" si="19"/>
        <v>1</v>
      </c>
      <c r="F1266" s="107"/>
      <c r="G1266" s="107" t="s">
        <v>35</v>
      </c>
      <c r="H1266" s="107"/>
      <c r="I1266" s="108">
        <v>42818</v>
      </c>
      <c r="J1266" s="108"/>
      <c r="K1266" s="108">
        <v>42818</v>
      </c>
      <c r="L1266" s="108"/>
      <c r="M1266" s="84" t="s">
        <v>656</v>
      </c>
      <c r="N1266" s="84"/>
      <c r="O1266" s="105">
        <v>684</v>
      </c>
      <c r="P1266" s="105"/>
      <c r="Q1266" s="84"/>
      <c r="R1266" s="84"/>
      <c r="S1266" s="84"/>
    </row>
    <row r="1267" spans="2:19" ht="45" customHeight="1" x14ac:dyDescent="0.25">
      <c r="B1267" s="20" t="s">
        <v>551</v>
      </c>
      <c r="C1267" s="106" t="s">
        <v>1722</v>
      </c>
      <c r="D1267" s="106"/>
      <c r="E1267" s="107">
        <f t="shared" si="19"/>
        <v>1</v>
      </c>
      <c r="F1267" s="107"/>
      <c r="G1267" s="107" t="s">
        <v>35</v>
      </c>
      <c r="H1267" s="107"/>
      <c r="I1267" s="108">
        <v>42822</v>
      </c>
      <c r="J1267" s="108"/>
      <c r="K1267" s="108">
        <v>42822</v>
      </c>
      <c r="L1267" s="108"/>
      <c r="M1267" s="84" t="s">
        <v>656</v>
      </c>
      <c r="N1267" s="84"/>
      <c r="O1267" s="105">
        <v>652</v>
      </c>
      <c r="P1267" s="105"/>
      <c r="Q1267" s="84"/>
      <c r="R1267" s="84"/>
      <c r="S1267" s="84"/>
    </row>
    <row r="1268" spans="2:19" ht="45" customHeight="1" x14ac:dyDescent="0.25">
      <c r="B1268" s="20" t="s">
        <v>551</v>
      </c>
      <c r="C1268" s="106" t="s">
        <v>1721</v>
      </c>
      <c r="D1268" s="106"/>
      <c r="E1268" s="107">
        <f t="shared" si="19"/>
        <v>1</v>
      </c>
      <c r="F1268" s="107"/>
      <c r="G1268" s="107" t="s">
        <v>35</v>
      </c>
      <c r="H1268" s="107"/>
      <c r="I1268" s="108">
        <v>42844</v>
      </c>
      <c r="J1268" s="108"/>
      <c r="K1268" s="108">
        <v>42844</v>
      </c>
      <c r="L1268" s="108"/>
      <c r="M1268" s="84" t="s">
        <v>656</v>
      </c>
      <c r="N1268" s="84"/>
      <c r="O1268" s="105">
        <v>694</v>
      </c>
      <c r="P1268" s="105"/>
      <c r="Q1268" s="84"/>
      <c r="R1268" s="84"/>
      <c r="S1268" s="84"/>
    </row>
    <row r="1269" spans="2:19" ht="45" customHeight="1" x14ac:dyDescent="0.25">
      <c r="B1269" s="20" t="s">
        <v>551</v>
      </c>
      <c r="C1269" s="106" t="s">
        <v>1721</v>
      </c>
      <c r="D1269" s="106"/>
      <c r="E1269" s="107">
        <f t="shared" si="19"/>
        <v>1</v>
      </c>
      <c r="F1269" s="107"/>
      <c r="G1269" s="107" t="s">
        <v>35</v>
      </c>
      <c r="H1269" s="107"/>
      <c r="I1269" s="108">
        <v>42851</v>
      </c>
      <c r="J1269" s="108"/>
      <c r="K1269" s="108">
        <v>42851</v>
      </c>
      <c r="L1269" s="108"/>
      <c r="M1269" s="84" t="s">
        <v>656</v>
      </c>
      <c r="N1269" s="84"/>
      <c r="O1269" s="105">
        <v>694</v>
      </c>
      <c r="P1269" s="105"/>
      <c r="Q1269" s="84"/>
      <c r="R1269" s="84"/>
      <c r="S1269" s="84"/>
    </row>
    <row r="1270" spans="2:19" ht="45" customHeight="1" x14ac:dyDescent="0.25">
      <c r="B1270" s="20" t="s">
        <v>551</v>
      </c>
      <c r="C1270" s="106" t="s">
        <v>1721</v>
      </c>
      <c r="D1270" s="106"/>
      <c r="E1270" s="107">
        <f t="shared" si="19"/>
        <v>1</v>
      </c>
      <c r="F1270" s="107"/>
      <c r="G1270" s="107" t="s">
        <v>35</v>
      </c>
      <c r="H1270" s="107"/>
      <c r="I1270" s="108">
        <v>42846</v>
      </c>
      <c r="J1270" s="108"/>
      <c r="K1270" s="108">
        <v>42846</v>
      </c>
      <c r="L1270" s="108"/>
      <c r="M1270" s="84" t="s">
        <v>656</v>
      </c>
      <c r="N1270" s="84"/>
      <c r="O1270" s="105">
        <v>694</v>
      </c>
      <c r="P1270" s="105"/>
      <c r="Q1270" s="84"/>
      <c r="R1270" s="84"/>
      <c r="S1270" s="84"/>
    </row>
    <row r="1271" spans="2:19" ht="45" customHeight="1" x14ac:dyDescent="0.25">
      <c r="B1271" s="20" t="s">
        <v>551</v>
      </c>
      <c r="C1271" s="106" t="s">
        <v>1721</v>
      </c>
      <c r="D1271" s="106"/>
      <c r="E1271" s="107">
        <f t="shared" si="19"/>
        <v>1</v>
      </c>
      <c r="F1271" s="107"/>
      <c r="G1271" s="107" t="s">
        <v>35</v>
      </c>
      <c r="H1271" s="107"/>
      <c r="I1271" s="108">
        <v>42835</v>
      </c>
      <c r="J1271" s="108"/>
      <c r="K1271" s="108">
        <v>42835</v>
      </c>
      <c r="L1271" s="108"/>
      <c r="M1271" s="84" t="s">
        <v>656</v>
      </c>
      <c r="N1271" s="84"/>
      <c r="O1271" s="105">
        <v>694</v>
      </c>
      <c r="P1271" s="105"/>
      <c r="Q1271" s="84"/>
      <c r="R1271" s="84"/>
      <c r="S1271" s="84"/>
    </row>
    <row r="1272" spans="2:19" ht="45" customHeight="1" x14ac:dyDescent="0.25">
      <c r="B1272" s="20" t="s">
        <v>551</v>
      </c>
      <c r="C1272" s="106" t="s">
        <v>1721</v>
      </c>
      <c r="D1272" s="106"/>
      <c r="E1272" s="107">
        <f t="shared" si="19"/>
        <v>1</v>
      </c>
      <c r="F1272" s="107"/>
      <c r="G1272" s="107" t="s">
        <v>35</v>
      </c>
      <c r="H1272" s="107"/>
      <c r="I1272" s="108">
        <v>42865</v>
      </c>
      <c r="J1272" s="108"/>
      <c r="K1272" s="108">
        <v>42865</v>
      </c>
      <c r="L1272" s="108"/>
      <c r="M1272" s="84" t="s">
        <v>656</v>
      </c>
      <c r="N1272" s="84"/>
      <c r="O1272" s="105">
        <v>694</v>
      </c>
      <c r="P1272" s="105"/>
      <c r="Q1272" s="84"/>
      <c r="R1272" s="84"/>
      <c r="S1272" s="84"/>
    </row>
    <row r="1273" spans="2:19" ht="45" customHeight="1" x14ac:dyDescent="0.25">
      <c r="B1273" s="20" t="s">
        <v>551</v>
      </c>
      <c r="C1273" s="106" t="s">
        <v>1721</v>
      </c>
      <c r="D1273" s="106"/>
      <c r="E1273" s="107">
        <f t="shared" si="19"/>
        <v>1</v>
      </c>
      <c r="F1273" s="107"/>
      <c r="G1273" s="107" t="s">
        <v>35</v>
      </c>
      <c r="H1273" s="107"/>
      <c r="I1273" s="108">
        <v>42840</v>
      </c>
      <c r="J1273" s="108"/>
      <c r="K1273" s="108">
        <v>42840</v>
      </c>
      <c r="L1273" s="108"/>
      <c r="M1273" s="84" t="s">
        <v>656</v>
      </c>
      <c r="N1273" s="84"/>
      <c r="O1273" s="105">
        <v>639</v>
      </c>
      <c r="P1273" s="105"/>
      <c r="Q1273" s="84"/>
      <c r="R1273" s="84"/>
      <c r="S1273" s="84"/>
    </row>
    <row r="1274" spans="2:19" ht="45" customHeight="1" x14ac:dyDescent="0.25">
      <c r="B1274" s="20" t="s">
        <v>551</v>
      </c>
      <c r="C1274" s="106" t="s">
        <v>1720</v>
      </c>
      <c r="D1274" s="106"/>
      <c r="E1274" s="107">
        <f t="shared" si="19"/>
        <v>1</v>
      </c>
      <c r="F1274" s="107"/>
      <c r="G1274" s="107" t="s">
        <v>35</v>
      </c>
      <c r="H1274" s="107"/>
      <c r="I1274" s="108">
        <v>42809</v>
      </c>
      <c r="J1274" s="108"/>
      <c r="K1274" s="108">
        <v>42809</v>
      </c>
      <c r="L1274" s="108"/>
      <c r="M1274" s="84" t="s">
        <v>656</v>
      </c>
      <c r="N1274" s="84"/>
      <c r="O1274" s="105">
        <v>214</v>
      </c>
      <c r="P1274" s="105"/>
      <c r="Q1274" s="84"/>
      <c r="R1274" s="84"/>
      <c r="S1274" s="84"/>
    </row>
    <row r="1275" spans="2:19" ht="45" customHeight="1" x14ac:dyDescent="0.25">
      <c r="B1275" s="20" t="s">
        <v>551</v>
      </c>
      <c r="C1275" s="106" t="s">
        <v>1721</v>
      </c>
      <c r="D1275" s="106"/>
      <c r="E1275" s="107">
        <f t="shared" si="19"/>
        <v>1</v>
      </c>
      <c r="F1275" s="107"/>
      <c r="G1275" s="107" t="s">
        <v>35</v>
      </c>
      <c r="H1275" s="107"/>
      <c r="I1275" s="108">
        <v>42821</v>
      </c>
      <c r="J1275" s="108"/>
      <c r="K1275" s="108">
        <v>42821</v>
      </c>
      <c r="L1275" s="108"/>
      <c r="M1275" s="84" t="s">
        <v>656</v>
      </c>
      <c r="N1275" s="84"/>
      <c r="O1275" s="105">
        <v>458</v>
      </c>
      <c r="P1275" s="105"/>
      <c r="Q1275" s="84"/>
      <c r="R1275" s="84"/>
      <c r="S1275" s="84"/>
    </row>
    <row r="1276" spans="2:19" ht="45" customHeight="1" x14ac:dyDescent="0.25">
      <c r="B1276" s="20" t="s">
        <v>551</v>
      </c>
      <c r="C1276" s="106" t="s">
        <v>1721</v>
      </c>
      <c r="D1276" s="106"/>
      <c r="E1276" s="107">
        <f t="shared" si="19"/>
        <v>1</v>
      </c>
      <c r="F1276" s="107"/>
      <c r="G1276" s="107" t="s">
        <v>35</v>
      </c>
      <c r="H1276" s="107"/>
      <c r="I1276" s="108">
        <v>42850</v>
      </c>
      <c r="J1276" s="108"/>
      <c r="K1276" s="108">
        <v>42850</v>
      </c>
      <c r="L1276" s="108"/>
      <c r="M1276" s="84" t="s">
        <v>656</v>
      </c>
      <c r="N1276" s="84"/>
      <c r="O1276" s="105">
        <v>229</v>
      </c>
      <c r="P1276" s="105"/>
      <c r="Q1276" s="84"/>
      <c r="R1276" s="84"/>
      <c r="S1276" s="84"/>
    </row>
    <row r="1277" spans="2:19" ht="45" customHeight="1" x14ac:dyDescent="0.25">
      <c r="B1277" s="20" t="s">
        <v>551</v>
      </c>
      <c r="C1277" s="106" t="s">
        <v>1449</v>
      </c>
      <c r="D1277" s="106"/>
      <c r="E1277" s="107">
        <f t="shared" si="19"/>
        <v>1</v>
      </c>
      <c r="F1277" s="107"/>
      <c r="G1277" s="107" t="s">
        <v>35</v>
      </c>
      <c r="H1277" s="107"/>
      <c r="I1277" s="108">
        <v>42842</v>
      </c>
      <c r="J1277" s="108"/>
      <c r="K1277" s="108">
        <v>42842</v>
      </c>
      <c r="L1277" s="108"/>
      <c r="M1277" s="84" t="s">
        <v>656</v>
      </c>
      <c r="N1277" s="84"/>
      <c r="O1277" s="105">
        <v>173</v>
      </c>
      <c r="P1277" s="105"/>
      <c r="Q1277" s="84"/>
      <c r="R1277" s="84"/>
      <c r="S1277" s="84"/>
    </row>
    <row r="1278" spans="2:19" ht="45" customHeight="1" x14ac:dyDescent="0.25">
      <c r="B1278" s="20" t="s">
        <v>551</v>
      </c>
      <c r="C1278" s="106" t="s">
        <v>1449</v>
      </c>
      <c r="D1278" s="106"/>
      <c r="E1278" s="107">
        <f t="shared" si="19"/>
        <v>1</v>
      </c>
      <c r="F1278" s="107"/>
      <c r="G1278" s="107" t="s">
        <v>35</v>
      </c>
      <c r="H1278" s="107"/>
      <c r="I1278" s="108">
        <v>42818</v>
      </c>
      <c r="J1278" s="108"/>
      <c r="K1278" s="108">
        <v>42818</v>
      </c>
      <c r="L1278" s="108"/>
      <c r="M1278" s="84" t="s">
        <v>656</v>
      </c>
      <c r="N1278" s="84"/>
      <c r="O1278" s="105">
        <v>158</v>
      </c>
      <c r="P1278" s="105"/>
      <c r="Q1278" s="84"/>
      <c r="R1278" s="84"/>
      <c r="S1278" s="84"/>
    </row>
    <row r="1279" spans="2:19" ht="45" customHeight="1" x14ac:dyDescent="0.25">
      <c r="B1279" s="20" t="s">
        <v>551</v>
      </c>
      <c r="C1279" s="106" t="s">
        <v>1722</v>
      </c>
      <c r="D1279" s="106"/>
      <c r="E1279" s="107">
        <f t="shared" si="19"/>
        <v>1</v>
      </c>
      <c r="F1279" s="107"/>
      <c r="G1279" s="107" t="s">
        <v>35</v>
      </c>
      <c r="H1279" s="107"/>
      <c r="I1279" s="108">
        <v>42822</v>
      </c>
      <c r="J1279" s="108"/>
      <c r="K1279" s="108">
        <v>42822</v>
      </c>
      <c r="L1279" s="108"/>
      <c r="M1279" s="84" t="s">
        <v>656</v>
      </c>
      <c r="N1279" s="84"/>
      <c r="O1279" s="105">
        <v>118</v>
      </c>
      <c r="P1279" s="105"/>
      <c r="Q1279" s="84"/>
      <c r="R1279" s="84"/>
      <c r="S1279" s="84"/>
    </row>
    <row r="1280" spans="2:19" ht="45" customHeight="1" x14ac:dyDescent="0.25">
      <c r="B1280" s="20" t="s">
        <v>551</v>
      </c>
      <c r="C1280" s="106" t="s">
        <v>1723</v>
      </c>
      <c r="D1280" s="106"/>
      <c r="E1280" s="107">
        <f t="shared" si="19"/>
        <v>1</v>
      </c>
      <c r="F1280" s="107"/>
      <c r="G1280" s="107" t="s">
        <v>35</v>
      </c>
      <c r="H1280" s="107"/>
      <c r="I1280" s="108">
        <v>42909</v>
      </c>
      <c r="J1280" s="108"/>
      <c r="K1280" s="108">
        <v>42909</v>
      </c>
      <c r="L1280" s="108"/>
      <c r="M1280" s="84" t="s">
        <v>656</v>
      </c>
      <c r="N1280" s="84"/>
      <c r="O1280" s="105">
        <v>694</v>
      </c>
      <c r="P1280" s="105"/>
      <c r="Q1280" s="84"/>
      <c r="R1280" s="84"/>
      <c r="S1280" s="84"/>
    </row>
    <row r="1281" spans="2:19" ht="45" customHeight="1" x14ac:dyDescent="0.25">
      <c r="B1281" s="20" t="s">
        <v>551</v>
      </c>
      <c r="C1281" s="106" t="s">
        <v>1723</v>
      </c>
      <c r="D1281" s="106"/>
      <c r="E1281" s="107">
        <f t="shared" si="19"/>
        <v>1</v>
      </c>
      <c r="F1281" s="107"/>
      <c r="G1281" s="107" t="s">
        <v>35</v>
      </c>
      <c r="H1281" s="107"/>
      <c r="I1281" s="108">
        <v>42915</v>
      </c>
      <c r="J1281" s="108"/>
      <c r="K1281" s="108">
        <v>42933</v>
      </c>
      <c r="L1281" s="108"/>
      <c r="M1281" s="84" t="s">
        <v>656</v>
      </c>
      <c r="N1281" s="84"/>
      <c r="O1281" s="105">
        <v>664</v>
      </c>
      <c r="P1281" s="105"/>
      <c r="Q1281" s="84"/>
      <c r="R1281" s="84"/>
      <c r="S1281" s="84"/>
    </row>
    <row r="1282" spans="2:19" ht="45" customHeight="1" x14ac:dyDescent="0.25">
      <c r="B1282" s="20" t="s">
        <v>551</v>
      </c>
      <c r="C1282" s="106" t="s">
        <v>1723</v>
      </c>
      <c r="D1282" s="106"/>
      <c r="E1282" s="107">
        <f t="shared" si="19"/>
        <v>1</v>
      </c>
      <c r="F1282" s="107"/>
      <c r="G1282" s="107" t="s">
        <v>35</v>
      </c>
      <c r="H1282" s="107"/>
      <c r="I1282" s="108">
        <v>42888</v>
      </c>
      <c r="J1282" s="108"/>
      <c r="K1282" s="108">
        <v>42888</v>
      </c>
      <c r="L1282" s="108"/>
      <c r="M1282" s="84" t="s">
        <v>656</v>
      </c>
      <c r="N1282" s="84"/>
      <c r="O1282" s="105">
        <v>694</v>
      </c>
      <c r="P1282" s="105"/>
      <c r="Q1282" s="84"/>
      <c r="R1282" s="84"/>
      <c r="S1282" s="84"/>
    </row>
    <row r="1283" spans="2:19" ht="45" customHeight="1" x14ac:dyDescent="0.25">
      <c r="B1283" s="20" t="s">
        <v>551</v>
      </c>
      <c r="C1283" s="106" t="s">
        <v>1724</v>
      </c>
      <c r="D1283" s="106"/>
      <c r="E1283" s="107">
        <f t="shared" si="19"/>
        <v>1</v>
      </c>
      <c r="F1283" s="107"/>
      <c r="G1283" s="107" t="s">
        <v>35</v>
      </c>
      <c r="H1283" s="107"/>
      <c r="I1283" s="108">
        <v>42915</v>
      </c>
      <c r="J1283" s="108"/>
      <c r="K1283" s="108">
        <v>42915</v>
      </c>
      <c r="L1283" s="108"/>
      <c r="M1283" s="84" t="s">
        <v>656</v>
      </c>
      <c r="N1283" s="84"/>
      <c r="O1283" s="105">
        <v>694</v>
      </c>
      <c r="P1283" s="105"/>
      <c r="Q1283" s="84"/>
      <c r="R1283" s="84"/>
      <c r="S1283" s="84"/>
    </row>
    <row r="1284" spans="2:19" ht="45" customHeight="1" x14ac:dyDescent="0.25">
      <c r="B1284" s="20" t="s">
        <v>551</v>
      </c>
      <c r="C1284" s="106" t="s">
        <v>1723</v>
      </c>
      <c r="D1284" s="106"/>
      <c r="E1284" s="107">
        <f t="shared" si="19"/>
        <v>1</v>
      </c>
      <c r="F1284" s="107"/>
      <c r="G1284" s="107" t="s">
        <v>35</v>
      </c>
      <c r="H1284" s="107"/>
      <c r="I1284" s="108">
        <v>42877</v>
      </c>
      <c r="J1284" s="108"/>
      <c r="K1284" s="108">
        <v>42877</v>
      </c>
      <c r="L1284" s="108"/>
      <c r="M1284" s="84" t="s">
        <v>656</v>
      </c>
      <c r="N1284" s="84"/>
      <c r="O1284" s="105">
        <v>694</v>
      </c>
      <c r="P1284" s="105"/>
      <c r="Q1284" s="84"/>
      <c r="R1284" s="84"/>
      <c r="S1284" s="84"/>
    </row>
    <row r="1285" spans="2:19" ht="45" customHeight="1" x14ac:dyDescent="0.25">
      <c r="B1285" s="20" t="s">
        <v>551</v>
      </c>
      <c r="C1285" s="106" t="s">
        <v>1725</v>
      </c>
      <c r="D1285" s="106"/>
      <c r="E1285" s="107">
        <f t="shared" si="19"/>
        <v>1</v>
      </c>
      <c r="F1285" s="107"/>
      <c r="G1285" s="107" t="s">
        <v>35</v>
      </c>
      <c r="H1285" s="107"/>
      <c r="I1285" s="108">
        <v>42913</v>
      </c>
      <c r="J1285" s="108"/>
      <c r="K1285" s="108">
        <v>42913</v>
      </c>
      <c r="L1285" s="108"/>
      <c r="M1285" s="84" t="s">
        <v>656</v>
      </c>
      <c r="N1285" s="84"/>
      <c r="O1285" s="105">
        <v>594</v>
      </c>
      <c r="P1285" s="105"/>
      <c r="Q1285" s="84"/>
      <c r="R1285" s="84"/>
      <c r="S1285" s="84"/>
    </row>
    <row r="1286" spans="2:19" ht="45" customHeight="1" x14ac:dyDescent="0.25">
      <c r="B1286" s="20" t="s">
        <v>551</v>
      </c>
      <c r="C1286" s="106" t="s">
        <v>1723</v>
      </c>
      <c r="D1286" s="106"/>
      <c r="E1286" s="107">
        <f t="shared" si="19"/>
        <v>1</v>
      </c>
      <c r="F1286" s="107"/>
      <c r="G1286" s="107" t="s">
        <v>35</v>
      </c>
      <c r="H1286" s="107"/>
      <c r="I1286" s="108">
        <v>42888</v>
      </c>
      <c r="J1286" s="108"/>
      <c r="K1286" s="108">
        <v>42888</v>
      </c>
      <c r="L1286" s="108"/>
      <c r="M1286" s="84" t="s">
        <v>656</v>
      </c>
      <c r="N1286" s="84"/>
      <c r="O1286" s="105">
        <v>166</v>
      </c>
      <c r="P1286" s="105"/>
      <c r="Q1286" s="84"/>
      <c r="R1286" s="84"/>
      <c r="S1286" s="84"/>
    </row>
    <row r="1287" spans="2:19" ht="45" customHeight="1" x14ac:dyDescent="0.25">
      <c r="B1287" s="20" t="s">
        <v>551</v>
      </c>
      <c r="C1287" s="106" t="s">
        <v>1723</v>
      </c>
      <c r="D1287" s="106"/>
      <c r="E1287" s="107">
        <f t="shared" si="19"/>
        <v>1</v>
      </c>
      <c r="F1287" s="107"/>
      <c r="G1287" s="107" t="s">
        <v>35</v>
      </c>
      <c r="H1287" s="107"/>
      <c r="I1287" s="108">
        <v>42877</v>
      </c>
      <c r="J1287" s="108"/>
      <c r="K1287" s="108">
        <v>42877</v>
      </c>
      <c r="L1287" s="108"/>
      <c r="M1287" s="84" t="s">
        <v>656</v>
      </c>
      <c r="N1287" s="84"/>
      <c r="O1287" s="105">
        <v>166</v>
      </c>
      <c r="P1287" s="105"/>
      <c r="Q1287" s="84"/>
      <c r="R1287" s="84"/>
      <c r="S1287" s="84"/>
    </row>
    <row r="1288" spans="2:19" ht="45" customHeight="1" x14ac:dyDescent="0.25">
      <c r="B1288" s="20" t="s">
        <v>551</v>
      </c>
      <c r="C1288" s="106" t="s">
        <v>19</v>
      </c>
      <c r="D1288" s="106"/>
      <c r="E1288" s="107">
        <f t="shared" si="19"/>
        <v>1</v>
      </c>
      <c r="F1288" s="107"/>
      <c r="G1288" s="107" t="s">
        <v>20</v>
      </c>
      <c r="H1288" s="107"/>
      <c r="I1288" s="108">
        <v>42923</v>
      </c>
      <c r="J1288" s="108"/>
      <c r="K1288" s="108">
        <v>42923</v>
      </c>
      <c r="L1288" s="108"/>
      <c r="M1288" s="84" t="s">
        <v>656</v>
      </c>
      <c r="N1288" s="84"/>
      <c r="O1288" s="105">
        <v>1872</v>
      </c>
      <c r="P1288" s="105"/>
      <c r="Q1288" s="84"/>
      <c r="R1288" s="84"/>
      <c r="S1288" s="84"/>
    </row>
    <row r="1289" spans="2:19" ht="45" customHeight="1" x14ac:dyDescent="0.25">
      <c r="B1289" s="20" t="s">
        <v>551</v>
      </c>
      <c r="C1289" s="106" t="s">
        <v>1726</v>
      </c>
      <c r="D1289" s="106"/>
      <c r="E1289" s="107">
        <f t="shared" si="19"/>
        <v>1</v>
      </c>
      <c r="F1289" s="107"/>
      <c r="G1289" s="107" t="s">
        <v>35</v>
      </c>
      <c r="H1289" s="107"/>
      <c r="I1289" s="108">
        <v>42985</v>
      </c>
      <c r="J1289" s="108"/>
      <c r="K1289" s="108">
        <v>42985</v>
      </c>
      <c r="L1289" s="108"/>
      <c r="M1289" s="84" t="s">
        <v>656</v>
      </c>
      <c r="N1289" s="84"/>
      <c r="O1289" s="105">
        <v>694</v>
      </c>
      <c r="P1289" s="105"/>
      <c r="Q1289" s="84"/>
      <c r="R1289" s="84"/>
      <c r="S1289" s="84"/>
    </row>
    <row r="1290" spans="2:19" ht="45" customHeight="1" x14ac:dyDescent="0.25">
      <c r="B1290" s="20" t="s">
        <v>551</v>
      </c>
      <c r="C1290" s="106" t="s">
        <v>1726</v>
      </c>
      <c r="D1290" s="106"/>
      <c r="E1290" s="107">
        <f t="shared" si="19"/>
        <v>1</v>
      </c>
      <c r="F1290" s="107"/>
      <c r="G1290" s="107" t="s">
        <v>35</v>
      </c>
      <c r="H1290" s="107"/>
      <c r="I1290" s="108">
        <v>42979</v>
      </c>
      <c r="J1290" s="108"/>
      <c r="K1290" s="108">
        <v>42979</v>
      </c>
      <c r="L1290" s="108"/>
      <c r="M1290" s="84" t="s">
        <v>656</v>
      </c>
      <c r="N1290" s="84"/>
      <c r="O1290" s="105">
        <v>644</v>
      </c>
      <c r="P1290" s="105"/>
      <c r="Q1290" s="84"/>
      <c r="R1290" s="84"/>
      <c r="S1290" s="84"/>
    </row>
    <row r="1291" spans="2:19" ht="45" customHeight="1" x14ac:dyDescent="0.25">
      <c r="B1291" s="20" t="s">
        <v>551</v>
      </c>
      <c r="C1291" s="106" t="s">
        <v>1726</v>
      </c>
      <c r="D1291" s="106"/>
      <c r="E1291" s="107">
        <f t="shared" si="19"/>
        <v>1</v>
      </c>
      <c r="F1291" s="107"/>
      <c r="G1291" s="107" t="s">
        <v>35</v>
      </c>
      <c r="H1291" s="107"/>
      <c r="I1291" s="108">
        <v>42983</v>
      </c>
      <c r="J1291" s="108"/>
      <c r="K1291" s="108">
        <v>42983</v>
      </c>
      <c r="L1291" s="108"/>
      <c r="M1291" s="84" t="s">
        <v>656</v>
      </c>
      <c r="N1291" s="84"/>
      <c r="O1291" s="105">
        <v>694</v>
      </c>
      <c r="P1291" s="105"/>
      <c r="Q1291" s="84"/>
      <c r="R1291" s="84"/>
      <c r="S1291" s="84"/>
    </row>
    <row r="1292" spans="2:19" ht="45" customHeight="1" x14ac:dyDescent="0.25">
      <c r="B1292" s="20" t="s">
        <v>551</v>
      </c>
      <c r="C1292" s="106" t="s">
        <v>1726</v>
      </c>
      <c r="D1292" s="106"/>
      <c r="E1292" s="107">
        <f t="shared" si="19"/>
        <v>1</v>
      </c>
      <c r="F1292" s="107"/>
      <c r="G1292" s="107" t="s">
        <v>35</v>
      </c>
      <c r="H1292" s="107"/>
      <c r="I1292" s="108">
        <v>42990</v>
      </c>
      <c r="J1292" s="108"/>
      <c r="K1292" s="108">
        <v>42990</v>
      </c>
      <c r="L1292" s="108"/>
      <c r="M1292" s="84" t="s">
        <v>656</v>
      </c>
      <c r="N1292" s="84"/>
      <c r="O1292" s="105">
        <v>694</v>
      </c>
      <c r="P1292" s="105"/>
      <c r="Q1292" s="84"/>
      <c r="R1292" s="84"/>
      <c r="S1292" s="84"/>
    </row>
    <row r="1293" spans="2:19" ht="45" customHeight="1" x14ac:dyDescent="0.25">
      <c r="B1293" s="20" t="s">
        <v>551</v>
      </c>
      <c r="C1293" s="106" t="s">
        <v>1727</v>
      </c>
      <c r="D1293" s="106"/>
      <c r="E1293" s="107">
        <f t="shared" ref="E1293:E1356" si="20">D1293+1</f>
        <v>1</v>
      </c>
      <c r="F1293" s="107"/>
      <c r="G1293" s="107" t="s">
        <v>35</v>
      </c>
      <c r="H1293" s="107"/>
      <c r="I1293" s="108">
        <v>42904</v>
      </c>
      <c r="J1293" s="108"/>
      <c r="K1293" s="108">
        <v>42904</v>
      </c>
      <c r="L1293" s="108"/>
      <c r="M1293" s="84" t="s">
        <v>656</v>
      </c>
      <c r="N1293" s="84"/>
      <c r="O1293" s="105">
        <v>694</v>
      </c>
      <c r="P1293" s="105"/>
      <c r="Q1293" s="84"/>
      <c r="R1293" s="84"/>
      <c r="S1293" s="84"/>
    </row>
    <row r="1294" spans="2:19" ht="45" customHeight="1" x14ac:dyDescent="0.25">
      <c r="B1294" s="20" t="s">
        <v>551</v>
      </c>
      <c r="C1294" s="106" t="s">
        <v>1726</v>
      </c>
      <c r="D1294" s="106"/>
      <c r="E1294" s="107">
        <f t="shared" si="20"/>
        <v>1</v>
      </c>
      <c r="F1294" s="107"/>
      <c r="G1294" s="107" t="s">
        <v>35</v>
      </c>
      <c r="H1294" s="107"/>
      <c r="I1294" s="108">
        <v>42998</v>
      </c>
      <c r="J1294" s="108"/>
      <c r="K1294" s="108">
        <v>42998</v>
      </c>
      <c r="L1294" s="108"/>
      <c r="M1294" s="84" t="s">
        <v>656</v>
      </c>
      <c r="N1294" s="84"/>
      <c r="O1294" s="105">
        <v>694</v>
      </c>
      <c r="P1294" s="105"/>
      <c r="Q1294" s="84"/>
      <c r="R1294" s="84"/>
      <c r="S1294" s="84"/>
    </row>
    <row r="1295" spans="2:19" ht="45" customHeight="1" x14ac:dyDescent="0.25">
      <c r="B1295" s="20" t="s">
        <v>551</v>
      </c>
      <c r="C1295" s="106" t="s">
        <v>1726</v>
      </c>
      <c r="D1295" s="106"/>
      <c r="E1295" s="107">
        <f t="shared" si="20"/>
        <v>1</v>
      </c>
      <c r="F1295" s="107"/>
      <c r="G1295" s="107" t="s">
        <v>35</v>
      </c>
      <c r="H1295" s="107"/>
      <c r="I1295" s="108">
        <v>42996</v>
      </c>
      <c r="J1295" s="108"/>
      <c r="K1295" s="108">
        <v>42996</v>
      </c>
      <c r="L1295" s="108"/>
      <c r="M1295" s="84" t="s">
        <v>656</v>
      </c>
      <c r="N1295" s="84"/>
      <c r="O1295" s="105">
        <v>494</v>
      </c>
      <c r="P1295" s="105"/>
      <c r="Q1295" s="84"/>
      <c r="R1295" s="84"/>
      <c r="S1295" s="84"/>
    </row>
    <row r="1296" spans="2:19" ht="45" customHeight="1" x14ac:dyDescent="0.25">
      <c r="B1296" s="20" t="s">
        <v>551</v>
      </c>
      <c r="C1296" s="106" t="s">
        <v>1726</v>
      </c>
      <c r="D1296" s="106"/>
      <c r="E1296" s="107">
        <f t="shared" si="20"/>
        <v>1</v>
      </c>
      <c r="F1296" s="107"/>
      <c r="G1296" s="107" t="s">
        <v>35</v>
      </c>
      <c r="H1296" s="107"/>
      <c r="I1296" s="108">
        <v>43005</v>
      </c>
      <c r="J1296" s="108"/>
      <c r="K1296" s="108">
        <v>43005</v>
      </c>
      <c r="L1296" s="108"/>
      <c r="M1296" s="84" t="s">
        <v>656</v>
      </c>
      <c r="N1296" s="84"/>
      <c r="O1296" s="105">
        <v>694</v>
      </c>
      <c r="P1296" s="105"/>
      <c r="Q1296" s="84"/>
      <c r="R1296" s="84"/>
      <c r="S1296" s="84"/>
    </row>
    <row r="1297" spans="2:19" ht="45" customHeight="1" x14ac:dyDescent="0.25">
      <c r="B1297" s="20" t="s">
        <v>551</v>
      </c>
      <c r="C1297" s="106" t="s">
        <v>1728</v>
      </c>
      <c r="D1297" s="106"/>
      <c r="E1297" s="107">
        <f t="shared" si="20"/>
        <v>1</v>
      </c>
      <c r="F1297" s="107"/>
      <c r="G1297" s="107" t="s">
        <v>35</v>
      </c>
      <c r="H1297" s="107"/>
      <c r="I1297" s="108">
        <v>43000</v>
      </c>
      <c r="J1297" s="108"/>
      <c r="K1297" s="108">
        <v>43000</v>
      </c>
      <c r="L1297" s="108"/>
      <c r="M1297" s="84" t="s">
        <v>656</v>
      </c>
      <c r="N1297" s="84"/>
      <c r="O1297" s="105">
        <v>694</v>
      </c>
      <c r="P1297" s="105"/>
      <c r="Q1297" s="84"/>
      <c r="R1297" s="84"/>
      <c r="S1297" s="84"/>
    </row>
    <row r="1298" spans="2:19" ht="45" customHeight="1" x14ac:dyDescent="0.25">
      <c r="B1298" s="20" t="s">
        <v>551</v>
      </c>
      <c r="C1298" s="106" t="s">
        <v>1726</v>
      </c>
      <c r="D1298" s="106"/>
      <c r="E1298" s="107">
        <f t="shared" si="20"/>
        <v>1</v>
      </c>
      <c r="F1298" s="107"/>
      <c r="G1298" s="107" t="s">
        <v>35</v>
      </c>
      <c r="H1298" s="107"/>
      <c r="I1298" s="108">
        <v>43006</v>
      </c>
      <c r="J1298" s="108"/>
      <c r="K1298" s="108">
        <v>43006</v>
      </c>
      <c r="L1298" s="108"/>
      <c r="M1298" s="84" t="s">
        <v>656</v>
      </c>
      <c r="N1298" s="84"/>
      <c r="O1298" s="105">
        <v>594.03</v>
      </c>
      <c r="P1298" s="105"/>
      <c r="Q1298" s="84"/>
      <c r="R1298" s="84"/>
      <c r="S1298" s="84"/>
    </row>
    <row r="1299" spans="2:19" ht="45" customHeight="1" x14ac:dyDescent="0.25">
      <c r="B1299" s="20" t="s">
        <v>551</v>
      </c>
      <c r="C1299" s="106" t="s">
        <v>1729</v>
      </c>
      <c r="D1299" s="106"/>
      <c r="E1299" s="107">
        <f t="shared" si="20"/>
        <v>1</v>
      </c>
      <c r="F1299" s="107"/>
      <c r="G1299" s="107" t="s">
        <v>35</v>
      </c>
      <c r="H1299" s="107"/>
      <c r="I1299" s="108">
        <v>43010</v>
      </c>
      <c r="J1299" s="108"/>
      <c r="K1299" s="108">
        <v>43010</v>
      </c>
      <c r="L1299" s="108"/>
      <c r="M1299" s="84" t="s">
        <v>656</v>
      </c>
      <c r="N1299" s="84"/>
      <c r="O1299" s="105">
        <v>288</v>
      </c>
      <c r="P1299" s="105"/>
      <c r="Q1299" s="84"/>
      <c r="R1299" s="84"/>
      <c r="S1299" s="84"/>
    </row>
    <row r="1300" spans="2:19" ht="45" customHeight="1" x14ac:dyDescent="0.25">
      <c r="B1300" s="20" t="s">
        <v>551</v>
      </c>
      <c r="C1300" s="106" t="s">
        <v>1726</v>
      </c>
      <c r="D1300" s="106"/>
      <c r="E1300" s="107">
        <f t="shared" si="20"/>
        <v>1</v>
      </c>
      <c r="F1300" s="107"/>
      <c r="G1300" s="107" t="s">
        <v>35</v>
      </c>
      <c r="H1300" s="107"/>
      <c r="I1300" s="108">
        <v>42998</v>
      </c>
      <c r="J1300" s="108"/>
      <c r="K1300" s="108">
        <v>42998</v>
      </c>
      <c r="L1300" s="108"/>
      <c r="M1300" s="84" t="s">
        <v>656</v>
      </c>
      <c r="N1300" s="84"/>
      <c r="O1300" s="105">
        <v>694</v>
      </c>
      <c r="P1300" s="105"/>
      <c r="Q1300" s="84"/>
      <c r="R1300" s="84"/>
      <c r="S1300" s="84"/>
    </row>
    <row r="1301" spans="2:19" ht="45" customHeight="1" x14ac:dyDescent="0.25">
      <c r="B1301" s="20" t="s">
        <v>551</v>
      </c>
      <c r="C1301" s="106" t="s">
        <v>1726</v>
      </c>
      <c r="D1301" s="106"/>
      <c r="E1301" s="107">
        <f t="shared" si="20"/>
        <v>1</v>
      </c>
      <c r="F1301" s="107"/>
      <c r="G1301" s="107" t="s">
        <v>35</v>
      </c>
      <c r="H1301" s="107"/>
      <c r="I1301" s="108">
        <v>43007</v>
      </c>
      <c r="J1301" s="108"/>
      <c r="K1301" s="108">
        <v>43007</v>
      </c>
      <c r="L1301" s="108"/>
      <c r="M1301" s="84" t="s">
        <v>656</v>
      </c>
      <c r="N1301" s="84"/>
      <c r="O1301" s="105">
        <v>694</v>
      </c>
      <c r="P1301" s="105"/>
      <c r="Q1301" s="84"/>
      <c r="R1301" s="84"/>
      <c r="S1301" s="84"/>
    </row>
    <row r="1302" spans="2:19" ht="45" customHeight="1" x14ac:dyDescent="0.25">
      <c r="B1302" s="20" t="s">
        <v>551</v>
      </c>
      <c r="C1302" s="106" t="s">
        <v>1726</v>
      </c>
      <c r="D1302" s="106"/>
      <c r="E1302" s="107">
        <f t="shared" si="20"/>
        <v>1</v>
      </c>
      <c r="F1302" s="107"/>
      <c r="G1302" s="107" t="s">
        <v>35</v>
      </c>
      <c r="H1302" s="107"/>
      <c r="I1302" s="108">
        <v>42985</v>
      </c>
      <c r="J1302" s="108"/>
      <c r="K1302" s="108">
        <v>42985</v>
      </c>
      <c r="L1302" s="108"/>
      <c r="M1302" s="84" t="s">
        <v>656</v>
      </c>
      <c r="N1302" s="84"/>
      <c r="O1302" s="105">
        <v>455.5</v>
      </c>
      <c r="P1302" s="105"/>
      <c r="Q1302" s="84"/>
      <c r="R1302" s="84"/>
      <c r="S1302" s="84"/>
    </row>
    <row r="1303" spans="2:19" ht="45" customHeight="1" x14ac:dyDescent="0.25">
      <c r="B1303" s="20" t="s">
        <v>551</v>
      </c>
      <c r="C1303" s="106" t="s">
        <v>1729</v>
      </c>
      <c r="D1303" s="106"/>
      <c r="E1303" s="107">
        <f t="shared" si="20"/>
        <v>1</v>
      </c>
      <c r="F1303" s="107"/>
      <c r="G1303" s="107" t="s">
        <v>35</v>
      </c>
      <c r="H1303" s="107"/>
      <c r="I1303" s="108">
        <v>43010</v>
      </c>
      <c r="J1303" s="108"/>
      <c r="K1303" s="108">
        <v>43010</v>
      </c>
      <c r="L1303" s="108"/>
      <c r="M1303" s="84" t="s">
        <v>656</v>
      </c>
      <c r="N1303" s="84"/>
      <c r="O1303" s="105">
        <v>171</v>
      </c>
      <c r="P1303" s="105"/>
      <c r="Q1303" s="84"/>
      <c r="R1303" s="84"/>
      <c r="S1303" s="84"/>
    </row>
    <row r="1304" spans="2:19" ht="45" customHeight="1" x14ac:dyDescent="0.25">
      <c r="B1304" s="20" t="s">
        <v>551</v>
      </c>
      <c r="C1304" s="106" t="s">
        <v>19</v>
      </c>
      <c r="D1304" s="106"/>
      <c r="E1304" s="107">
        <f t="shared" si="20"/>
        <v>1</v>
      </c>
      <c r="F1304" s="107"/>
      <c r="G1304" s="107" t="s">
        <v>20</v>
      </c>
      <c r="H1304" s="107"/>
      <c r="I1304" s="108">
        <v>43013</v>
      </c>
      <c r="J1304" s="108"/>
      <c r="K1304" s="108">
        <v>43013</v>
      </c>
      <c r="L1304" s="108"/>
      <c r="M1304" s="84" t="s">
        <v>656</v>
      </c>
      <c r="N1304" s="84"/>
      <c r="O1304" s="105">
        <v>576</v>
      </c>
      <c r="P1304" s="105"/>
      <c r="Q1304" s="84"/>
      <c r="R1304" s="84"/>
      <c r="S1304" s="84"/>
    </row>
    <row r="1305" spans="2:19" ht="45" customHeight="1" x14ac:dyDescent="0.25">
      <c r="B1305" s="20" t="s">
        <v>551</v>
      </c>
      <c r="C1305" s="106" t="s">
        <v>19</v>
      </c>
      <c r="D1305" s="106"/>
      <c r="E1305" s="107">
        <f t="shared" si="20"/>
        <v>1</v>
      </c>
      <c r="F1305" s="107"/>
      <c r="G1305" s="107" t="s">
        <v>20</v>
      </c>
      <c r="H1305" s="107"/>
      <c r="I1305" s="108">
        <v>42984</v>
      </c>
      <c r="J1305" s="108"/>
      <c r="K1305" s="108">
        <v>42984</v>
      </c>
      <c r="L1305" s="108"/>
      <c r="M1305" s="84" t="s">
        <v>656</v>
      </c>
      <c r="N1305" s="84"/>
      <c r="O1305" s="105">
        <v>1422</v>
      </c>
      <c r="P1305" s="105"/>
      <c r="Q1305" s="84"/>
      <c r="R1305" s="84"/>
      <c r="S1305" s="84"/>
    </row>
    <row r="1306" spans="2:19" ht="45" customHeight="1" x14ac:dyDescent="0.25">
      <c r="B1306" s="20" t="s">
        <v>551</v>
      </c>
      <c r="C1306" s="106" t="s">
        <v>1730</v>
      </c>
      <c r="D1306" s="106"/>
      <c r="E1306" s="107">
        <f t="shared" si="20"/>
        <v>1</v>
      </c>
      <c r="F1306" s="107"/>
      <c r="G1306" s="107" t="s">
        <v>35</v>
      </c>
      <c r="H1306" s="107"/>
      <c r="I1306" s="108">
        <v>42949</v>
      </c>
      <c r="J1306" s="108"/>
      <c r="K1306" s="108">
        <v>42949</v>
      </c>
      <c r="L1306" s="108"/>
      <c r="M1306" s="84" t="s">
        <v>656</v>
      </c>
      <c r="N1306" s="84"/>
      <c r="O1306" s="105">
        <v>639</v>
      </c>
      <c r="P1306" s="105"/>
      <c r="Q1306" s="84"/>
      <c r="R1306" s="84"/>
      <c r="S1306" s="84"/>
    </row>
    <row r="1307" spans="2:19" ht="45" customHeight="1" x14ac:dyDescent="0.25">
      <c r="B1307" s="20" t="s">
        <v>551</v>
      </c>
      <c r="C1307" s="106" t="s">
        <v>1730</v>
      </c>
      <c r="D1307" s="106"/>
      <c r="E1307" s="107">
        <f t="shared" si="20"/>
        <v>1</v>
      </c>
      <c r="F1307" s="107"/>
      <c r="G1307" s="107" t="s">
        <v>35</v>
      </c>
      <c r="H1307" s="107"/>
      <c r="I1307" s="108">
        <v>42951</v>
      </c>
      <c r="J1307" s="108"/>
      <c r="K1307" s="108">
        <v>42951</v>
      </c>
      <c r="L1307" s="108"/>
      <c r="M1307" s="84" t="s">
        <v>656</v>
      </c>
      <c r="N1307" s="84"/>
      <c r="O1307" s="105">
        <v>694</v>
      </c>
      <c r="P1307" s="105"/>
      <c r="Q1307" s="84"/>
      <c r="R1307" s="84"/>
      <c r="S1307" s="84"/>
    </row>
    <row r="1308" spans="2:19" ht="45" customHeight="1" x14ac:dyDescent="0.25">
      <c r="B1308" s="20" t="s">
        <v>551</v>
      </c>
      <c r="C1308" s="106" t="s">
        <v>1730</v>
      </c>
      <c r="D1308" s="106"/>
      <c r="E1308" s="107">
        <f t="shared" si="20"/>
        <v>1</v>
      </c>
      <c r="F1308" s="107"/>
      <c r="G1308" s="107" t="s">
        <v>35</v>
      </c>
      <c r="H1308" s="107"/>
      <c r="I1308" s="108">
        <v>42930</v>
      </c>
      <c r="J1308" s="108"/>
      <c r="K1308" s="108">
        <v>42930</v>
      </c>
      <c r="L1308" s="108"/>
      <c r="M1308" s="84" t="s">
        <v>656</v>
      </c>
      <c r="N1308" s="84"/>
      <c r="O1308" s="105">
        <v>694</v>
      </c>
      <c r="P1308" s="105"/>
      <c r="Q1308" s="84"/>
      <c r="R1308" s="84"/>
      <c r="S1308" s="84"/>
    </row>
    <row r="1309" spans="2:19" ht="45" customHeight="1" x14ac:dyDescent="0.25">
      <c r="B1309" s="20" t="s">
        <v>551</v>
      </c>
      <c r="C1309" s="106" t="s">
        <v>1730</v>
      </c>
      <c r="D1309" s="106"/>
      <c r="E1309" s="107">
        <f t="shared" si="20"/>
        <v>1</v>
      </c>
      <c r="F1309" s="107"/>
      <c r="G1309" s="107" t="s">
        <v>35</v>
      </c>
      <c r="H1309" s="107"/>
      <c r="I1309" s="108">
        <v>42964</v>
      </c>
      <c r="J1309" s="108"/>
      <c r="K1309" s="108">
        <v>42964</v>
      </c>
      <c r="L1309" s="108"/>
      <c r="M1309" s="84" t="s">
        <v>656</v>
      </c>
      <c r="N1309" s="84"/>
      <c r="O1309" s="105">
        <v>597</v>
      </c>
      <c r="P1309" s="105"/>
      <c r="Q1309" s="84"/>
      <c r="R1309" s="84"/>
      <c r="S1309" s="84"/>
    </row>
    <row r="1310" spans="2:19" ht="45" customHeight="1" x14ac:dyDescent="0.25">
      <c r="B1310" s="20" t="s">
        <v>551</v>
      </c>
      <c r="C1310" s="106" t="s">
        <v>1730</v>
      </c>
      <c r="D1310" s="106"/>
      <c r="E1310" s="107">
        <f t="shared" si="20"/>
        <v>1</v>
      </c>
      <c r="F1310" s="107"/>
      <c r="G1310" s="107" t="s">
        <v>35</v>
      </c>
      <c r="H1310" s="107"/>
      <c r="I1310" s="108">
        <v>42958</v>
      </c>
      <c r="J1310" s="108"/>
      <c r="K1310" s="108">
        <v>42958</v>
      </c>
      <c r="L1310" s="108"/>
      <c r="M1310" s="84" t="s">
        <v>656</v>
      </c>
      <c r="N1310" s="84"/>
      <c r="O1310" s="105">
        <v>487.11</v>
      </c>
      <c r="P1310" s="105"/>
      <c r="Q1310" s="84"/>
      <c r="R1310" s="84"/>
      <c r="S1310" s="84"/>
    </row>
    <row r="1311" spans="2:19" ht="45" customHeight="1" x14ac:dyDescent="0.25">
      <c r="B1311" s="20" t="s">
        <v>551</v>
      </c>
      <c r="C1311" s="106" t="s">
        <v>1730</v>
      </c>
      <c r="D1311" s="106"/>
      <c r="E1311" s="107">
        <f t="shared" si="20"/>
        <v>1</v>
      </c>
      <c r="F1311" s="107"/>
      <c r="G1311" s="107" t="s">
        <v>35</v>
      </c>
      <c r="H1311" s="107"/>
      <c r="I1311" s="108">
        <v>42921</v>
      </c>
      <c r="J1311" s="108"/>
      <c r="K1311" s="108">
        <v>42921</v>
      </c>
      <c r="L1311" s="108"/>
      <c r="M1311" s="84" t="s">
        <v>656</v>
      </c>
      <c r="N1311" s="84"/>
      <c r="O1311" s="105">
        <v>694</v>
      </c>
      <c r="P1311" s="105"/>
      <c r="Q1311" s="84"/>
      <c r="R1311" s="84"/>
      <c r="S1311" s="84"/>
    </row>
    <row r="1312" spans="2:19" ht="45" customHeight="1" x14ac:dyDescent="0.25">
      <c r="B1312" s="20" t="s">
        <v>551</v>
      </c>
      <c r="C1312" s="106" t="s">
        <v>1730</v>
      </c>
      <c r="D1312" s="106"/>
      <c r="E1312" s="107">
        <f t="shared" si="20"/>
        <v>1</v>
      </c>
      <c r="F1312" s="107"/>
      <c r="G1312" s="107" t="s">
        <v>35</v>
      </c>
      <c r="H1312" s="107"/>
      <c r="I1312" s="108">
        <v>42934</v>
      </c>
      <c r="J1312" s="108"/>
      <c r="K1312" s="108">
        <v>42934</v>
      </c>
      <c r="L1312" s="108"/>
      <c r="M1312" s="84" t="s">
        <v>656</v>
      </c>
      <c r="N1312" s="84"/>
      <c r="O1312" s="105">
        <v>694</v>
      </c>
      <c r="P1312" s="105"/>
      <c r="Q1312" s="84"/>
      <c r="R1312" s="84"/>
      <c r="S1312" s="84"/>
    </row>
    <row r="1313" spans="2:20" ht="45" customHeight="1" x14ac:dyDescent="0.25">
      <c r="B1313" s="20" t="s">
        <v>551</v>
      </c>
      <c r="C1313" s="106" t="s">
        <v>1730</v>
      </c>
      <c r="D1313" s="106"/>
      <c r="E1313" s="107">
        <f t="shared" si="20"/>
        <v>1</v>
      </c>
      <c r="F1313" s="107"/>
      <c r="G1313" s="107" t="s">
        <v>35</v>
      </c>
      <c r="H1313" s="107"/>
      <c r="I1313" s="108">
        <v>42935</v>
      </c>
      <c r="J1313" s="108"/>
      <c r="K1313" s="108">
        <v>42935</v>
      </c>
      <c r="L1313" s="108"/>
      <c r="M1313" s="84" t="s">
        <v>656</v>
      </c>
      <c r="N1313" s="84"/>
      <c r="O1313" s="105">
        <v>288</v>
      </c>
      <c r="P1313" s="105"/>
      <c r="Q1313" s="84"/>
      <c r="R1313" s="84"/>
      <c r="S1313" s="84"/>
    </row>
    <row r="1314" spans="2:20" ht="45" customHeight="1" x14ac:dyDescent="0.25">
      <c r="B1314" s="20" t="s">
        <v>551</v>
      </c>
      <c r="C1314" s="106" t="s">
        <v>1730</v>
      </c>
      <c r="D1314" s="106"/>
      <c r="E1314" s="107">
        <f t="shared" si="20"/>
        <v>1</v>
      </c>
      <c r="F1314" s="107"/>
      <c r="G1314" s="107" t="s">
        <v>35</v>
      </c>
      <c r="H1314" s="107"/>
      <c r="I1314" s="108">
        <v>42935</v>
      </c>
      <c r="J1314" s="108"/>
      <c r="K1314" s="108">
        <v>42935</v>
      </c>
      <c r="L1314" s="108"/>
      <c r="M1314" s="84" t="s">
        <v>656</v>
      </c>
      <c r="N1314" s="84"/>
      <c r="O1314" s="105">
        <v>152</v>
      </c>
      <c r="P1314" s="105"/>
      <c r="Q1314" s="84"/>
      <c r="R1314" s="84"/>
      <c r="S1314" s="84"/>
    </row>
    <row r="1315" spans="2:20" ht="45" customHeight="1" x14ac:dyDescent="0.25">
      <c r="B1315" s="20" t="s">
        <v>551</v>
      </c>
      <c r="C1315" s="106" t="s">
        <v>19</v>
      </c>
      <c r="D1315" s="106"/>
      <c r="E1315" s="107">
        <f t="shared" si="20"/>
        <v>1</v>
      </c>
      <c r="F1315" s="107"/>
      <c r="G1315" s="107" t="s">
        <v>20</v>
      </c>
      <c r="H1315" s="107"/>
      <c r="I1315" s="108">
        <v>43048</v>
      </c>
      <c r="J1315" s="108"/>
      <c r="K1315" s="108">
        <v>43048</v>
      </c>
      <c r="L1315" s="108"/>
      <c r="M1315" s="84" t="s">
        <v>656</v>
      </c>
      <c r="N1315" s="84"/>
      <c r="O1315" s="105">
        <v>774</v>
      </c>
      <c r="P1315" s="105"/>
      <c r="Q1315" s="84"/>
      <c r="R1315" s="84"/>
      <c r="S1315" s="84"/>
    </row>
    <row r="1316" spans="2:20" ht="45" customHeight="1" x14ac:dyDescent="0.25">
      <c r="B1316" s="20" t="s">
        <v>551</v>
      </c>
      <c r="C1316" s="106" t="s">
        <v>1280</v>
      </c>
      <c r="D1316" s="106"/>
      <c r="E1316" s="107">
        <f t="shared" si="20"/>
        <v>1</v>
      </c>
      <c r="F1316" s="107"/>
      <c r="G1316" s="107" t="s">
        <v>35</v>
      </c>
      <c r="H1316" s="107"/>
      <c r="I1316" s="108">
        <v>43014</v>
      </c>
      <c r="J1316" s="108"/>
      <c r="K1316" s="108">
        <v>43014</v>
      </c>
      <c r="L1316" s="108"/>
      <c r="M1316" s="84" t="s">
        <v>656</v>
      </c>
      <c r="N1316" s="84"/>
      <c r="O1316" s="105">
        <v>694</v>
      </c>
      <c r="P1316" s="105"/>
      <c r="Q1316" s="84"/>
      <c r="R1316" s="84"/>
      <c r="S1316" s="84"/>
    </row>
    <row r="1317" spans="2:20" ht="45" customHeight="1" x14ac:dyDescent="0.25">
      <c r="B1317" s="20" t="s">
        <v>551</v>
      </c>
      <c r="C1317" s="106" t="s">
        <v>1731</v>
      </c>
      <c r="D1317" s="106"/>
      <c r="E1317" s="107">
        <f t="shared" si="20"/>
        <v>1</v>
      </c>
      <c r="F1317" s="107"/>
      <c r="G1317" s="107" t="s">
        <v>35</v>
      </c>
      <c r="H1317" s="107"/>
      <c r="I1317" s="108">
        <v>43053</v>
      </c>
      <c r="J1317" s="108"/>
      <c r="K1317" s="108">
        <v>43053</v>
      </c>
      <c r="L1317" s="108"/>
      <c r="M1317" s="84" t="s">
        <v>656</v>
      </c>
      <c r="N1317" s="84"/>
      <c r="O1317" s="105">
        <v>694.22</v>
      </c>
      <c r="P1317" s="105"/>
      <c r="Q1317" s="84"/>
      <c r="R1317" s="84"/>
      <c r="S1317" s="84"/>
    </row>
    <row r="1318" spans="2:20" ht="45" customHeight="1" x14ac:dyDescent="0.25">
      <c r="B1318" s="20" t="s">
        <v>551</v>
      </c>
      <c r="C1318" s="106" t="s">
        <v>1280</v>
      </c>
      <c r="D1318" s="106"/>
      <c r="E1318" s="107">
        <f t="shared" si="20"/>
        <v>1</v>
      </c>
      <c r="F1318" s="107"/>
      <c r="G1318" s="107" t="s">
        <v>35</v>
      </c>
      <c r="H1318" s="107"/>
      <c r="I1318" s="108">
        <v>43048</v>
      </c>
      <c r="J1318" s="108"/>
      <c r="K1318" s="108">
        <v>43045</v>
      </c>
      <c r="L1318" s="108"/>
      <c r="M1318" s="84" t="s">
        <v>656</v>
      </c>
      <c r="N1318" s="84"/>
      <c r="O1318" s="105">
        <v>694</v>
      </c>
      <c r="P1318" s="105"/>
      <c r="Q1318" s="84"/>
      <c r="R1318" s="84"/>
      <c r="S1318" s="84"/>
    </row>
    <row r="1319" spans="2:20" ht="45" customHeight="1" x14ac:dyDescent="0.25">
      <c r="B1319" s="20" t="s">
        <v>551</v>
      </c>
      <c r="C1319" s="106" t="s">
        <v>1280</v>
      </c>
      <c r="D1319" s="106"/>
      <c r="E1319" s="107">
        <f t="shared" si="20"/>
        <v>1</v>
      </c>
      <c r="F1319" s="107"/>
      <c r="G1319" s="107" t="s">
        <v>35</v>
      </c>
      <c r="H1319" s="107"/>
      <c r="I1319" s="108">
        <v>43056</v>
      </c>
      <c r="J1319" s="108"/>
      <c r="K1319" s="108">
        <v>43056</v>
      </c>
      <c r="L1319" s="108"/>
      <c r="M1319" s="84" t="s">
        <v>656</v>
      </c>
      <c r="N1319" s="84"/>
      <c r="O1319" s="105">
        <v>544</v>
      </c>
      <c r="P1319" s="105"/>
      <c r="Q1319" s="84"/>
      <c r="R1319" s="84"/>
      <c r="S1319" s="84"/>
    </row>
    <row r="1320" spans="2:20" ht="45" customHeight="1" x14ac:dyDescent="0.25">
      <c r="B1320" s="20" t="s">
        <v>551</v>
      </c>
      <c r="C1320" s="106" t="s">
        <v>1731</v>
      </c>
      <c r="D1320" s="106"/>
      <c r="E1320" s="107">
        <f t="shared" si="20"/>
        <v>1</v>
      </c>
      <c r="F1320" s="107"/>
      <c r="G1320" s="107" t="s">
        <v>35</v>
      </c>
      <c r="H1320" s="107"/>
      <c r="I1320" s="108">
        <v>43024</v>
      </c>
      <c r="J1320" s="108"/>
      <c r="K1320" s="108">
        <v>43024</v>
      </c>
      <c r="L1320" s="108"/>
      <c r="M1320" s="84" t="s">
        <v>656</v>
      </c>
      <c r="N1320" s="84"/>
      <c r="O1320" s="105">
        <v>684.13</v>
      </c>
      <c r="P1320" s="105"/>
      <c r="Q1320" s="84"/>
      <c r="R1320" s="84"/>
      <c r="S1320" s="84"/>
    </row>
    <row r="1321" spans="2:20" ht="45" customHeight="1" x14ac:dyDescent="0.25">
      <c r="B1321" s="20" t="s">
        <v>551</v>
      </c>
      <c r="C1321" s="106" t="s">
        <v>1280</v>
      </c>
      <c r="D1321" s="106"/>
      <c r="E1321" s="107">
        <f t="shared" si="20"/>
        <v>1</v>
      </c>
      <c r="F1321" s="107"/>
      <c r="G1321" s="107" t="s">
        <v>35</v>
      </c>
      <c r="H1321" s="107"/>
      <c r="I1321" s="108">
        <v>43034</v>
      </c>
      <c r="J1321" s="108"/>
      <c r="K1321" s="108">
        <v>43034</v>
      </c>
      <c r="L1321" s="108"/>
      <c r="M1321" s="84" t="s">
        <v>656</v>
      </c>
      <c r="N1321" s="84"/>
      <c r="O1321" s="105">
        <v>694</v>
      </c>
      <c r="P1321" s="105"/>
      <c r="Q1321" s="84"/>
      <c r="R1321" s="84"/>
      <c r="S1321" s="84"/>
    </row>
    <row r="1322" spans="2:20" ht="45" customHeight="1" x14ac:dyDescent="0.25">
      <c r="B1322" s="20" t="s">
        <v>551</v>
      </c>
      <c r="C1322" s="106" t="s">
        <v>1280</v>
      </c>
      <c r="D1322" s="106"/>
      <c r="E1322" s="107">
        <f t="shared" si="20"/>
        <v>1</v>
      </c>
      <c r="F1322" s="107"/>
      <c r="G1322" s="107" t="s">
        <v>35</v>
      </c>
      <c r="H1322" s="107"/>
      <c r="I1322" s="108">
        <v>43042</v>
      </c>
      <c r="J1322" s="108"/>
      <c r="K1322" s="108">
        <v>43042</v>
      </c>
      <c r="L1322" s="108"/>
      <c r="M1322" s="84" t="s">
        <v>656</v>
      </c>
      <c r="N1322" s="84"/>
      <c r="O1322" s="105">
        <v>597</v>
      </c>
      <c r="P1322" s="105"/>
      <c r="Q1322" s="84"/>
      <c r="R1322" s="84"/>
      <c r="S1322" s="84"/>
    </row>
    <row r="1323" spans="2:20" ht="45" customHeight="1" x14ac:dyDescent="0.25">
      <c r="B1323" s="20" t="s">
        <v>551</v>
      </c>
      <c r="C1323" s="106" t="s">
        <v>1731</v>
      </c>
      <c r="D1323" s="106"/>
      <c r="E1323" s="107">
        <f t="shared" si="20"/>
        <v>1</v>
      </c>
      <c r="F1323" s="107"/>
      <c r="G1323" s="107" t="s">
        <v>35</v>
      </c>
      <c r="H1323" s="107"/>
      <c r="I1323" s="108">
        <v>43039</v>
      </c>
      <c r="J1323" s="108"/>
      <c r="K1323" s="108">
        <v>43039</v>
      </c>
      <c r="L1323" s="108"/>
      <c r="M1323" s="84" t="s">
        <v>656</v>
      </c>
      <c r="N1323" s="84"/>
      <c r="O1323" s="105">
        <v>684.2</v>
      </c>
      <c r="P1323" s="105"/>
      <c r="Q1323" s="84"/>
      <c r="R1323" s="84"/>
      <c r="S1323" s="84"/>
    </row>
    <row r="1324" spans="2:20" ht="45" customHeight="1" x14ac:dyDescent="0.25">
      <c r="B1324" s="20" t="s">
        <v>551</v>
      </c>
      <c r="C1324" s="106" t="s">
        <v>1280</v>
      </c>
      <c r="D1324" s="106"/>
      <c r="E1324" s="107">
        <f t="shared" si="20"/>
        <v>1</v>
      </c>
      <c r="F1324" s="107"/>
      <c r="G1324" s="107" t="s">
        <v>35</v>
      </c>
      <c r="H1324" s="107"/>
      <c r="I1324" s="108">
        <v>43019</v>
      </c>
      <c r="J1324" s="108"/>
      <c r="K1324" s="108">
        <v>43019</v>
      </c>
      <c r="L1324" s="108"/>
      <c r="M1324" s="84" t="s">
        <v>656</v>
      </c>
      <c r="N1324" s="84"/>
      <c r="O1324" s="105">
        <v>694</v>
      </c>
      <c r="P1324" s="105"/>
      <c r="Q1324" s="84"/>
      <c r="R1324" s="84"/>
      <c r="S1324" s="84"/>
    </row>
    <row r="1325" spans="2:20" ht="45" customHeight="1" x14ac:dyDescent="0.25">
      <c r="B1325" s="20" t="s">
        <v>551</v>
      </c>
      <c r="C1325" s="106" t="s">
        <v>19</v>
      </c>
      <c r="D1325" s="106"/>
      <c r="E1325" s="107">
        <f t="shared" si="20"/>
        <v>1</v>
      </c>
      <c r="F1325" s="107"/>
      <c r="G1325" s="107" t="s">
        <v>20</v>
      </c>
      <c r="H1325" s="107"/>
      <c r="I1325" s="108">
        <v>43054</v>
      </c>
      <c r="J1325" s="108"/>
      <c r="K1325" s="108">
        <v>43061</v>
      </c>
      <c r="L1325" s="108"/>
      <c r="M1325" s="84" t="s">
        <v>656</v>
      </c>
      <c r="N1325" s="84"/>
      <c r="O1325" s="105">
        <v>504</v>
      </c>
      <c r="P1325" s="105"/>
      <c r="Q1325" s="84"/>
      <c r="R1325" s="84"/>
      <c r="S1325" s="84"/>
      <c r="T1325" s="5">
        <f>SUM(O1225:O1325)</f>
        <v>61003.009999999995</v>
      </c>
    </row>
    <row r="1326" spans="2:20" ht="45" customHeight="1" x14ac:dyDescent="0.25">
      <c r="B1326" s="20" t="s">
        <v>1732</v>
      </c>
      <c r="C1326" s="106" t="s">
        <v>1721</v>
      </c>
      <c r="D1326" s="106"/>
      <c r="E1326" s="107">
        <f t="shared" si="20"/>
        <v>1</v>
      </c>
      <c r="F1326" s="107"/>
      <c r="G1326" s="107" t="s">
        <v>35</v>
      </c>
      <c r="H1326" s="107"/>
      <c r="I1326" s="108">
        <v>42745</v>
      </c>
      <c r="J1326" s="108"/>
      <c r="K1326" s="108">
        <v>42745</v>
      </c>
      <c r="L1326" s="108"/>
      <c r="M1326" s="84" t="s">
        <v>656</v>
      </c>
      <c r="N1326" s="84"/>
      <c r="O1326" s="105">
        <v>396</v>
      </c>
      <c r="P1326" s="105"/>
      <c r="Q1326" s="84"/>
      <c r="R1326" s="84"/>
      <c r="S1326" s="84"/>
    </row>
    <row r="1327" spans="2:20" ht="45" customHeight="1" x14ac:dyDescent="0.25">
      <c r="B1327" s="20" t="s">
        <v>1732</v>
      </c>
      <c r="C1327" s="106" t="s">
        <v>1721</v>
      </c>
      <c r="D1327" s="106"/>
      <c r="E1327" s="107">
        <f t="shared" si="20"/>
        <v>1</v>
      </c>
      <c r="F1327" s="107"/>
      <c r="G1327" s="107" t="s">
        <v>35</v>
      </c>
      <c r="H1327" s="107"/>
      <c r="I1327" s="108">
        <v>42745</v>
      </c>
      <c r="J1327" s="108"/>
      <c r="K1327" s="108">
        <v>42745</v>
      </c>
      <c r="L1327" s="108"/>
      <c r="M1327" s="84" t="s">
        <v>656</v>
      </c>
      <c r="N1327" s="84"/>
      <c r="O1327" s="105">
        <v>254</v>
      </c>
      <c r="P1327" s="105"/>
      <c r="Q1327" s="84"/>
      <c r="R1327" s="84"/>
      <c r="S1327" s="84"/>
    </row>
    <row r="1328" spans="2:20" ht="45" customHeight="1" x14ac:dyDescent="0.25">
      <c r="B1328" s="20" t="s">
        <v>1732</v>
      </c>
      <c r="C1328" s="106" t="s">
        <v>1733</v>
      </c>
      <c r="D1328" s="106"/>
      <c r="E1328" s="107">
        <f t="shared" si="20"/>
        <v>1</v>
      </c>
      <c r="F1328" s="107"/>
      <c r="G1328" s="107" t="s">
        <v>17</v>
      </c>
      <c r="H1328" s="107"/>
      <c r="I1328" s="108">
        <v>42926</v>
      </c>
      <c r="J1328" s="108"/>
      <c r="K1328" s="108">
        <v>42927</v>
      </c>
      <c r="L1328" s="108"/>
      <c r="M1328" s="84" t="s">
        <v>656</v>
      </c>
      <c r="N1328" s="84"/>
      <c r="O1328" s="105">
        <v>1662.02</v>
      </c>
      <c r="P1328" s="105"/>
      <c r="Q1328" s="84"/>
      <c r="R1328" s="84"/>
      <c r="S1328" s="84"/>
    </row>
    <row r="1329" spans="2:20" ht="45" customHeight="1" x14ac:dyDescent="0.25">
      <c r="B1329" s="20" t="s">
        <v>1732</v>
      </c>
      <c r="C1329" s="106" t="s">
        <v>1734</v>
      </c>
      <c r="D1329" s="106"/>
      <c r="E1329" s="107">
        <f t="shared" si="20"/>
        <v>1</v>
      </c>
      <c r="F1329" s="107"/>
      <c r="G1329" s="107" t="s">
        <v>17</v>
      </c>
      <c r="H1329" s="107"/>
      <c r="I1329" s="108">
        <v>42936</v>
      </c>
      <c r="J1329" s="108"/>
      <c r="K1329" s="108">
        <v>42937</v>
      </c>
      <c r="L1329" s="108"/>
      <c r="M1329" s="84" t="s">
        <v>656</v>
      </c>
      <c r="N1329" s="84"/>
      <c r="O1329" s="105">
        <v>1880</v>
      </c>
      <c r="P1329" s="105"/>
      <c r="Q1329" s="84"/>
      <c r="R1329" s="84"/>
      <c r="S1329" s="84"/>
    </row>
    <row r="1330" spans="2:20" ht="45" customHeight="1" x14ac:dyDescent="0.25">
      <c r="B1330" s="20" t="s">
        <v>1732</v>
      </c>
      <c r="C1330" s="106" t="s">
        <v>1733</v>
      </c>
      <c r="D1330" s="106"/>
      <c r="E1330" s="107">
        <f t="shared" si="20"/>
        <v>1</v>
      </c>
      <c r="F1330" s="107"/>
      <c r="G1330" s="107" t="s">
        <v>17</v>
      </c>
      <c r="H1330" s="107"/>
      <c r="I1330" s="108">
        <v>42926</v>
      </c>
      <c r="J1330" s="108"/>
      <c r="K1330" s="108">
        <v>42927</v>
      </c>
      <c r="L1330" s="108"/>
      <c r="M1330" s="84" t="s">
        <v>656</v>
      </c>
      <c r="N1330" s="84"/>
      <c r="O1330" s="105">
        <v>253</v>
      </c>
      <c r="P1330" s="105"/>
      <c r="Q1330" s="84"/>
      <c r="R1330" s="84"/>
      <c r="S1330" s="84"/>
    </row>
    <row r="1331" spans="2:20" ht="45" customHeight="1" x14ac:dyDescent="0.25">
      <c r="B1331" s="20" t="s">
        <v>1732</v>
      </c>
      <c r="C1331" s="106" t="s">
        <v>1734</v>
      </c>
      <c r="D1331" s="106"/>
      <c r="E1331" s="107">
        <f t="shared" si="20"/>
        <v>1</v>
      </c>
      <c r="F1331" s="107"/>
      <c r="G1331" s="107" t="s">
        <v>17</v>
      </c>
      <c r="H1331" s="107"/>
      <c r="I1331" s="108">
        <v>42936</v>
      </c>
      <c r="J1331" s="108"/>
      <c r="K1331" s="108">
        <v>42937</v>
      </c>
      <c r="L1331" s="108"/>
      <c r="M1331" s="84" t="s">
        <v>656</v>
      </c>
      <c r="N1331" s="84"/>
      <c r="O1331" s="105">
        <v>158</v>
      </c>
      <c r="P1331" s="105"/>
      <c r="Q1331" s="84"/>
      <c r="R1331" s="84"/>
      <c r="S1331" s="84"/>
    </row>
    <row r="1332" spans="2:20" ht="45" customHeight="1" x14ac:dyDescent="0.25">
      <c r="B1332" s="20" t="s">
        <v>1732</v>
      </c>
      <c r="C1332" s="106" t="s">
        <v>1484</v>
      </c>
      <c r="D1332" s="106"/>
      <c r="E1332" s="107">
        <f t="shared" si="20"/>
        <v>1</v>
      </c>
      <c r="F1332" s="107"/>
      <c r="G1332" s="107" t="s">
        <v>35</v>
      </c>
      <c r="H1332" s="107"/>
      <c r="I1332" s="108">
        <v>43028</v>
      </c>
      <c r="J1332" s="108"/>
      <c r="K1332" s="108">
        <v>43028</v>
      </c>
      <c r="L1332" s="108"/>
      <c r="M1332" s="84" t="s">
        <v>656</v>
      </c>
      <c r="N1332" s="84"/>
      <c r="O1332" s="105">
        <v>408</v>
      </c>
      <c r="P1332" s="105"/>
      <c r="Q1332" s="84"/>
      <c r="R1332" s="84"/>
      <c r="S1332" s="84"/>
    </row>
    <row r="1333" spans="2:20" ht="45" customHeight="1" x14ac:dyDescent="0.25">
      <c r="B1333" s="20" t="s">
        <v>1732</v>
      </c>
      <c r="C1333" s="106" t="s">
        <v>1484</v>
      </c>
      <c r="D1333" s="106"/>
      <c r="E1333" s="107">
        <f t="shared" si="20"/>
        <v>1</v>
      </c>
      <c r="F1333" s="107"/>
      <c r="G1333" s="107" t="s">
        <v>35</v>
      </c>
      <c r="H1333" s="107"/>
      <c r="I1333" s="108">
        <v>43028</v>
      </c>
      <c r="J1333" s="108"/>
      <c r="K1333" s="108">
        <v>43028</v>
      </c>
      <c r="L1333" s="108"/>
      <c r="M1333" s="84" t="s">
        <v>656</v>
      </c>
      <c r="N1333" s="84"/>
      <c r="O1333" s="105">
        <v>229.9</v>
      </c>
      <c r="P1333" s="105"/>
      <c r="Q1333" s="84"/>
      <c r="R1333" s="84"/>
      <c r="S1333" s="84"/>
      <c r="T1333" s="5">
        <f>SUM(O1326:O1333)</f>
        <v>5240.92</v>
      </c>
    </row>
    <row r="1334" spans="2:20" ht="45" customHeight="1" x14ac:dyDescent="0.25">
      <c r="B1334" s="20" t="s">
        <v>576</v>
      </c>
      <c r="C1334" s="106" t="s">
        <v>422</v>
      </c>
      <c r="D1334" s="106"/>
      <c r="E1334" s="107">
        <f t="shared" si="20"/>
        <v>1</v>
      </c>
      <c r="F1334" s="107"/>
      <c r="G1334" s="107" t="s">
        <v>35</v>
      </c>
      <c r="H1334" s="107"/>
      <c r="I1334" s="108">
        <v>42872</v>
      </c>
      <c r="J1334" s="108"/>
      <c r="K1334" s="108">
        <v>42872</v>
      </c>
      <c r="L1334" s="108"/>
      <c r="M1334" s="84" t="s">
        <v>656</v>
      </c>
      <c r="N1334" s="84"/>
      <c r="O1334" s="105">
        <v>715</v>
      </c>
      <c r="P1334" s="105"/>
      <c r="Q1334" s="84"/>
      <c r="R1334" s="84"/>
      <c r="S1334" s="84"/>
    </row>
    <row r="1335" spans="2:20" ht="45" customHeight="1" x14ac:dyDescent="0.25">
      <c r="B1335" s="20" t="s">
        <v>576</v>
      </c>
      <c r="C1335" s="106" t="s">
        <v>1735</v>
      </c>
      <c r="D1335" s="106"/>
      <c r="E1335" s="107">
        <f t="shared" si="20"/>
        <v>1</v>
      </c>
      <c r="F1335" s="107"/>
      <c r="G1335" s="107" t="s">
        <v>35</v>
      </c>
      <c r="H1335" s="107"/>
      <c r="I1335" s="108">
        <v>42832</v>
      </c>
      <c r="J1335" s="108"/>
      <c r="K1335" s="108">
        <v>42833</v>
      </c>
      <c r="L1335" s="108"/>
      <c r="M1335" s="84" t="s">
        <v>656</v>
      </c>
      <c r="N1335" s="84"/>
      <c r="O1335" s="105">
        <v>752</v>
      </c>
      <c r="P1335" s="105"/>
      <c r="Q1335" s="84"/>
      <c r="R1335" s="84"/>
      <c r="S1335" s="84"/>
    </row>
    <row r="1336" spans="2:20" ht="45" customHeight="1" x14ac:dyDescent="0.25">
      <c r="B1336" s="20" t="s">
        <v>576</v>
      </c>
      <c r="C1336" s="106" t="s">
        <v>1736</v>
      </c>
      <c r="D1336" s="106"/>
      <c r="E1336" s="107">
        <f t="shared" si="20"/>
        <v>1</v>
      </c>
      <c r="F1336" s="107"/>
      <c r="G1336" s="107" t="s">
        <v>35</v>
      </c>
      <c r="H1336" s="107"/>
      <c r="I1336" s="108">
        <v>42852</v>
      </c>
      <c r="J1336" s="108"/>
      <c r="K1336" s="108">
        <v>42852</v>
      </c>
      <c r="L1336" s="108"/>
      <c r="M1336" s="84" t="s">
        <v>656</v>
      </c>
      <c r="N1336" s="84"/>
      <c r="O1336" s="105">
        <v>368</v>
      </c>
      <c r="P1336" s="105"/>
      <c r="Q1336" s="84"/>
      <c r="R1336" s="84"/>
      <c r="S1336" s="84"/>
    </row>
    <row r="1337" spans="2:20" ht="45" customHeight="1" x14ac:dyDescent="0.25">
      <c r="B1337" s="20" t="s">
        <v>576</v>
      </c>
      <c r="C1337" s="106" t="s">
        <v>1736</v>
      </c>
      <c r="D1337" s="106"/>
      <c r="E1337" s="107">
        <f t="shared" si="20"/>
        <v>1</v>
      </c>
      <c r="F1337" s="107"/>
      <c r="G1337" s="107" t="s">
        <v>35</v>
      </c>
      <c r="H1337" s="107"/>
      <c r="I1337" s="108">
        <v>42852</v>
      </c>
      <c r="J1337" s="108"/>
      <c r="K1337" s="108">
        <v>42852</v>
      </c>
      <c r="L1337" s="108"/>
      <c r="M1337" s="84" t="s">
        <v>656</v>
      </c>
      <c r="N1337" s="84"/>
      <c r="O1337" s="105">
        <v>230</v>
      </c>
      <c r="P1337" s="105"/>
      <c r="Q1337" s="84"/>
      <c r="R1337" s="84"/>
      <c r="S1337" s="84"/>
    </row>
    <row r="1338" spans="2:20" ht="45" customHeight="1" x14ac:dyDescent="0.25">
      <c r="B1338" s="20" t="s">
        <v>576</v>
      </c>
      <c r="C1338" s="106" t="s">
        <v>1737</v>
      </c>
      <c r="D1338" s="106"/>
      <c r="E1338" s="107">
        <f t="shared" si="20"/>
        <v>1</v>
      </c>
      <c r="F1338" s="107"/>
      <c r="G1338" s="107" t="s">
        <v>35</v>
      </c>
      <c r="H1338" s="107"/>
      <c r="I1338" s="108">
        <v>42843</v>
      </c>
      <c r="J1338" s="108"/>
      <c r="K1338" s="108">
        <v>42843</v>
      </c>
      <c r="L1338" s="108"/>
      <c r="M1338" s="84" t="s">
        <v>656</v>
      </c>
      <c r="N1338" s="84"/>
      <c r="O1338" s="105">
        <v>368</v>
      </c>
      <c r="P1338" s="105"/>
      <c r="Q1338" s="84"/>
      <c r="R1338" s="84"/>
      <c r="S1338" s="84"/>
    </row>
    <row r="1339" spans="2:20" ht="45" customHeight="1" x14ac:dyDescent="0.25">
      <c r="B1339" s="20" t="s">
        <v>576</v>
      </c>
      <c r="C1339" s="106" t="s">
        <v>1738</v>
      </c>
      <c r="D1339" s="106"/>
      <c r="E1339" s="107">
        <f t="shared" si="20"/>
        <v>1</v>
      </c>
      <c r="F1339" s="107"/>
      <c r="G1339" s="107" t="s">
        <v>35</v>
      </c>
      <c r="H1339" s="107"/>
      <c r="I1339" s="108">
        <v>42940</v>
      </c>
      <c r="J1339" s="108"/>
      <c r="K1339" s="108">
        <v>42940</v>
      </c>
      <c r="L1339" s="108"/>
      <c r="M1339" s="84" t="s">
        <v>656</v>
      </c>
      <c r="N1339" s="84"/>
      <c r="O1339" s="105">
        <v>673</v>
      </c>
      <c r="P1339" s="105"/>
      <c r="Q1339" s="84"/>
      <c r="R1339" s="84"/>
      <c r="S1339" s="84"/>
    </row>
    <row r="1340" spans="2:20" ht="45" customHeight="1" x14ac:dyDescent="0.25">
      <c r="B1340" s="20" t="s">
        <v>576</v>
      </c>
      <c r="C1340" s="106" t="s">
        <v>1738</v>
      </c>
      <c r="D1340" s="106"/>
      <c r="E1340" s="107">
        <f t="shared" si="20"/>
        <v>1</v>
      </c>
      <c r="F1340" s="107"/>
      <c r="G1340" s="107" t="s">
        <v>35</v>
      </c>
      <c r="H1340" s="107"/>
      <c r="I1340" s="108">
        <v>42940</v>
      </c>
      <c r="J1340" s="108"/>
      <c r="K1340" s="108">
        <v>42940</v>
      </c>
      <c r="L1340" s="108"/>
      <c r="M1340" s="84" t="s">
        <v>656</v>
      </c>
      <c r="N1340" s="84"/>
      <c r="O1340" s="105">
        <v>223</v>
      </c>
      <c r="P1340" s="105"/>
      <c r="Q1340" s="84"/>
      <c r="R1340" s="84"/>
      <c r="S1340" s="84"/>
    </row>
    <row r="1341" spans="2:20" ht="45" customHeight="1" x14ac:dyDescent="0.25">
      <c r="B1341" s="20" t="s">
        <v>576</v>
      </c>
      <c r="C1341" s="106" t="s">
        <v>1739</v>
      </c>
      <c r="D1341" s="106"/>
      <c r="E1341" s="107">
        <f t="shared" si="20"/>
        <v>1</v>
      </c>
      <c r="F1341" s="107"/>
      <c r="G1341" s="107" t="s">
        <v>35</v>
      </c>
      <c r="H1341" s="107"/>
      <c r="I1341" s="108">
        <v>43004</v>
      </c>
      <c r="J1341" s="108"/>
      <c r="K1341" s="108">
        <v>43004</v>
      </c>
      <c r="L1341" s="108"/>
      <c r="M1341" s="84" t="s">
        <v>656</v>
      </c>
      <c r="N1341" s="84"/>
      <c r="O1341" s="105">
        <v>715</v>
      </c>
      <c r="P1341" s="105"/>
      <c r="Q1341" s="84"/>
      <c r="R1341" s="84"/>
      <c r="S1341" s="84"/>
    </row>
    <row r="1342" spans="2:20" ht="45" customHeight="1" x14ac:dyDescent="0.25">
      <c r="B1342" s="20" t="s">
        <v>576</v>
      </c>
      <c r="C1342" s="106" t="s">
        <v>1740</v>
      </c>
      <c r="D1342" s="106"/>
      <c r="E1342" s="107">
        <f t="shared" si="20"/>
        <v>1</v>
      </c>
      <c r="F1342" s="107"/>
      <c r="G1342" s="107" t="s">
        <v>35</v>
      </c>
      <c r="H1342" s="107"/>
      <c r="I1342" s="108">
        <v>42997</v>
      </c>
      <c r="J1342" s="108"/>
      <c r="K1342" s="108">
        <v>42997</v>
      </c>
      <c r="L1342" s="108"/>
      <c r="M1342" s="84" t="s">
        <v>656</v>
      </c>
      <c r="N1342" s="84"/>
      <c r="O1342" s="105">
        <v>348</v>
      </c>
      <c r="P1342" s="105"/>
      <c r="Q1342" s="84"/>
      <c r="R1342" s="84"/>
      <c r="S1342" s="84"/>
    </row>
    <row r="1343" spans="2:20" ht="45" customHeight="1" x14ac:dyDescent="0.25">
      <c r="B1343" s="20" t="s">
        <v>576</v>
      </c>
      <c r="C1343" s="106" t="s">
        <v>1739</v>
      </c>
      <c r="D1343" s="106"/>
      <c r="E1343" s="107">
        <f t="shared" si="20"/>
        <v>1</v>
      </c>
      <c r="F1343" s="107"/>
      <c r="G1343" s="107" t="s">
        <v>35</v>
      </c>
      <c r="H1343" s="107"/>
      <c r="I1343" s="108">
        <v>43004</v>
      </c>
      <c r="J1343" s="108"/>
      <c r="K1343" s="108">
        <v>43004</v>
      </c>
      <c r="L1343" s="108"/>
      <c r="M1343" s="84" t="s">
        <v>656</v>
      </c>
      <c r="N1343" s="84"/>
      <c r="O1343" s="105">
        <v>297</v>
      </c>
      <c r="P1343" s="105"/>
      <c r="Q1343" s="84"/>
      <c r="R1343" s="84"/>
      <c r="S1343" s="84"/>
    </row>
    <row r="1344" spans="2:20" ht="45" customHeight="1" x14ac:dyDescent="0.25">
      <c r="B1344" s="20" t="s">
        <v>576</v>
      </c>
      <c r="C1344" s="106" t="s">
        <v>1741</v>
      </c>
      <c r="D1344" s="106"/>
      <c r="E1344" s="107">
        <f t="shared" si="20"/>
        <v>1</v>
      </c>
      <c r="F1344" s="107"/>
      <c r="G1344" s="107" t="s">
        <v>35</v>
      </c>
      <c r="H1344" s="107"/>
      <c r="I1344" s="108">
        <v>43025</v>
      </c>
      <c r="J1344" s="108"/>
      <c r="K1344" s="108">
        <v>43025</v>
      </c>
      <c r="L1344" s="108"/>
      <c r="M1344" s="84" t="s">
        <v>656</v>
      </c>
      <c r="N1344" s="84"/>
      <c r="O1344" s="105">
        <v>714</v>
      </c>
      <c r="P1344" s="105"/>
      <c r="Q1344" s="84"/>
      <c r="R1344" s="84"/>
      <c r="S1344" s="84"/>
    </row>
    <row r="1345" spans="2:20" ht="45" customHeight="1" x14ac:dyDescent="0.25">
      <c r="B1345" s="20" t="s">
        <v>576</v>
      </c>
      <c r="C1345" s="106" t="s">
        <v>1741</v>
      </c>
      <c r="D1345" s="106"/>
      <c r="E1345" s="107">
        <f t="shared" si="20"/>
        <v>1</v>
      </c>
      <c r="F1345" s="107"/>
      <c r="G1345" s="107" t="s">
        <v>35</v>
      </c>
      <c r="H1345" s="107"/>
      <c r="I1345" s="108">
        <v>43025</v>
      </c>
      <c r="J1345" s="108"/>
      <c r="K1345" s="108">
        <v>43025</v>
      </c>
      <c r="L1345" s="108"/>
      <c r="M1345" s="84" t="s">
        <v>656</v>
      </c>
      <c r="N1345" s="84"/>
      <c r="O1345" s="105">
        <v>182</v>
      </c>
      <c r="P1345" s="105"/>
      <c r="Q1345" s="84"/>
      <c r="R1345" s="84"/>
      <c r="S1345" s="84"/>
      <c r="T1345" s="5">
        <f>SUM(O1334:O1345)</f>
        <v>5585</v>
      </c>
    </row>
    <row r="1346" spans="2:20" ht="45" customHeight="1" x14ac:dyDescent="0.25">
      <c r="B1346" s="20" t="s">
        <v>1742</v>
      </c>
      <c r="C1346" s="106" t="s">
        <v>19</v>
      </c>
      <c r="D1346" s="106"/>
      <c r="E1346" s="107">
        <f t="shared" si="20"/>
        <v>1</v>
      </c>
      <c r="F1346" s="107"/>
      <c r="G1346" s="107" t="s">
        <v>20</v>
      </c>
      <c r="H1346" s="107"/>
      <c r="I1346" s="108">
        <v>42748</v>
      </c>
      <c r="J1346" s="108"/>
      <c r="K1346" s="108">
        <v>42748</v>
      </c>
      <c r="L1346" s="108"/>
      <c r="M1346" s="84" t="s">
        <v>656</v>
      </c>
      <c r="N1346" s="84"/>
      <c r="O1346" s="105">
        <v>160</v>
      </c>
      <c r="P1346" s="105"/>
      <c r="Q1346" s="84"/>
      <c r="R1346" s="84"/>
      <c r="S1346" s="84"/>
    </row>
    <row r="1347" spans="2:20" ht="45" customHeight="1" x14ac:dyDescent="0.25">
      <c r="B1347" s="20" t="s">
        <v>1742</v>
      </c>
      <c r="C1347" s="106" t="s">
        <v>19</v>
      </c>
      <c r="D1347" s="106"/>
      <c r="E1347" s="107">
        <f t="shared" si="20"/>
        <v>1</v>
      </c>
      <c r="F1347" s="107"/>
      <c r="G1347" s="107" t="s">
        <v>20</v>
      </c>
      <c r="H1347" s="107"/>
      <c r="I1347" s="108">
        <v>42759</v>
      </c>
      <c r="J1347" s="108"/>
      <c r="K1347" s="108">
        <v>42760</v>
      </c>
      <c r="L1347" s="108"/>
      <c r="M1347" s="84" t="s">
        <v>656</v>
      </c>
      <c r="N1347" s="84"/>
      <c r="O1347" s="105">
        <v>125</v>
      </c>
      <c r="P1347" s="105"/>
      <c r="Q1347" s="84"/>
      <c r="R1347" s="84"/>
      <c r="S1347" s="84"/>
    </row>
    <row r="1348" spans="2:20" ht="45" customHeight="1" x14ac:dyDescent="0.25">
      <c r="B1348" s="20" t="s">
        <v>1742</v>
      </c>
      <c r="C1348" s="106" t="s">
        <v>19</v>
      </c>
      <c r="D1348" s="106"/>
      <c r="E1348" s="107">
        <f t="shared" si="20"/>
        <v>1</v>
      </c>
      <c r="F1348" s="107"/>
      <c r="G1348" s="107" t="s">
        <v>20</v>
      </c>
      <c r="H1348" s="107"/>
      <c r="I1348" s="108">
        <v>42783</v>
      </c>
      <c r="J1348" s="108"/>
      <c r="K1348" s="108">
        <v>42783</v>
      </c>
      <c r="L1348" s="108"/>
      <c r="M1348" s="84" t="s">
        <v>656</v>
      </c>
      <c r="N1348" s="84"/>
      <c r="O1348" s="105">
        <v>20</v>
      </c>
      <c r="P1348" s="105"/>
      <c r="Q1348" s="84"/>
      <c r="R1348" s="84"/>
      <c r="S1348" s="84"/>
    </row>
    <row r="1349" spans="2:20" ht="45" customHeight="1" x14ac:dyDescent="0.25">
      <c r="B1349" s="20" t="s">
        <v>1742</v>
      </c>
      <c r="C1349" s="106" t="s">
        <v>1743</v>
      </c>
      <c r="D1349" s="106"/>
      <c r="E1349" s="107">
        <f t="shared" si="20"/>
        <v>1</v>
      </c>
      <c r="F1349" s="107"/>
      <c r="G1349" s="107" t="s">
        <v>17</v>
      </c>
      <c r="H1349" s="107"/>
      <c r="I1349" s="108">
        <v>42804</v>
      </c>
      <c r="J1349" s="108"/>
      <c r="K1349" s="108">
        <v>42807</v>
      </c>
      <c r="L1349" s="108"/>
      <c r="M1349" s="84" t="s">
        <v>656</v>
      </c>
      <c r="N1349" s="84"/>
      <c r="O1349" s="105">
        <v>1520.11</v>
      </c>
      <c r="P1349" s="105"/>
      <c r="Q1349" s="84"/>
      <c r="R1349" s="84"/>
      <c r="S1349" s="84"/>
    </row>
    <row r="1350" spans="2:20" ht="45" customHeight="1" x14ac:dyDescent="0.25">
      <c r="B1350" s="20" t="s">
        <v>1742</v>
      </c>
      <c r="C1350" s="106" t="s">
        <v>1744</v>
      </c>
      <c r="D1350" s="106"/>
      <c r="E1350" s="107">
        <f t="shared" si="20"/>
        <v>1</v>
      </c>
      <c r="F1350" s="107"/>
      <c r="G1350" s="107" t="s">
        <v>17</v>
      </c>
      <c r="H1350" s="107"/>
      <c r="I1350" s="108">
        <v>42804</v>
      </c>
      <c r="J1350" s="108"/>
      <c r="K1350" s="108">
        <v>42807</v>
      </c>
      <c r="L1350" s="108"/>
      <c r="M1350" s="84" t="s">
        <v>656</v>
      </c>
      <c r="N1350" s="84"/>
      <c r="O1350" s="105">
        <v>313</v>
      </c>
      <c r="P1350" s="105"/>
      <c r="Q1350" s="84"/>
      <c r="R1350" s="84"/>
      <c r="S1350" s="84"/>
    </row>
    <row r="1351" spans="2:20" ht="45" customHeight="1" x14ac:dyDescent="0.25">
      <c r="B1351" s="20" t="s">
        <v>1742</v>
      </c>
      <c r="C1351" s="106" t="s">
        <v>19</v>
      </c>
      <c r="D1351" s="106"/>
      <c r="E1351" s="107">
        <f t="shared" si="20"/>
        <v>1</v>
      </c>
      <c r="F1351" s="107"/>
      <c r="G1351" s="107" t="s">
        <v>20</v>
      </c>
      <c r="H1351" s="107"/>
      <c r="I1351" s="108">
        <v>42807</v>
      </c>
      <c r="J1351" s="108"/>
      <c r="K1351" s="108">
        <v>42833</v>
      </c>
      <c r="L1351" s="108"/>
      <c r="M1351" s="84" t="s">
        <v>656</v>
      </c>
      <c r="N1351" s="84"/>
      <c r="O1351" s="105">
        <v>100</v>
      </c>
      <c r="P1351" s="105"/>
      <c r="Q1351" s="84"/>
      <c r="R1351" s="84"/>
      <c r="S1351" s="84"/>
    </row>
    <row r="1352" spans="2:20" ht="45" customHeight="1" x14ac:dyDescent="0.25">
      <c r="B1352" s="20" t="s">
        <v>1742</v>
      </c>
      <c r="C1352" s="106" t="s">
        <v>1745</v>
      </c>
      <c r="D1352" s="106"/>
      <c r="E1352" s="107">
        <f t="shared" si="20"/>
        <v>1</v>
      </c>
      <c r="F1352" s="107"/>
      <c r="G1352" s="107" t="s">
        <v>17</v>
      </c>
      <c r="H1352" s="107"/>
      <c r="I1352" s="108">
        <v>42806</v>
      </c>
      <c r="J1352" s="108"/>
      <c r="K1352" s="108">
        <v>42807</v>
      </c>
      <c r="L1352" s="108"/>
      <c r="M1352" s="84" t="s">
        <v>656</v>
      </c>
      <c r="N1352" s="84"/>
      <c r="O1352" s="105">
        <v>100.01</v>
      </c>
      <c r="P1352" s="105"/>
      <c r="Q1352" s="84"/>
      <c r="R1352" s="84"/>
      <c r="S1352" s="84"/>
    </row>
    <row r="1353" spans="2:20" ht="45" customHeight="1" x14ac:dyDescent="0.25">
      <c r="B1353" s="20" t="s">
        <v>1742</v>
      </c>
      <c r="C1353" s="106" t="s">
        <v>19</v>
      </c>
      <c r="D1353" s="106"/>
      <c r="E1353" s="107">
        <f t="shared" si="20"/>
        <v>1</v>
      </c>
      <c r="F1353" s="107"/>
      <c r="G1353" s="107" t="s">
        <v>20</v>
      </c>
      <c r="H1353" s="107"/>
      <c r="I1353" s="108">
        <v>42859</v>
      </c>
      <c r="J1353" s="108"/>
      <c r="K1353" s="108">
        <v>42884</v>
      </c>
      <c r="L1353" s="108"/>
      <c r="M1353" s="84" t="s">
        <v>656</v>
      </c>
      <c r="N1353" s="84"/>
      <c r="O1353" s="105">
        <v>135</v>
      </c>
      <c r="P1353" s="105"/>
      <c r="Q1353" s="84"/>
      <c r="R1353" s="84"/>
      <c r="S1353" s="84"/>
    </row>
    <row r="1354" spans="2:20" ht="45" customHeight="1" x14ac:dyDescent="0.25">
      <c r="B1354" s="20" t="s">
        <v>1742</v>
      </c>
      <c r="C1354" s="106" t="s">
        <v>1746</v>
      </c>
      <c r="D1354" s="106"/>
      <c r="E1354" s="107">
        <f t="shared" si="20"/>
        <v>1</v>
      </c>
      <c r="F1354" s="107"/>
      <c r="G1354" s="107" t="s">
        <v>1747</v>
      </c>
      <c r="H1354" s="107"/>
      <c r="I1354" s="108">
        <v>42858</v>
      </c>
      <c r="J1354" s="108"/>
      <c r="K1354" s="108">
        <v>42859</v>
      </c>
      <c r="L1354" s="108"/>
      <c r="M1354" s="84" t="s">
        <v>656</v>
      </c>
      <c r="N1354" s="84"/>
      <c r="O1354" s="105">
        <v>135</v>
      </c>
      <c r="P1354" s="105"/>
      <c r="Q1354" s="84"/>
      <c r="R1354" s="84"/>
      <c r="S1354" s="84"/>
    </row>
    <row r="1355" spans="2:20" ht="45" customHeight="1" x14ac:dyDescent="0.25">
      <c r="B1355" s="20" t="s">
        <v>1742</v>
      </c>
      <c r="C1355" s="106" t="s">
        <v>1748</v>
      </c>
      <c r="D1355" s="106"/>
      <c r="E1355" s="107">
        <f t="shared" si="20"/>
        <v>1</v>
      </c>
      <c r="F1355" s="107"/>
      <c r="G1355" s="107" t="s">
        <v>35</v>
      </c>
      <c r="H1355" s="107"/>
      <c r="I1355" s="108">
        <v>42872</v>
      </c>
      <c r="J1355" s="108"/>
      <c r="K1355" s="108">
        <v>42872</v>
      </c>
      <c r="L1355" s="108"/>
      <c r="M1355" s="84" t="s">
        <v>656</v>
      </c>
      <c r="N1355" s="84"/>
      <c r="O1355" s="105">
        <v>35</v>
      </c>
      <c r="P1355" s="105"/>
      <c r="Q1355" s="84"/>
      <c r="R1355" s="84"/>
      <c r="S1355" s="84"/>
    </row>
    <row r="1356" spans="2:20" ht="45" customHeight="1" x14ac:dyDescent="0.25">
      <c r="B1356" s="20" t="s">
        <v>1742</v>
      </c>
      <c r="C1356" s="106" t="s">
        <v>1749</v>
      </c>
      <c r="D1356" s="106"/>
      <c r="E1356" s="107">
        <f t="shared" si="20"/>
        <v>1</v>
      </c>
      <c r="F1356" s="107"/>
      <c r="G1356" s="107" t="s">
        <v>35</v>
      </c>
      <c r="H1356" s="107"/>
      <c r="I1356" s="108">
        <v>42845</v>
      </c>
      <c r="J1356" s="108"/>
      <c r="K1356" s="108">
        <v>42845</v>
      </c>
      <c r="L1356" s="108"/>
      <c r="M1356" s="84" t="s">
        <v>656</v>
      </c>
      <c r="N1356" s="84"/>
      <c r="O1356" s="105">
        <v>70</v>
      </c>
      <c r="P1356" s="105"/>
      <c r="Q1356" s="84"/>
      <c r="R1356" s="84"/>
      <c r="S1356" s="84"/>
    </row>
    <row r="1357" spans="2:20" ht="45" customHeight="1" x14ac:dyDescent="0.25">
      <c r="B1357" s="20" t="s">
        <v>1742</v>
      </c>
      <c r="C1357" s="106" t="s">
        <v>1750</v>
      </c>
      <c r="D1357" s="106"/>
      <c r="E1357" s="107">
        <f t="shared" ref="E1357:E1420" si="21">D1357+1</f>
        <v>1</v>
      </c>
      <c r="F1357" s="107"/>
      <c r="G1357" s="107" t="s">
        <v>17</v>
      </c>
      <c r="H1357" s="107"/>
      <c r="I1357" s="108">
        <v>42879</v>
      </c>
      <c r="J1357" s="108"/>
      <c r="K1357" s="108">
        <v>42879</v>
      </c>
      <c r="L1357" s="108"/>
      <c r="M1357" s="84" t="s">
        <v>656</v>
      </c>
      <c r="N1357" s="84"/>
      <c r="O1357" s="105">
        <v>369</v>
      </c>
      <c r="P1357" s="105"/>
      <c r="Q1357" s="84"/>
      <c r="R1357" s="84"/>
      <c r="S1357" s="84"/>
    </row>
    <row r="1358" spans="2:20" ht="45" customHeight="1" x14ac:dyDescent="0.25">
      <c r="B1358" s="20" t="s">
        <v>1742</v>
      </c>
      <c r="C1358" s="106" t="s">
        <v>19</v>
      </c>
      <c r="D1358" s="106"/>
      <c r="E1358" s="107">
        <f t="shared" si="21"/>
        <v>1</v>
      </c>
      <c r="F1358" s="107"/>
      <c r="G1358" s="107" t="s">
        <v>20</v>
      </c>
      <c r="H1358" s="107"/>
      <c r="I1358" s="108">
        <v>42879</v>
      </c>
      <c r="J1358" s="108"/>
      <c r="K1358" s="108">
        <v>42879</v>
      </c>
      <c r="L1358" s="108"/>
      <c r="M1358" s="84" t="s">
        <v>656</v>
      </c>
      <c r="N1358" s="84"/>
      <c r="O1358" s="105">
        <v>350</v>
      </c>
      <c r="P1358" s="105"/>
      <c r="Q1358" s="84"/>
      <c r="R1358" s="84"/>
      <c r="S1358" s="84"/>
    </row>
    <row r="1359" spans="2:20" ht="45" customHeight="1" x14ac:dyDescent="0.25">
      <c r="B1359" s="20" t="s">
        <v>1742</v>
      </c>
      <c r="C1359" s="106" t="s">
        <v>1751</v>
      </c>
      <c r="D1359" s="106"/>
      <c r="E1359" s="107">
        <f t="shared" si="21"/>
        <v>1</v>
      </c>
      <c r="F1359" s="107"/>
      <c r="G1359" s="107" t="s">
        <v>35</v>
      </c>
      <c r="H1359" s="107"/>
      <c r="I1359" s="108">
        <v>42909</v>
      </c>
      <c r="J1359" s="108"/>
      <c r="K1359" s="108">
        <v>42909</v>
      </c>
      <c r="L1359" s="108"/>
      <c r="M1359" s="84" t="s">
        <v>656</v>
      </c>
      <c r="N1359" s="84"/>
      <c r="O1359" s="105">
        <v>651.99</v>
      </c>
      <c r="P1359" s="105"/>
      <c r="Q1359" s="84"/>
      <c r="R1359" s="84"/>
      <c r="S1359" s="84"/>
    </row>
    <row r="1360" spans="2:20" ht="45" customHeight="1" x14ac:dyDescent="0.25">
      <c r="B1360" s="20" t="s">
        <v>1742</v>
      </c>
      <c r="C1360" s="106" t="s">
        <v>1752</v>
      </c>
      <c r="D1360" s="106"/>
      <c r="E1360" s="107">
        <f t="shared" si="21"/>
        <v>1</v>
      </c>
      <c r="F1360" s="107"/>
      <c r="G1360" s="107" t="s">
        <v>35</v>
      </c>
      <c r="H1360" s="107"/>
      <c r="I1360" s="108">
        <v>42907</v>
      </c>
      <c r="J1360" s="108"/>
      <c r="K1360" s="108">
        <v>42907</v>
      </c>
      <c r="L1360" s="108"/>
      <c r="M1360" s="84" t="s">
        <v>656</v>
      </c>
      <c r="N1360" s="84"/>
      <c r="O1360" s="105">
        <v>358</v>
      </c>
      <c r="P1360" s="105"/>
      <c r="Q1360" s="84"/>
      <c r="R1360" s="84"/>
      <c r="S1360" s="84"/>
    </row>
    <row r="1361" spans="2:19" ht="45" customHeight="1" x14ac:dyDescent="0.25">
      <c r="B1361" s="20" t="s">
        <v>1742</v>
      </c>
      <c r="C1361" s="106" t="s">
        <v>1753</v>
      </c>
      <c r="D1361" s="106"/>
      <c r="E1361" s="107">
        <f t="shared" si="21"/>
        <v>1</v>
      </c>
      <c r="F1361" s="107"/>
      <c r="G1361" s="107" t="s">
        <v>35</v>
      </c>
      <c r="H1361" s="107"/>
      <c r="I1361" s="108">
        <v>42912</v>
      </c>
      <c r="J1361" s="108"/>
      <c r="K1361" s="108">
        <v>42912</v>
      </c>
      <c r="L1361" s="108"/>
      <c r="M1361" s="84" t="s">
        <v>656</v>
      </c>
      <c r="N1361" s="84"/>
      <c r="O1361" s="105">
        <v>358</v>
      </c>
      <c r="P1361" s="105"/>
      <c r="Q1361" s="84"/>
      <c r="R1361" s="84"/>
      <c r="S1361" s="84"/>
    </row>
    <row r="1362" spans="2:19" ht="45" customHeight="1" x14ac:dyDescent="0.25">
      <c r="B1362" s="20" t="s">
        <v>1742</v>
      </c>
      <c r="C1362" s="106" t="s">
        <v>19</v>
      </c>
      <c r="D1362" s="106"/>
      <c r="E1362" s="107">
        <f t="shared" si="21"/>
        <v>1</v>
      </c>
      <c r="F1362" s="107"/>
      <c r="G1362" s="107" t="s">
        <v>20</v>
      </c>
      <c r="H1362" s="107"/>
      <c r="I1362" s="108">
        <v>42930</v>
      </c>
      <c r="J1362" s="108"/>
      <c r="K1362" s="108">
        <v>42930</v>
      </c>
      <c r="L1362" s="108"/>
      <c r="M1362" s="84" t="s">
        <v>656</v>
      </c>
      <c r="N1362" s="84"/>
      <c r="O1362" s="105">
        <v>280</v>
      </c>
      <c r="P1362" s="105"/>
      <c r="Q1362" s="84"/>
      <c r="R1362" s="84"/>
      <c r="S1362" s="84"/>
    </row>
    <row r="1363" spans="2:19" ht="45" customHeight="1" x14ac:dyDescent="0.25">
      <c r="B1363" s="20" t="s">
        <v>1742</v>
      </c>
      <c r="C1363" s="106" t="s">
        <v>1754</v>
      </c>
      <c r="D1363" s="106"/>
      <c r="E1363" s="107">
        <f t="shared" si="21"/>
        <v>1</v>
      </c>
      <c r="F1363" s="107"/>
      <c r="G1363" s="107" t="s">
        <v>1357</v>
      </c>
      <c r="H1363" s="107"/>
      <c r="I1363" s="108">
        <v>42982</v>
      </c>
      <c r="J1363" s="108"/>
      <c r="K1363" s="108">
        <v>42982</v>
      </c>
      <c r="L1363" s="108"/>
      <c r="M1363" s="84" t="s">
        <v>656</v>
      </c>
      <c r="N1363" s="84"/>
      <c r="O1363" s="105">
        <v>195</v>
      </c>
      <c r="P1363" s="105"/>
      <c r="Q1363" s="84"/>
      <c r="R1363" s="84"/>
      <c r="S1363" s="84"/>
    </row>
    <row r="1364" spans="2:19" ht="45" customHeight="1" x14ac:dyDescent="0.25">
      <c r="B1364" s="20" t="s">
        <v>1742</v>
      </c>
      <c r="C1364" s="106" t="s">
        <v>1754</v>
      </c>
      <c r="D1364" s="106"/>
      <c r="E1364" s="107">
        <f t="shared" si="21"/>
        <v>1</v>
      </c>
      <c r="F1364" s="107"/>
      <c r="G1364" s="107" t="s">
        <v>1357</v>
      </c>
      <c r="H1364" s="107"/>
      <c r="I1364" s="108">
        <v>42989</v>
      </c>
      <c r="J1364" s="108"/>
      <c r="K1364" s="108">
        <v>42989</v>
      </c>
      <c r="L1364" s="108"/>
      <c r="M1364" s="84" t="s">
        <v>656</v>
      </c>
      <c r="N1364" s="84"/>
      <c r="O1364" s="105">
        <v>195</v>
      </c>
      <c r="P1364" s="105"/>
      <c r="Q1364" s="84"/>
      <c r="R1364" s="84"/>
      <c r="S1364" s="84"/>
    </row>
    <row r="1365" spans="2:19" ht="45" customHeight="1" x14ac:dyDescent="0.25">
      <c r="B1365" s="20" t="s">
        <v>1742</v>
      </c>
      <c r="C1365" s="106" t="s">
        <v>1754</v>
      </c>
      <c r="D1365" s="106"/>
      <c r="E1365" s="107">
        <f t="shared" si="21"/>
        <v>1</v>
      </c>
      <c r="F1365" s="107"/>
      <c r="G1365" s="107" t="s">
        <v>1357</v>
      </c>
      <c r="H1365" s="107"/>
      <c r="I1365" s="108">
        <v>42985</v>
      </c>
      <c r="J1365" s="108"/>
      <c r="K1365" s="108">
        <v>42985</v>
      </c>
      <c r="L1365" s="108"/>
      <c r="M1365" s="84" t="s">
        <v>656</v>
      </c>
      <c r="N1365" s="84"/>
      <c r="O1365" s="105">
        <v>10</v>
      </c>
      <c r="P1365" s="105"/>
      <c r="Q1365" s="84"/>
      <c r="R1365" s="84"/>
      <c r="S1365" s="84"/>
    </row>
    <row r="1366" spans="2:19" ht="45" customHeight="1" x14ac:dyDescent="0.25">
      <c r="B1366" s="20" t="s">
        <v>1742</v>
      </c>
      <c r="C1366" s="106" t="s">
        <v>1755</v>
      </c>
      <c r="D1366" s="106"/>
      <c r="E1366" s="107">
        <f t="shared" si="21"/>
        <v>1</v>
      </c>
      <c r="F1366" s="107"/>
      <c r="G1366" s="107" t="s">
        <v>35</v>
      </c>
      <c r="H1366" s="107"/>
      <c r="I1366" s="108">
        <v>42997</v>
      </c>
      <c r="J1366" s="108"/>
      <c r="K1366" s="108">
        <v>42997</v>
      </c>
      <c r="L1366" s="108"/>
      <c r="M1366" s="84" t="s">
        <v>656</v>
      </c>
      <c r="N1366" s="84"/>
      <c r="O1366" s="105">
        <v>70</v>
      </c>
      <c r="P1366" s="105"/>
      <c r="Q1366" s="84"/>
      <c r="R1366" s="84"/>
      <c r="S1366" s="84"/>
    </row>
    <row r="1367" spans="2:19" ht="45" customHeight="1" x14ac:dyDescent="0.25">
      <c r="B1367" s="20" t="s">
        <v>1742</v>
      </c>
      <c r="C1367" s="106" t="s">
        <v>1754</v>
      </c>
      <c r="D1367" s="106"/>
      <c r="E1367" s="107">
        <f t="shared" si="21"/>
        <v>1</v>
      </c>
      <c r="F1367" s="107"/>
      <c r="G1367" s="107" t="s">
        <v>1357</v>
      </c>
      <c r="H1367" s="107"/>
      <c r="I1367" s="108">
        <v>42989</v>
      </c>
      <c r="J1367" s="108"/>
      <c r="K1367" s="108">
        <v>42989</v>
      </c>
      <c r="L1367" s="108"/>
      <c r="M1367" s="84" t="s">
        <v>656</v>
      </c>
      <c r="N1367" s="84"/>
      <c r="O1367" s="105">
        <v>175</v>
      </c>
      <c r="P1367" s="105"/>
      <c r="Q1367" s="84"/>
      <c r="R1367" s="84"/>
      <c r="S1367" s="84"/>
    </row>
    <row r="1368" spans="2:19" ht="45" customHeight="1" x14ac:dyDescent="0.25">
      <c r="B1368" s="20" t="s">
        <v>1742</v>
      </c>
      <c r="C1368" s="106" t="s">
        <v>1754</v>
      </c>
      <c r="D1368" s="106"/>
      <c r="E1368" s="107">
        <f t="shared" si="21"/>
        <v>1</v>
      </c>
      <c r="F1368" s="107"/>
      <c r="G1368" s="107" t="s">
        <v>1357</v>
      </c>
      <c r="H1368" s="107"/>
      <c r="I1368" s="108">
        <v>42990</v>
      </c>
      <c r="J1368" s="108"/>
      <c r="K1368" s="108">
        <v>42990</v>
      </c>
      <c r="L1368" s="108"/>
      <c r="M1368" s="84" t="s">
        <v>656</v>
      </c>
      <c r="N1368" s="84"/>
      <c r="O1368" s="105">
        <v>190</v>
      </c>
      <c r="P1368" s="105"/>
      <c r="Q1368" s="84"/>
      <c r="R1368" s="84"/>
      <c r="S1368" s="84"/>
    </row>
    <row r="1369" spans="2:19" ht="45" customHeight="1" x14ac:dyDescent="0.25">
      <c r="B1369" s="20" t="s">
        <v>1742</v>
      </c>
      <c r="C1369" s="106" t="s">
        <v>19</v>
      </c>
      <c r="D1369" s="106"/>
      <c r="E1369" s="107">
        <f t="shared" si="21"/>
        <v>1</v>
      </c>
      <c r="F1369" s="107"/>
      <c r="G1369" s="107" t="s">
        <v>20</v>
      </c>
      <c r="H1369" s="107"/>
      <c r="I1369" s="108">
        <v>42990</v>
      </c>
      <c r="J1369" s="108"/>
      <c r="K1369" s="108">
        <v>42990</v>
      </c>
      <c r="L1369" s="108"/>
      <c r="M1369" s="84" t="s">
        <v>656</v>
      </c>
      <c r="N1369" s="84"/>
      <c r="O1369" s="105">
        <v>310</v>
      </c>
      <c r="P1369" s="105"/>
      <c r="Q1369" s="84"/>
      <c r="R1369" s="84"/>
      <c r="S1369" s="84"/>
    </row>
    <row r="1370" spans="2:19" ht="45" customHeight="1" x14ac:dyDescent="0.25">
      <c r="B1370" s="20" t="s">
        <v>1742</v>
      </c>
      <c r="C1370" s="106" t="s">
        <v>1756</v>
      </c>
      <c r="D1370" s="106"/>
      <c r="E1370" s="107">
        <f t="shared" si="21"/>
        <v>1</v>
      </c>
      <c r="F1370" s="107"/>
      <c r="G1370" s="107" t="s">
        <v>35</v>
      </c>
      <c r="H1370" s="107"/>
      <c r="I1370" s="108">
        <v>43046</v>
      </c>
      <c r="J1370" s="108"/>
      <c r="K1370" s="108">
        <v>43046</v>
      </c>
      <c r="L1370" s="108"/>
      <c r="M1370" s="84" t="s">
        <v>656</v>
      </c>
      <c r="N1370" s="84"/>
      <c r="O1370" s="105">
        <v>20</v>
      </c>
      <c r="P1370" s="105"/>
      <c r="Q1370" s="84"/>
      <c r="R1370" s="84"/>
      <c r="S1370" s="84"/>
    </row>
    <row r="1371" spans="2:19" ht="45" customHeight="1" x14ac:dyDescent="0.25">
      <c r="B1371" s="20" t="s">
        <v>1742</v>
      </c>
      <c r="C1371" s="106" t="s">
        <v>1757</v>
      </c>
      <c r="D1371" s="106"/>
      <c r="E1371" s="107">
        <f t="shared" si="21"/>
        <v>1</v>
      </c>
      <c r="F1371" s="107"/>
      <c r="G1371" s="107" t="s">
        <v>1758</v>
      </c>
      <c r="H1371" s="107"/>
      <c r="I1371" s="108">
        <v>43044</v>
      </c>
      <c r="J1371" s="108"/>
      <c r="K1371" s="108">
        <v>43045</v>
      </c>
      <c r="L1371" s="108"/>
      <c r="M1371" s="84" t="s">
        <v>656</v>
      </c>
      <c r="N1371" s="84"/>
      <c r="O1371" s="105">
        <v>412.2</v>
      </c>
      <c r="P1371" s="105"/>
      <c r="Q1371" s="84"/>
      <c r="R1371" s="84"/>
      <c r="S1371" s="84"/>
    </row>
    <row r="1372" spans="2:19" ht="45" customHeight="1" x14ac:dyDescent="0.25">
      <c r="B1372" s="20" t="s">
        <v>1742</v>
      </c>
      <c r="C1372" s="106" t="s">
        <v>1757</v>
      </c>
      <c r="D1372" s="106"/>
      <c r="E1372" s="107">
        <f t="shared" si="21"/>
        <v>1</v>
      </c>
      <c r="F1372" s="107"/>
      <c r="G1372" s="107" t="s">
        <v>1758</v>
      </c>
      <c r="H1372" s="107"/>
      <c r="I1372" s="108">
        <v>43044</v>
      </c>
      <c r="J1372" s="108"/>
      <c r="K1372" s="108">
        <v>43045</v>
      </c>
      <c r="L1372" s="108"/>
      <c r="M1372" s="84" t="s">
        <v>656</v>
      </c>
      <c r="N1372" s="84"/>
      <c r="O1372" s="105">
        <v>164</v>
      </c>
      <c r="P1372" s="105"/>
      <c r="Q1372" s="84"/>
      <c r="R1372" s="84"/>
      <c r="S1372" s="84"/>
    </row>
    <row r="1373" spans="2:19" ht="45" customHeight="1" x14ac:dyDescent="0.25">
      <c r="B1373" s="20" t="s">
        <v>1742</v>
      </c>
      <c r="C1373" s="106" t="s">
        <v>1759</v>
      </c>
      <c r="D1373" s="106"/>
      <c r="E1373" s="107">
        <f t="shared" si="21"/>
        <v>1</v>
      </c>
      <c r="F1373" s="107"/>
      <c r="G1373" s="107" t="s">
        <v>1357</v>
      </c>
      <c r="H1373" s="107"/>
      <c r="I1373" s="108">
        <v>42935</v>
      </c>
      <c r="J1373" s="108"/>
      <c r="K1373" s="108">
        <v>42936</v>
      </c>
      <c r="L1373" s="108"/>
      <c r="M1373" s="84" t="s">
        <v>656</v>
      </c>
      <c r="N1373" s="84"/>
      <c r="O1373" s="105">
        <v>250</v>
      </c>
      <c r="P1373" s="105"/>
      <c r="Q1373" s="84"/>
      <c r="R1373" s="84"/>
      <c r="S1373" s="84"/>
    </row>
    <row r="1374" spans="2:19" ht="45" customHeight="1" x14ac:dyDescent="0.25">
      <c r="B1374" s="20" t="s">
        <v>1742</v>
      </c>
      <c r="C1374" s="106" t="s">
        <v>1759</v>
      </c>
      <c r="D1374" s="106"/>
      <c r="E1374" s="107">
        <f t="shared" si="21"/>
        <v>1</v>
      </c>
      <c r="F1374" s="107"/>
      <c r="G1374" s="107" t="s">
        <v>1357</v>
      </c>
      <c r="H1374" s="107"/>
      <c r="I1374" s="108">
        <v>42935</v>
      </c>
      <c r="J1374" s="108"/>
      <c r="K1374" s="108">
        <v>42936</v>
      </c>
      <c r="L1374" s="108"/>
      <c r="M1374" s="84" t="s">
        <v>656</v>
      </c>
      <c r="N1374" s="84"/>
      <c r="O1374" s="105">
        <v>250</v>
      </c>
      <c r="P1374" s="105"/>
      <c r="Q1374" s="84"/>
      <c r="R1374" s="84"/>
      <c r="S1374" s="84"/>
    </row>
    <row r="1375" spans="2:19" ht="45" customHeight="1" x14ac:dyDescent="0.25">
      <c r="B1375" s="20" t="s">
        <v>1742</v>
      </c>
      <c r="C1375" s="106" t="s">
        <v>19</v>
      </c>
      <c r="D1375" s="106"/>
      <c r="E1375" s="107">
        <f t="shared" si="21"/>
        <v>1</v>
      </c>
      <c r="F1375" s="107"/>
      <c r="G1375" s="107" t="s">
        <v>20</v>
      </c>
      <c r="H1375" s="107"/>
      <c r="I1375" s="108">
        <v>42955</v>
      </c>
      <c r="J1375" s="108"/>
      <c r="K1375" s="108">
        <v>42955</v>
      </c>
      <c r="L1375" s="108"/>
      <c r="M1375" s="84" t="s">
        <v>656</v>
      </c>
      <c r="N1375" s="84"/>
      <c r="O1375" s="105">
        <v>1410</v>
      </c>
      <c r="P1375" s="105"/>
      <c r="Q1375" s="84"/>
      <c r="R1375" s="84"/>
      <c r="S1375" s="84"/>
    </row>
    <row r="1376" spans="2:19" ht="45" customHeight="1" x14ac:dyDescent="0.25">
      <c r="B1376" s="20" t="s">
        <v>1742</v>
      </c>
      <c r="C1376" s="106" t="s">
        <v>1760</v>
      </c>
      <c r="D1376" s="106"/>
      <c r="E1376" s="107">
        <f t="shared" si="21"/>
        <v>1</v>
      </c>
      <c r="F1376" s="107"/>
      <c r="G1376" s="107" t="s">
        <v>1357</v>
      </c>
      <c r="H1376" s="107"/>
      <c r="I1376" s="108">
        <v>42953</v>
      </c>
      <c r="J1376" s="108"/>
      <c r="K1376" s="108">
        <v>42954</v>
      </c>
      <c r="L1376" s="108"/>
      <c r="M1376" s="84" t="s">
        <v>656</v>
      </c>
      <c r="N1376" s="84"/>
      <c r="O1376" s="105">
        <v>100</v>
      </c>
      <c r="P1376" s="105"/>
      <c r="Q1376" s="84"/>
      <c r="R1376" s="84"/>
      <c r="S1376" s="84"/>
    </row>
    <row r="1377" spans="2:20" ht="45" customHeight="1" x14ac:dyDescent="0.25">
      <c r="B1377" s="20" t="s">
        <v>1742</v>
      </c>
      <c r="C1377" s="106" t="s">
        <v>19</v>
      </c>
      <c r="D1377" s="106"/>
      <c r="E1377" s="107">
        <f t="shared" si="21"/>
        <v>1</v>
      </c>
      <c r="F1377" s="107"/>
      <c r="G1377" s="107" t="s">
        <v>20</v>
      </c>
      <c r="H1377" s="107"/>
      <c r="I1377" s="108">
        <v>42967</v>
      </c>
      <c r="J1377" s="108"/>
      <c r="K1377" s="108">
        <v>42982</v>
      </c>
      <c r="L1377" s="108"/>
      <c r="M1377" s="84" t="s">
        <v>656</v>
      </c>
      <c r="N1377" s="84"/>
      <c r="O1377" s="105">
        <v>240</v>
      </c>
      <c r="P1377" s="105"/>
      <c r="Q1377" s="84"/>
      <c r="R1377" s="84"/>
      <c r="S1377" s="84"/>
    </row>
    <row r="1378" spans="2:20" ht="45" customHeight="1" x14ac:dyDescent="0.25">
      <c r="B1378" s="20" t="s">
        <v>1742</v>
      </c>
      <c r="C1378" s="106" t="s">
        <v>1761</v>
      </c>
      <c r="D1378" s="106"/>
      <c r="E1378" s="107">
        <f t="shared" si="21"/>
        <v>1</v>
      </c>
      <c r="F1378" s="107"/>
      <c r="G1378" s="107" t="s">
        <v>35</v>
      </c>
      <c r="H1378" s="107"/>
      <c r="I1378" s="108">
        <v>42951</v>
      </c>
      <c r="J1378" s="108"/>
      <c r="K1378" s="108">
        <v>42951</v>
      </c>
      <c r="L1378" s="108"/>
      <c r="M1378" s="84" t="s">
        <v>656</v>
      </c>
      <c r="N1378" s="84"/>
      <c r="O1378" s="105">
        <v>80</v>
      </c>
      <c r="P1378" s="105"/>
      <c r="Q1378" s="84"/>
      <c r="R1378" s="84"/>
      <c r="S1378" s="84"/>
    </row>
    <row r="1379" spans="2:20" ht="45" customHeight="1" x14ac:dyDescent="0.25">
      <c r="B1379" s="20" t="s">
        <v>1742</v>
      </c>
      <c r="C1379" s="106" t="s">
        <v>1762</v>
      </c>
      <c r="D1379" s="106"/>
      <c r="E1379" s="107">
        <f t="shared" si="21"/>
        <v>1</v>
      </c>
      <c r="F1379" s="107"/>
      <c r="G1379" s="107" t="s">
        <v>35</v>
      </c>
      <c r="H1379" s="107"/>
      <c r="I1379" s="108">
        <v>42949</v>
      </c>
      <c r="J1379" s="108"/>
      <c r="K1379" s="108">
        <v>42949</v>
      </c>
      <c r="L1379" s="108"/>
      <c r="M1379" s="84" t="s">
        <v>656</v>
      </c>
      <c r="N1379" s="84"/>
      <c r="O1379" s="105">
        <v>90</v>
      </c>
      <c r="P1379" s="105"/>
      <c r="Q1379" s="84"/>
      <c r="R1379" s="84"/>
      <c r="S1379" s="84"/>
    </row>
    <row r="1380" spans="2:20" ht="45" customHeight="1" x14ac:dyDescent="0.25">
      <c r="B1380" s="20" t="s">
        <v>1742</v>
      </c>
      <c r="C1380" s="106" t="s">
        <v>1763</v>
      </c>
      <c r="D1380" s="106"/>
      <c r="E1380" s="107">
        <f t="shared" si="21"/>
        <v>1</v>
      </c>
      <c r="F1380" s="107"/>
      <c r="G1380" s="107" t="s">
        <v>17</v>
      </c>
      <c r="H1380" s="107"/>
      <c r="I1380" s="108">
        <v>42962</v>
      </c>
      <c r="J1380" s="108"/>
      <c r="K1380" s="108">
        <v>42965</v>
      </c>
      <c r="L1380" s="108"/>
      <c r="M1380" s="84" t="s">
        <v>656</v>
      </c>
      <c r="N1380" s="84"/>
      <c r="O1380" s="105">
        <v>395</v>
      </c>
      <c r="P1380" s="105"/>
      <c r="Q1380" s="84"/>
      <c r="R1380" s="84"/>
      <c r="S1380" s="84"/>
    </row>
    <row r="1381" spans="2:20" ht="45" customHeight="1" x14ac:dyDescent="0.25">
      <c r="B1381" s="20" t="s">
        <v>1742</v>
      </c>
      <c r="C1381" s="106" t="s">
        <v>1752</v>
      </c>
      <c r="D1381" s="106"/>
      <c r="E1381" s="107">
        <f t="shared" si="21"/>
        <v>1</v>
      </c>
      <c r="F1381" s="107"/>
      <c r="G1381" s="107" t="s">
        <v>35</v>
      </c>
      <c r="H1381" s="107"/>
      <c r="I1381" s="108">
        <v>42962</v>
      </c>
      <c r="J1381" s="108"/>
      <c r="K1381" s="108">
        <v>42962</v>
      </c>
      <c r="L1381" s="108"/>
      <c r="M1381" s="84" t="s">
        <v>656</v>
      </c>
      <c r="N1381" s="84"/>
      <c r="O1381" s="105">
        <v>70</v>
      </c>
      <c r="P1381" s="105"/>
      <c r="Q1381" s="84"/>
      <c r="R1381" s="84"/>
      <c r="S1381" s="84"/>
      <c r="T1381" s="5">
        <f>SUM(O1346:O1381)</f>
        <v>9706.31</v>
      </c>
    </row>
    <row r="1382" spans="2:20" ht="45" customHeight="1" x14ac:dyDescent="0.25">
      <c r="B1382" s="20" t="s">
        <v>1764</v>
      </c>
      <c r="C1382" s="106" t="s">
        <v>1765</v>
      </c>
      <c r="D1382" s="106"/>
      <c r="E1382" s="107">
        <f t="shared" si="21"/>
        <v>1</v>
      </c>
      <c r="F1382" s="107"/>
      <c r="G1382" s="107" t="s">
        <v>17</v>
      </c>
      <c r="H1382" s="107"/>
      <c r="I1382" s="108">
        <v>42835</v>
      </c>
      <c r="J1382" s="108"/>
      <c r="K1382" s="108">
        <v>42835</v>
      </c>
      <c r="L1382" s="108"/>
      <c r="M1382" s="84" t="s">
        <v>656</v>
      </c>
      <c r="N1382" s="84"/>
      <c r="O1382" s="105">
        <v>1443</v>
      </c>
      <c r="P1382" s="105"/>
      <c r="Q1382" s="84"/>
      <c r="R1382" s="84"/>
      <c r="S1382" s="84"/>
    </row>
    <row r="1383" spans="2:20" ht="45" customHeight="1" x14ac:dyDescent="0.25">
      <c r="B1383" s="20" t="s">
        <v>1764</v>
      </c>
      <c r="C1383" s="106" t="s">
        <v>1766</v>
      </c>
      <c r="D1383" s="106"/>
      <c r="E1383" s="107">
        <f t="shared" si="21"/>
        <v>1</v>
      </c>
      <c r="F1383" s="107"/>
      <c r="G1383" s="107" t="s">
        <v>17</v>
      </c>
      <c r="H1383" s="107"/>
      <c r="I1383" s="108">
        <v>42863</v>
      </c>
      <c r="J1383" s="108"/>
      <c r="K1383" s="108">
        <v>42863</v>
      </c>
      <c r="L1383" s="108"/>
      <c r="M1383" s="84" t="s">
        <v>656</v>
      </c>
      <c r="N1383" s="84"/>
      <c r="O1383" s="105">
        <v>1599</v>
      </c>
      <c r="P1383" s="105"/>
      <c r="Q1383" s="84"/>
      <c r="R1383" s="84"/>
      <c r="S1383" s="84"/>
    </row>
    <row r="1384" spans="2:20" ht="45" customHeight="1" x14ac:dyDescent="0.25">
      <c r="B1384" s="20" t="s">
        <v>1764</v>
      </c>
      <c r="C1384" s="106" t="s">
        <v>1766</v>
      </c>
      <c r="D1384" s="106"/>
      <c r="E1384" s="107">
        <f t="shared" si="21"/>
        <v>1</v>
      </c>
      <c r="F1384" s="107"/>
      <c r="G1384" s="107" t="s">
        <v>17</v>
      </c>
      <c r="H1384" s="107"/>
      <c r="I1384" s="108">
        <v>42863</v>
      </c>
      <c r="J1384" s="108"/>
      <c r="K1384" s="108">
        <v>42863</v>
      </c>
      <c r="L1384" s="108"/>
      <c r="M1384" s="84" t="s">
        <v>656</v>
      </c>
      <c r="N1384" s="84"/>
      <c r="O1384" s="105">
        <v>229</v>
      </c>
      <c r="P1384" s="105"/>
      <c r="Q1384" s="84"/>
      <c r="R1384" s="84"/>
      <c r="S1384" s="84"/>
      <c r="T1384" s="5">
        <f>SUM(O1382:O1384)</f>
        <v>3271</v>
      </c>
    </row>
    <row r="1385" spans="2:20" ht="45" customHeight="1" x14ac:dyDescent="0.25">
      <c r="B1385" s="20" t="s">
        <v>1304</v>
      </c>
      <c r="C1385" s="106" t="s">
        <v>19</v>
      </c>
      <c r="D1385" s="106"/>
      <c r="E1385" s="107">
        <f t="shared" si="21"/>
        <v>1</v>
      </c>
      <c r="F1385" s="107"/>
      <c r="G1385" s="107" t="s">
        <v>20</v>
      </c>
      <c r="H1385" s="107"/>
      <c r="I1385" s="108">
        <v>42950</v>
      </c>
      <c r="J1385" s="108"/>
      <c r="K1385" s="108">
        <v>42950</v>
      </c>
      <c r="L1385" s="108"/>
      <c r="M1385" s="84" t="s">
        <v>656</v>
      </c>
      <c r="N1385" s="84"/>
      <c r="O1385" s="105">
        <v>350</v>
      </c>
      <c r="P1385" s="105"/>
      <c r="Q1385" s="84"/>
      <c r="R1385" s="84"/>
      <c r="S1385" s="84"/>
      <c r="T1385" s="5">
        <f>O1385</f>
        <v>350</v>
      </c>
    </row>
    <row r="1386" spans="2:20" ht="45" customHeight="1" x14ac:dyDescent="0.25">
      <c r="B1386" s="20" t="s">
        <v>1767</v>
      </c>
      <c r="C1386" s="106" t="s">
        <v>1768</v>
      </c>
      <c r="D1386" s="106"/>
      <c r="E1386" s="107">
        <f t="shared" si="21"/>
        <v>1</v>
      </c>
      <c r="F1386" s="107"/>
      <c r="G1386" s="107" t="s">
        <v>35</v>
      </c>
      <c r="H1386" s="107"/>
      <c r="I1386" s="108">
        <v>42971</v>
      </c>
      <c r="J1386" s="108"/>
      <c r="K1386" s="108">
        <v>42971</v>
      </c>
      <c r="L1386" s="108"/>
      <c r="M1386" s="84" t="s">
        <v>656</v>
      </c>
      <c r="N1386" s="84"/>
      <c r="O1386" s="105">
        <v>569.29999999999995</v>
      </c>
      <c r="P1386" s="105"/>
      <c r="Q1386" s="84"/>
      <c r="R1386" s="84"/>
      <c r="S1386" s="84"/>
    </row>
    <row r="1387" spans="2:20" ht="45" customHeight="1" x14ac:dyDescent="0.25">
      <c r="B1387" s="20" t="s">
        <v>1767</v>
      </c>
      <c r="C1387" s="106" t="s">
        <v>1768</v>
      </c>
      <c r="D1387" s="106"/>
      <c r="E1387" s="107">
        <f t="shared" si="21"/>
        <v>1</v>
      </c>
      <c r="F1387" s="107"/>
      <c r="G1387" s="107" t="s">
        <v>35</v>
      </c>
      <c r="H1387" s="107"/>
      <c r="I1387" s="108">
        <v>42971</v>
      </c>
      <c r="J1387" s="108"/>
      <c r="K1387" s="108">
        <v>42971</v>
      </c>
      <c r="L1387" s="108"/>
      <c r="M1387" s="84" t="s">
        <v>656</v>
      </c>
      <c r="N1387" s="84"/>
      <c r="O1387" s="105">
        <v>493.01</v>
      </c>
      <c r="P1387" s="105"/>
      <c r="Q1387" s="84"/>
      <c r="R1387" s="84"/>
      <c r="S1387" s="84"/>
    </row>
    <row r="1388" spans="2:20" ht="45" customHeight="1" x14ac:dyDescent="0.25">
      <c r="B1388" s="20" t="s">
        <v>1767</v>
      </c>
      <c r="C1388" s="106" t="s">
        <v>19</v>
      </c>
      <c r="D1388" s="106"/>
      <c r="E1388" s="107">
        <f t="shared" si="21"/>
        <v>1</v>
      </c>
      <c r="F1388" s="107"/>
      <c r="G1388" s="107" t="s">
        <v>20</v>
      </c>
      <c r="H1388" s="107"/>
      <c r="I1388" s="108">
        <v>42947</v>
      </c>
      <c r="J1388" s="108"/>
      <c r="K1388" s="108">
        <v>42947</v>
      </c>
      <c r="L1388" s="108"/>
      <c r="M1388" s="84" t="s">
        <v>656</v>
      </c>
      <c r="N1388" s="84"/>
      <c r="O1388" s="105">
        <v>5740</v>
      </c>
      <c r="P1388" s="105"/>
      <c r="Q1388" s="84"/>
      <c r="R1388" s="84"/>
      <c r="S1388" s="84"/>
    </row>
    <row r="1389" spans="2:20" ht="45" customHeight="1" x14ac:dyDescent="0.25">
      <c r="B1389" s="20" t="s">
        <v>1767</v>
      </c>
      <c r="C1389" s="106" t="s">
        <v>1769</v>
      </c>
      <c r="D1389" s="106"/>
      <c r="E1389" s="107">
        <f t="shared" si="21"/>
        <v>1</v>
      </c>
      <c r="F1389" s="107"/>
      <c r="G1389" s="107" t="s">
        <v>35</v>
      </c>
      <c r="H1389" s="107"/>
      <c r="I1389" s="108">
        <v>43018</v>
      </c>
      <c r="J1389" s="108"/>
      <c r="K1389" s="108">
        <v>43018</v>
      </c>
      <c r="L1389" s="108"/>
      <c r="M1389" s="84" t="s">
        <v>656</v>
      </c>
      <c r="N1389" s="84"/>
      <c r="O1389" s="105">
        <v>644</v>
      </c>
      <c r="P1389" s="105"/>
      <c r="Q1389" s="84"/>
      <c r="R1389" s="84"/>
      <c r="S1389" s="84"/>
    </row>
    <row r="1390" spans="2:20" ht="45" customHeight="1" x14ac:dyDescent="0.25">
      <c r="B1390" s="20" t="s">
        <v>1767</v>
      </c>
      <c r="C1390" s="106" t="s">
        <v>1770</v>
      </c>
      <c r="D1390" s="106"/>
      <c r="E1390" s="107">
        <f t="shared" si="21"/>
        <v>1</v>
      </c>
      <c r="F1390" s="107"/>
      <c r="G1390" s="107" t="s">
        <v>35</v>
      </c>
      <c r="H1390" s="107"/>
      <c r="I1390" s="108">
        <v>43006</v>
      </c>
      <c r="J1390" s="108"/>
      <c r="K1390" s="108">
        <v>43006</v>
      </c>
      <c r="L1390" s="108"/>
      <c r="M1390" s="84" t="s">
        <v>656</v>
      </c>
      <c r="N1390" s="84"/>
      <c r="O1390" s="105">
        <v>866.01</v>
      </c>
      <c r="P1390" s="105"/>
      <c r="Q1390" s="84"/>
      <c r="R1390" s="84"/>
      <c r="S1390" s="84"/>
    </row>
    <row r="1391" spans="2:20" ht="45" customHeight="1" x14ac:dyDescent="0.25">
      <c r="B1391" s="20" t="s">
        <v>1767</v>
      </c>
      <c r="C1391" s="106" t="s">
        <v>1769</v>
      </c>
      <c r="D1391" s="106"/>
      <c r="E1391" s="107">
        <f t="shared" si="21"/>
        <v>1</v>
      </c>
      <c r="F1391" s="107"/>
      <c r="G1391" s="107" t="s">
        <v>35</v>
      </c>
      <c r="H1391" s="107"/>
      <c r="I1391" s="108">
        <v>43018</v>
      </c>
      <c r="J1391" s="108"/>
      <c r="K1391" s="108">
        <v>43018</v>
      </c>
      <c r="L1391" s="108"/>
      <c r="M1391" s="84" t="s">
        <v>656</v>
      </c>
      <c r="N1391" s="84"/>
      <c r="O1391" s="105">
        <v>399</v>
      </c>
      <c r="P1391" s="105"/>
      <c r="Q1391" s="84"/>
      <c r="R1391" s="84"/>
      <c r="S1391" s="84"/>
    </row>
    <row r="1392" spans="2:20" ht="45" customHeight="1" x14ac:dyDescent="0.25">
      <c r="B1392" s="20" t="s">
        <v>1767</v>
      </c>
      <c r="C1392" s="106" t="s">
        <v>19</v>
      </c>
      <c r="D1392" s="106"/>
      <c r="E1392" s="107">
        <f t="shared" si="21"/>
        <v>1</v>
      </c>
      <c r="F1392" s="107"/>
      <c r="G1392" s="107" t="s">
        <v>20</v>
      </c>
      <c r="H1392" s="107"/>
      <c r="I1392" s="108">
        <v>42979</v>
      </c>
      <c r="J1392" s="108"/>
      <c r="K1392" s="108">
        <v>43006</v>
      </c>
      <c r="L1392" s="108"/>
      <c r="M1392" s="84" t="s">
        <v>656</v>
      </c>
      <c r="N1392" s="84"/>
      <c r="O1392" s="105">
        <v>5370</v>
      </c>
      <c r="P1392" s="105"/>
      <c r="Q1392" s="84"/>
      <c r="R1392" s="84"/>
      <c r="S1392" s="84"/>
    </row>
    <row r="1393" spans="2:20" ht="45" customHeight="1" x14ac:dyDescent="0.25">
      <c r="B1393" s="20" t="s">
        <v>1767</v>
      </c>
      <c r="C1393" s="106" t="s">
        <v>19</v>
      </c>
      <c r="D1393" s="106"/>
      <c r="E1393" s="107">
        <f t="shared" si="21"/>
        <v>1</v>
      </c>
      <c r="F1393" s="107"/>
      <c r="G1393" s="107" t="s">
        <v>20</v>
      </c>
      <c r="H1393" s="107"/>
      <c r="I1393" s="108">
        <v>43009</v>
      </c>
      <c r="J1393" s="108"/>
      <c r="K1393" s="108">
        <v>43069</v>
      </c>
      <c r="L1393" s="108"/>
      <c r="M1393" s="84" t="s">
        <v>656</v>
      </c>
      <c r="N1393" s="84"/>
      <c r="O1393" s="105">
        <v>2570</v>
      </c>
      <c r="P1393" s="105"/>
      <c r="Q1393" s="84"/>
      <c r="R1393" s="84"/>
      <c r="S1393" s="84"/>
    </row>
    <row r="1394" spans="2:20" ht="45" customHeight="1" x14ac:dyDescent="0.25">
      <c r="B1394" s="20" t="s">
        <v>1767</v>
      </c>
      <c r="C1394" s="106" t="s">
        <v>19</v>
      </c>
      <c r="D1394" s="106"/>
      <c r="E1394" s="107">
        <f t="shared" si="21"/>
        <v>1</v>
      </c>
      <c r="F1394" s="107"/>
      <c r="G1394" s="107" t="s">
        <v>20</v>
      </c>
      <c r="H1394" s="107"/>
      <c r="I1394" s="108">
        <v>43070</v>
      </c>
      <c r="J1394" s="108"/>
      <c r="K1394" s="108">
        <v>43100</v>
      </c>
      <c r="L1394" s="108"/>
      <c r="M1394" s="84" t="s">
        <v>656</v>
      </c>
      <c r="N1394" s="84"/>
      <c r="O1394" s="105">
        <v>2465</v>
      </c>
      <c r="P1394" s="105"/>
      <c r="Q1394" s="84"/>
      <c r="R1394" s="84"/>
      <c r="S1394" s="84"/>
      <c r="T1394" s="5">
        <f>SUM(O1386:O1394)</f>
        <v>19116.32</v>
      </c>
    </row>
    <row r="1395" spans="2:20" ht="45" customHeight="1" x14ac:dyDescent="0.25">
      <c r="B1395" s="20" t="s">
        <v>1771</v>
      </c>
      <c r="C1395" s="106" t="s">
        <v>1763</v>
      </c>
      <c r="D1395" s="106"/>
      <c r="E1395" s="107">
        <f t="shared" si="21"/>
        <v>1</v>
      </c>
      <c r="F1395" s="107"/>
      <c r="G1395" s="107" t="s">
        <v>17</v>
      </c>
      <c r="H1395" s="107"/>
      <c r="I1395" s="108">
        <v>42962</v>
      </c>
      <c r="J1395" s="108"/>
      <c r="K1395" s="108">
        <v>42965</v>
      </c>
      <c r="L1395" s="108"/>
      <c r="M1395" s="84" t="s">
        <v>656</v>
      </c>
      <c r="N1395" s="84"/>
      <c r="O1395" s="105">
        <v>60</v>
      </c>
      <c r="P1395" s="105"/>
      <c r="Q1395" s="84"/>
      <c r="R1395" s="84"/>
      <c r="S1395" s="84"/>
    </row>
    <row r="1396" spans="2:20" ht="45" customHeight="1" x14ac:dyDescent="0.25">
      <c r="B1396" s="20" t="s">
        <v>1772</v>
      </c>
      <c r="C1396" s="106" t="s">
        <v>1773</v>
      </c>
      <c r="D1396" s="106"/>
      <c r="E1396" s="107">
        <f t="shared" si="21"/>
        <v>1</v>
      </c>
      <c r="F1396" s="107"/>
      <c r="G1396" s="107" t="s">
        <v>17</v>
      </c>
      <c r="H1396" s="107"/>
      <c r="I1396" s="108">
        <v>42744</v>
      </c>
      <c r="J1396" s="108"/>
      <c r="K1396" s="108">
        <v>42744</v>
      </c>
      <c r="L1396" s="108"/>
      <c r="M1396" s="84" t="s">
        <v>656</v>
      </c>
      <c r="N1396" s="84"/>
      <c r="O1396" s="105">
        <v>50</v>
      </c>
      <c r="P1396" s="105"/>
      <c r="Q1396" s="84"/>
      <c r="R1396" s="84"/>
      <c r="S1396" s="84"/>
    </row>
    <row r="1397" spans="2:20" ht="45" customHeight="1" x14ac:dyDescent="0.25">
      <c r="B1397" s="20" t="s">
        <v>1772</v>
      </c>
      <c r="C1397" s="106" t="s">
        <v>1773</v>
      </c>
      <c r="D1397" s="106"/>
      <c r="E1397" s="107">
        <f t="shared" si="21"/>
        <v>1</v>
      </c>
      <c r="F1397" s="107"/>
      <c r="G1397" s="107" t="s">
        <v>17</v>
      </c>
      <c r="H1397" s="107"/>
      <c r="I1397" s="108">
        <v>42752</v>
      </c>
      <c r="J1397" s="108"/>
      <c r="K1397" s="108">
        <v>42752</v>
      </c>
      <c r="L1397" s="108"/>
      <c r="M1397" s="84" t="s">
        <v>656</v>
      </c>
      <c r="N1397" s="84"/>
      <c r="O1397" s="105">
        <v>81</v>
      </c>
      <c r="P1397" s="105"/>
      <c r="Q1397" s="84"/>
      <c r="R1397" s="84"/>
      <c r="S1397" s="84"/>
    </row>
    <row r="1398" spans="2:20" ht="45" customHeight="1" x14ac:dyDescent="0.25">
      <c r="B1398" s="20" t="s">
        <v>1772</v>
      </c>
      <c r="C1398" s="106" t="s">
        <v>1774</v>
      </c>
      <c r="D1398" s="106"/>
      <c r="E1398" s="107">
        <f t="shared" si="21"/>
        <v>1</v>
      </c>
      <c r="F1398" s="107"/>
      <c r="G1398" s="107" t="s">
        <v>35</v>
      </c>
      <c r="H1398" s="107"/>
      <c r="I1398" s="108">
        <v>42787</v>
      </c>
      <c r="J1398" s="108"/>
      <c r="K1398" s="108">
        <v>42787</v>
      </c>
      <c r="L1398" s="108"/>
      <c r="M1398" s="84" t="s">
        <v>656</v>
      </c>
      <c r="N1398" s="84"/>
      <c r="O1398" s="105">
        <v>302</v>
      </c>
      <c r="P1398" s="105"/>
      <c r="Q1398" s="84"/>
      <c r="R1398" s="84"/>
      <c r="S1398" s="84"/>
    </row>
    <row r="1399" spans="2:20" ht="45" customHeight="1" x14ac:dyDescent="0.25">
      <c r="B1399" s="20" t="s">
        <v>1772</v>
      </c>
      <c r="C1399" s="106" t="s">
        <v>1775</v>
      </c>
      <c r="D1399" s="106"/>
      <c r="E1399" s="107">
        <f t="shared" si="21"/>
        <v>1</v>
      </c>
      <c r="F1399" s="107"/>
      <c r="G1399" s="107" t="s">
        <v>35</v>
      </c>
      <c r="H1399" s="107"/>
      <c r="I1399" s="108">
        <v>42780</v>
      </c>
      <c r="J1399" s="108"/>
      <c r="K1399" s="108">
        <v>42780</v>
      </c>
      <c r="L1399" s="108"/>
      <c r="M1399" s="84" t="s">
        <v>656</v>
      </c>
      <c r="N1399" s="84"/>
      <c r="O1399" s="105">
        <v>182</v>
      </c>
      <c r="P1399" s="105"/>
      <c r="Q1399" s="84"/>
      <c r="R1399" s="84"/>
      <c r="S1399" s="84"/>
    </row>
    <row r="1400" spans="2:20" ht="45" customHeight="1" x14ac:dyDescent="0.25">
      <c r="B1400" s="20" t="s">
        <v>1772</v>
      </c>
      <c r="C1400" s="106" t="s">
        <v>1776</v>
      </c>
      <c r="D1400" s="106"/>
      <c r="E1400" s="107">
        <f t="shared" si="21"/>
        <v>1</v>
      </c>
      <c r="F1400" s="107"/>
      <c r="G1400" s="107" t="s">
        <v>35</v>
      </c>
      <c r="H1400" s="107"/>
      <c r="I1400" s="108">
        <v>42767</v>
      </c>
      <c r="J1400" s="108"/>
      <c r="K1400" s="108">
        <v>42767</v>
      </c>
      <c r="L1400" s="108"/>
      <c r="M1400" s="84" t="s">
        <v>656</v>
      </c>
      <c r="N1400" s="84"/>
      <c r="O1400" s="105">
        <v>194</v>
      </c>
      <c r="P1400" s="105"/>
      <c r="Q1400" s="84"/>
      <c r="R1400" s="84"/>
      <c r="S1400" s="84"/>
    </row>
    <row r="1401" spans="2:20" ht="45" customHeight="1" x14ac:dyDescent="0.25">
      <c r="B1401" s="20" t="s">
        <v>1772</v>
      </c>
      <c r="C1401" s="106" t="s">
        <v>1777</v>
      </c>
      <c r="D1401" s="106"/>
      <c r="E1401" s="107">
        <f t="shared" si="21"/>
        <v>1</v>
      </c>
      <c r="F1401" s="107"/>
      <c r="G1401" s="107" t="s">
        <v>35</v>
      </c>
      <c r="H1401" s="107"/>
      <c r="I1401" s="108">
        <v>42767</v>
      </c>
      <c r="J1401" s="108"/>
      <c r="K1401" s="108">
        <v>42767</v>
      </c>
      <c r="L1401" s="108"/>
      <c r="M1401" s="84" t="s">
        <v>656</v>
      </c>
      <c r="N1401" s="84"/>
      <c r="O1401" s="105">
        <v>1000</v>
      </c>
      <c r="P1401" s="105"/>
      <c r="Q1401" s="84"/>
      <c r="R1401" s="84"/>
      <c r="S1401" s="84"/>
    </row>
    <row r="1402" spans="2:20" ht="45" customHeight="1" x14ac:dyDescent="0.25">
      <c r="B1402" s="20" t="s">
        <v>1772</v>
      </c>
      <c r="C1402" s="106" t="s">
        <v>1776</v>
      </c>
      <c r="D1402" s="106"/>
      <c r="E1402" s="107">
        <f t="shared" si="21"/>
        <v>1</v>
      </c>
      <c r="F1402" s="107"/>
      <c r="G1402" s="107" t="s">
        <v>35</v>
      </c>
      <c r="H1402" s="107"/>
      <c r="I1402" s="108">
        <v>42767</v>
      </c>
      <c r="J1402" s="108"/>
      <c r="K1402" s="108">
        <v>42767</v>
      </c>
      <c r="L1402" s="108"/>
      <c r="M1402" s="84" t="s">
        <v>656</v>
      </c>
      <c r="N1402" s="84"/>
      <c r="O1402" s="105">
        <v>95</v>
      </c>
      <c r="P1402" s="105"/>
      <c r="Q1402" s="84"/>
      <c r="R1402" s="84"/>
      <c r="S1402" s="84"/>
    </row>
    <row r="1403" spans="2:20" ht="45" customHeight="1" x14ac:dyDescent="0.25">
      <c r="B1403" s="20" t="s">
        <v>1772</v>
      </c>
      <c r="C1403" s="106" t="s">
        <v>1778</v>
      </c>
      <c r="D1403" s="106"/>
      <c r="E1403" s="107">
        <f t="shared" si="21"/>
        <v>1</v>
      </c>
      <c r="F1403" s="107"/>
      <c r="G1403" s="107" t="s">
        <v>35</v>
      </c>
      <c r="H1403" s="107"/>
      <c r="I1403" s="108">
        <v>42783</v>
      </c>
      <c r="J1403" s="108"/>
      <c r="K1403" s="108">
        <v>42783</v>
      </c>
      <c r="L1403" s="108"/>
      <c r="M1403" s="84" t="s">
        <v>656</v>
      </c>
      <c r="N1403" s="84"/>
      <c r="O1403" s="105">
        <v>500.04</v>
      </c>
      <c r="P1403" s="105"/>
      <c r="Q1403" s="84"/>
      <c r="R1403" s="84"/>
      <c r="S1403" s="84"/>
    </row>
    <row r="1404" spans="2:20" ht="45" customHeight="1" x14ac:dyDescent="0.25">
      <c r="B1404" s="20" t="s">
        <v>1772</v>
      </c>
      <c r="C1404" s="106" t="s">
        <v>1778</v>
      </c>
      <c r="D1404" s="106"/>
      <c r="E1404" s="107">
        <f t="shared" si="21"/>
        <v>1</v>
      </c>
      <c r="F1404" s="107"/>
      <c r="G1404" s="107" t="s">
        <v>35</v>
      </c>
      <c r="H1404" s="107"/>
      <c r="I1404" s="108">
        <v>42783</v>
      </c>
      <c r="J1404" s="108"/>
      <c r="K1404" s="108">
        <v>42783</v>
      </c>
      <c r="L1404" s="108"/>
      <c r="M1404" s="84" t="s">
        <v>656</v>
      </c>
      <c r="N1404" s="84"/>
      <c r="O1404" s="105">
        <v>194</v>
      </c>
      <c r="P1404" s="105"/>
      <c r="Q1404" s="84"/>
      <c r="R1404" s="84"/>
      <c r="S1404" s="84"/>
    </row>
    <row r="1405" spans="2:20" ht="45" customHeight="1" x14ac:dyDescent="0.25">
      <c r="B1405" s="20" t="s">
        <v>1772</v>
      </c>
      <c r="C1405" s="106" t="s">
        <v>1779</v>
      </c>
      <c r="D1405" s="106"/>
      <c r="E1405" s="107">
        <f t="shared" si="21"/>
        <v>1</v>
      </c>
      <c r="F1405" s="107"/>
      <c r="G1405" s="107" t="s">
        <v>1780</v>
      </c>
      <c r="H1405" s="107"/>
      <c r="I1405" s="108">
        <v>42783</v>
      </c>
      <c r="J1405" s="108"/>
      <c r="K1405" s="108">
        <v>42783</v>
      </c>
      <c r="L1405" s="108"/>
      <c r="M1405" s="84" t="s">
        <v>656</v>
      </c>
      <c r="N1405" s="84"/>
      <c r="O1405" s="105">
        <v>54</v>
      </c>
      <c r="P1405" s="105"/>
      <c r="Q1405" s="84"/>
      <c r="R1405" s="84"/>
      <c r="S1405" s="84"/>
    </row>
    <row r="1406" spans="2:20" ht="45" customHeight="1" x14ac:dyDescent="0.25">
      <c r="B1406" s="20" t="s">
        <v>1772</v>
      </c>
      <c r="C1406" s="106" t="s">
        <v>1781</v>
      </c>
      <c r="D1406" s="106"/>
      <c r="E1406" s="107">
        <f t="shared" si="21"/>
        <v>1</v>
      </c>
      <c r="F1406" s="107"/>
      <c r="G1406" s="107" t="s">
        <v>35</v>
      </c>
      <c r="H1406" s="107"/>
      <c r="I1406" s="108">
        <v>42797</v>
      </c>
      <c r="J1406" s="108"/>
      <c r="K1406" s="108">
        <v>42797</v>
      </c>
      <c r="L1406" s="108"/>
      <c r="M1406" s="84" t="s">
        <v>656</v>
      </c>
      <c r="N1406" s="84"/>
      <c r="O1406" s="105">
        <v>614</v>
      </c>
      <c r="P1406" s="105"/>
      <c r="Q1406" s="84"/>
      <c r="R1406" s="84"/>
      <c r="S1406" s="84"/>
    </row>
    <row r="1407" spans="2:20" ht="45" customHeight="1" x14ac:dyDescent="0.25">
      <c r="B1407" s="20" t="s">
        <v>1772</v>
      </c>
      <c r="C1407" s="106" t="s">
        <v>1782</v>
      </c>
      <c r="D1407" s="106"/>
      <c r="E1407" s="107">
        <f t="shared" si="21"/>
        <v>1</v>
      </c>
      <c r="F1407" s="107"/>
      <c r="G1407" s="107" t="s">
        <v>1780</v>
      </c>
      <c r="H1407" s="107"/>
      <c r="I1407" s="108">
        <v>42780</v>
      </c>
      <c r="J1407" s="108"/>
      <c r="K1407" s="108">
        <v>42780</v>
      </c>
      <c r="L1407" s="108"/>
      <c r="M1407" s="84" t="s">
        <v>656</v>
      </c>
      <c r="N1407" s="84"/>
      <c r="O1407" s="105">
        <v>82</v>
      </c>
      <c r="P1407" s="105"/>
      <c r="Q1407" s="84"/>
      <c r="R1407" s="84"/>
      <c r="S1407" s="84"/>
    </row>
    <row r="1408" spans="2:20" ht="45" customHeight="1" x14ac:dyDescent="0.25">
      <c r="B1408" s="20" t="s">
        <v>1772</v>
      </c>
      <c r="C1408" s="106" t="s">
        <v>1778</v>
      </c>
      <c r="D1408" s="106"/>
      <c r="E1408" s="107">
        <f t="shared" si="21"/>
        <v>1</v>
      </c>
      <c r="F1408" s="107"/>
      <c r="G1408" s="107" t="s">
        <v>35</v>
      </c>
      <c r="H1408" s="107"/>
      <c r="I1408" s="108">
        <v>42783</v>
      </c>
      <c r="J1408" s="108"/>
      <c r="K1408" s="108">
        <v>42783</v>
      </c>
      <c r="L1408" s="108"/>
      <c r="M1408" s="84" t="s">
        <v>656</v>
      </c>
      <c r="N1408" s="84"/>
      <c r="O1408" s="105">
        <v>367</v>
      </c>
      <c r="P1408" s="105"/>
      <c r="Q1408" s="84"/>
      <c r="R1408" s="84"/>
      <c r="S1408" s="84"/>
    </row>
    <row r="1409" spans="2:19" ht="45" customHeight="1" x14ac:dyDescent="0.25">
      <c r="B1409" s="20" t="s">
        <v>1772</v>
      </c>
      <c r="C1409" s="106" t="s">
        <v>1783</v>
      </c>
      <c r="D1409" s="106"/>
      <c r="E1409" s="107">
        <f t="shared" si="21"/>
        <v>1</v>
      </c>
      <c r="F1409" s="107"/>
      <c r="G1409" s="107" t="s">
        <v>35</v>
      </c>
      <c r="H1409" s="107"/>
      <c r="I1409" s="108">
        <v>42804</v>
      </c>
      <c r="J1409" s="108"/>
      <c r="K1409" s="108">
        <v>42804</v>
      </c>
      <c r="L1409" s="108"/>
      <c r="M1409" s="84" t="s">
        <v>656</v>
      </c>
      <c r="N1409" s="84"/>
      <c r="O1409" s="105">
        <v>291</v>
      </c>
      <c r="P1409" s="105"/>
      <c r="Q1409" s="84"/>
      <c r="R1409" s="84"/>
      <c r="S1409" s="84"/>
    </row>
    <row r="1410" spans="2:19" ht="45" customHeight="1" x14ac:dyDescent="0.25">
      <c r="B1410" s="20" t="s">
        <v>1772</v>
      </c>
      <c r="C1410" s="106" t="s">
        <v>1745</v>
      </c>
      <c r="D1410" s="106"/>
      <c r="E1410" s="107">
        <f t="shared" si="21"/>
        <v>1</v>
      </c>
      <c r="F1410" s="107"/>
      <c r="G1410" s="107" t="s">
        <v>17</v>
      </c>
      <c r="H1410" s="107"/>
      <c r="I1410" s="108">
        <v>42806</v>
      </c>
      <c r="J1410" s="108"/>
      <c r="K1410" s="108">
        <v>42807</v>
      </c>
      <c r="L1410" s="108"/>
      <c r="M1410" s="84" t="s">
        <v>656</v>
      </c>
      <c r="N1410" s="84"/>
      <c r="O1410" s="105">
        <v>375</v>
      </c>
      <c r="P1410" s="105"/>
      <c r="Q1410" s="84"/>
      <c r="R1410" s="84"/>
      <c r="S1410" s="84"/>
    </row>
    <row r="1411" spans="2:19" ht="45" customHeight="1" x14ac:dyDescent="0.25">
      <c r="B1411" s="20" t="s">
        <v>1772</v>
      </c>
      <c r="C1411" s="106" t="s">
        <v>1784</v>
      </c>
      <c r="D1411" s="106"/>
      <c r="E1411" s="107">
        <f t="shared" si="21"/>
        <v>1</v>
      </c>
      <c r="F1411" s="107"/>
      <c r="G1411" s="107" t="s">
        <v>1785</v>
      </c>
      <c r="H1411" s="107"/>
      <c r="I1411" s="108">
        <v>42854</v>
      </c>
      <c r="J1411" s="108"/>
      <c r="K1411" s="108">
        <v>42854</v>
      </c>
      <c r="L1411" s="108"/>
      <c r="M1411" s="84" t="s">
        <v>656</v>
      </c>
      <c r="N1411" s="84"/>
      <c r="O1411" s="105">
        <v>110</v>
      </c>
      <c r="P1411" s="105"/>
      <c r="Q1411" s="84"/>
      <c r="R1411" s="84"/>
      <c r="S1411" s="84"/>
    </row>
    <row r="1412" spans="2:19" ht="45" customHeight="1" x14ac:dyDescent="0.25">
      <c r="B1412" s="20" t="s">
        <v>1772</v>
      </c>
      <c r="C1412" s="106" t="s">
        <v>1784</v>
      </c>
      <c r="D1412" s="106"/>
      <c r="E1412" s="107">
        <f t="shared" si="21"/>
        <v>1</v>
      </c>
      <c r="F1412" s="107"/>
      <c r="G1412" s="107" t="s">
        <v>1785</v>
      </c>
      <c r="H1412" s="107"/>
      <c r="I1412" s="108">
        <v>42854</v>
      </c>
      <c r="J1412" s="108"/>
      <c r="K1412" s="108">
        <v>42854</v>
      </c>
      <c r="L1412" s="108"/>
      <c r="M1412" s="84" t="s">
        <v>656</v>
      </c>
      <c r="N1412" s="84"/>
      <c r="O1412" s="105">
        <v>107</v>
      </c>
      <c r="P1412" s="105"/>
      <c r="Q1412" s="84"/>
      <c r="R1412" s="84"/>
      <c r="S1412" s="84"/>
    </row>
    <row r="1413" spans="2:19" ht="45" customHeight="1" x14ac:dyDescent="0.25">
      <c r="B1413" s="20" t="s">
        <v>1772</v>
      </c>
      <c r="C1413" s="106" t="s">
        <v>1748</v>
      </c>
      <c r="D1413" s="106"/>
      <c r="E1413" s="107">
        <f t="shared" si="21"/>
        <v>1</v>
      </c>
      <c r="F1413" s="107"/>
      <c r="G1413" s="107" t="s">
        <v>35</v>
      </c>
      <c r="H1413" s="107"/>
      <c r="I1413" s="108">
        <v>42872</v>
      </c>
      <c r="J1413" s="108"/>
      <c r="K1413" s="108">
        <v>42872</v>
      </c>
      <c r="L1413" s="108"/>
      <c r="M1413" s="84" t="s">
        <v>656</v>
      </c>
      <c r="N1413" s="84"/>
      <c r="O1413" s="105">
        <v>288</v>
      </c>
      <c r="P1413" s="105"/>
      <c r="Q1413" s="84"/>
      <c r="R1413" s="84"/>
      <c r="S1413" s="84"/>
    </row>
    <row r="1414" spans="2:19" ht="45" customHeight="1" x14ac:dyDescent="0.25">
      <c r="B1414" s="20" t="s">
        <v>1772</v>
      </c>
      <c r="C1414" s="106" t="s">
        <v>1746</v>
      </c>
      <c r="D1414" s="106"/>
      <c r="E1414" s="107">
        <f t="shared" si="21"/>
        <v>1</v>
      </c>
      <c r="F1414" s="107"/>
      <c r="G1414" s="107" t="s">
        <v>1747</v>
      </c>
      <c r="H1414" s="107"/>
      <c r="I1414" s="108">
        <v>42858</v>
      </c>
      <c r="J1414" s="108"/>
      <c r="K1414" s="108">
        <v>42859</v>
      </c>
      <c r="L1414" s="108"/>
      <c r="M1414" s="84" t="s">
        <v>656</v>
      </c>
      <c r="N1414" s="84"/>
      <c r="O1414" s="105">
        <v>1128</v>
      </c>
      <c r="P1414" s="105"/>
      <c r="Q1414" s="84"/>
      <c r="R1414" s="84"/>
      <c r="S1414" s="84"/>
    </row>
    <row r="1415" spans="2:19" ht="45" customHeight="1" x14ac:dyDescent="0.25">
      <c r="B1415" s="20" t="s">
        <v>1772</v>
      </c>
      <c r="C1415" s="106" t="s">
        <v>1786</v>
      </c>
      <c r="D1415" s="106"/>
      <c r="E1415" s="107">
        <f t="shared" si="21"/>
        <v>1</v>
      </c>
      <c r="F1415" s="107"/>
      <c r="G1415" s="107" t="s">
        <v>35</v>
      </c>
      <c r="H1415" s="107"/>
      <c r="I1415" s="108">
        <v>42761</v>
      </c>
      <c r="J1415" s="108"/>
      <c r="K1415" s="108">
        <v>42761</v>
      </c>
      <c r="L1415" s="108"/>
      <c r="M1415" s="84" t="s">
        <v>656</v>
      </c>
      <c r="N1415" s="84"/>
      <c r="O1415" s="105">
        <v>652</v>
      </c>
      <c r="P1415" s="105"/>
      <c r="Q1415" s="84"/>
      <c r="R1415" s="84"/>
      <c r="S1415" s="84"/>
    </row>
    <row r="1416" spans="2:19" ht="45" customHeight="1" x14ac:dyDescent="0.25">
      <c r="B1416" s="20" t="s">
        <v>1772</v>
      </c>
      <c r="C1416" s="106" t="s">
        <v>1749</v>
      </c>
      <c r="D1416" s="106"/>
      <c r="E1416" s="107">
        <f t="shared" si="21"/>
        <v>1</v>
      </c>
      <c r="F1416" s="107"/>
      <c r="G1416" s="107" t="s">
        <v>35</v>
      </c>
      <c r="H1416" s="107"/>
      <c r="I1416" s="108">
        <v>42845</v>
      </c>
      <c r="J1416" s="108"/>
      <c r="K1416" s="108">
        <v>42845</v>
      </c>
      <c r="L1416" s="108"/>
      <c r="M1416" s="84" t="s">
        <v>656</v>
      </c>
      <c r="N1416" s="84"/>
      <c r="O1416" s="105">
        <v>288</v>
      </c>
      <c r="P1416" s="105"/>
      <c r="Q1416" s="84"/>
      <c r="R1416" s="84"/>
      <c r="S1416" s="84"/>
    </row>
    <row r="1417" spans="2:19" ht="45" customHeight="1" x14ac:dyDescent="0.25">
      <c r="B1417" s="20" t="s">
        <v>1772</v>
      </c>
      <c r="C1417" s="106" t="s">
        <v>1750</v>
      </c>
      <c r="D1417" s="106"/>
      <c r="E1417" s="107">
        <f t="shared" si="21"/>
        <v>1</v>
      </c>
      <c r="F1417" s="107"/>
      <c r="G1417" s="107" t="s">
        <v>17</v>
      </c>
      <c r="H1417" s="107"/>
      <c r="I1417" s="108">
        <v>42879</v>
      </c>
      <c r="J1417" s="108"/>
      <c r="K1417" s="108">
        <v>42879</v>
      </c>
      <c r="L1417" s="108"/>
      <c r="M1417" s="84" t="s">
        <v>656</v>
      </c>
      <c r="N1417" s="84"/>
      <c r="O1417" s="105">
        <v>1070</v>
      </c>
      <c r="P1417" s="105"/>
      <c r="Q1417" s="84"/>
      <c r="R1417" s="84"/>
      <c r="S1417" s="84"/>
    </row>
    <row r="1418" spans="2:19" ht="45" customHeight="1" x14ac:dyDescent="0.25">
      <c r="B1418" s="20" t="s">
        <v>1772</v>
      </c>
      <c r="C1418" s="106" t="s">
        <v>1787</v>
      </c>
      <c r="D1418" s="106"/>
      <c r="E1418" s="107">
        <f t="shared" si="21"/>
        <v>1</v>
      </c>
      <c r="F1418" s="107"/>
      <c r="G1418" s="107" t="s">
        <v>35</v>
      </c>
      <c r="H1418" s="107"/>
      <c r="I1418" s="108">
        <v>42886</v>
      </c>
      <c r="J1418" s="108"/>
      <c r="K1418" s="108">
        <v>42886</v>
      </c>
      <c r="L1418" s="108"/>
      <c r="M1418" s="84" t="s">
        <v>656</v>
      </c>
      <c r="N1418" s="84"/>
      <c r="O1418" s="105">
        <v>652</v>
      </c>
      <c r="P1418" s="105"/>
      <c r="Q1418" s="84"/>
      <c r="R1418" s="84"/>
      <c r="S1418" s="84"/>
    </row>
    <row r="1419" spans="2:19" ht="45" customHeight="1" x14ac:dyDescent="0.25">
      <c r="B1419" s="20" t="s">
        <v>1772</v>
      </c>
      <c r="C1419" s="106" t="s">
        <v>1788</v>
      </c>
      <c r="D1419" s="106"/>
      <c r="E1419" s="107">
        <f t="shared" si="21"/>
        <v>1</v>
      </c>
      <c r="F1419" s="107"/>
      <c r="G1419" s="107" t="s">
        <v>17</v>
      </c>
      <c r="H1419" s="107"/>
      <c r="I1419" s="108">
        <v>42879</v>
      </c>
      <c r="J1419" s="108"/>
      <c r="K1419" s="108">
        <v>42888</v>
      </c>
      <c r="L1419" s="108"/>
      <c r="M1419" s="84" t="s">
        <v>656</v>
      </c>
      <c r="N1419" s="84"/>
      <c r="O1419" s="105">
        <v>1765</v>
      </c>
      <c r="P1419" s="105"/>
      <c r="Q1419" s="84"/>
      <c r="R1419" s="84"/>
      <c r="S1419" s="84"/>
    </row>
    <row r="1420" spans="2:19" ht="45" customHeight="1" x14ac:dyDescent="0.25">
      <c r="B1420" s="20" t="s">
        <v>1772</v>
      </c>
      <c r="C1420" s="106" t="s">
        <v>1789</v>
      </c>
      <c r="D1420" s="106"/>
      <c r="E1420" s="107">
        <f t="shared" si="21"/>
        <v>1</v>
      </c>
      <c r="F1420" s="107"/>
      <c r="G1420" s="107" t="s">
        <v>35</v>
      </c>
      <c r="H1420" s="107"/>
      <c r="I1420" s="108">
        <v>42878</v>
      </c>
      <c r="J1420" s="108"/>
      <c r="K1420" s="108">
        <v>42879</v>
      </c>
      <c r="L1420" s="108"/>
      <c r="M1420" s="84" t="s">
        <v>656</v>
      </c>
      <c r="N1420" s="84"/>
      <c r="O1420" s="105">
        <v>1144.06</v>
      </c>
      <c r="P1420" s="105"/>
      <c r="Q1420" s="84"/>
      <c r="R1420" s="84"/>
      <c r="S1420" s="84"/>
    </row>
    <row r="1421" spans="2:19" ht="45" customHeight="1" x14ac:dyDescent="0.25">
      <c r="B1421" s="20" t="s">
        <v>1772</v>
      </c>
      <c r="C1421" s="106" t="s">
        <v>1788</v>
      </c>
      <c r="D1421" s="106"/>
      <c r="E1421" s="107">
        <f t="shared" ref="E1421:E1484" si="22">D1421+1</f>
        <v>1</v>
      </c>
      <c r="F1421" s="107"/>
      <c r="G1421" s="107" t="s">
        <v>17</v>
      </c>
      <c r="H1421" s="107"/>
      <c r="I1421" s="108">
        <v>42879</v>
      </c>
      <c r="J1421" s="108"/>
      <c r="K1421" s="108">
        <v>42888</v>
      </c>
      <c r="L1421" s="108"/>
      <c r="M1421" s="84" t="s">
        <v>656</v>
      </c>
      <c r="N1421" s="84"/>
      <c r="O1421" s="105">
        <v>343.04</v>
      </c>
      <c r="P1421" s="105"/>
      <c r="Q1421" s="84"/>
      <c r="R1421" s="84"/>
      <c r="S1421" s="84"/>
    </row>
    <row r="1422" spans="2:19" ht="45" customHeight="1" x14ac:dyDescent="0.25">
      <c r="B1422" s="20" t="s">
        <v>1772</v>
      </c>
      <c r="C1422" s="106" t="s">
        <v>1790</v>
      </c>
      <c r="D1422" s="106"/>
      <c r="E1422" s="107">
        <f t="shared" si="22"/>
        <v>1</v>
      </c>
      <c r="F1422" s="107"/>
      <c r="G1422" s="107" t="s">
        <v>17</v>
      </c>
      <c r="H1422" s="107"/>
      <c r="I1422" s="108">
        <v>42882</v>
      </c>
      <c r="J1422" s="108"/>
      <c r="K1422" s="108">
        <v>42888</v>
      </c>
      <c r="L1422" s="108"/>
      <c r="M1422" s="84" t="s">
        <v>656</v>
      </c>
      <c r="N1422" s="84"/>
      <c r="O1422" s="105">
        <v>140</v>
      </c>
      <c r="P1422" s="105"/>
      <c r="Q1422" s="84"/>
      <c r="R1422" s="84"/>
      <c r="S1422" s="84"/>
    </row>
    <row r="1423" spans="2:19" ht="45" customHeight="1" x14ac:dyDescent="0.25">
      <c r="B1423" s="20" t="s">
        <v>1772</v>
      </c>
      <c r="C1423" s="106" t="s">
        <v>1789</v>
      </c>
      <c r="D1423" s="106"/>
      <c r="E1423" s="107">
        <f t="shared" si="22"/>
        <v>1</v>
      </c>
      <c r="F1423" s="107"/>
      <c r="G1423" s="107" t="s">
        <v>35</v>
      </c>
      <c r="H1423" s="107"/>
      <c r="I1423" s="108">
        <v>42878</v>
      </c>
      <c r="J1423" s="108"/>
      <c r="K1423" s="108">
        <v>42879</v>
      </c>
      <c r="L1423" s="108"/>
      <c r="M1423" s="84" t="s">
        <v>656</v>
      </c>
      <c r="N1423" s="84"/>
      <c r="O1423" s="105">
        <v>353.8</v>
      </c>
      <c r="P1423" s="105"/>
      <c r="Q1423" s="84"/>
      <c r="R1423" s="84"/>
      <c r="S1423" s="84"/>
    </row>
    <row r="1424" spans="2:19" ht="45" customHeight="1" x14ac:dyDescent="0.25">
      <c r="B1424" s="20" t="s">
        <v>1772</v>
      </c>
      <c r="C1424" s="106" t="s">
        <v>1791</v>
      </c>
      <c r="D1424" s="106"/>
      <c r="E1424" s="107">
        <f t="shared" si="22"/>
        <v>1</v>
      </c>
      <c r="F1424" s="107"/>
      <c r="G1424" s="107" t="s">
        <v>17</v>
      </c>
      <c r="H1424" s="107"/>
      <c r="I1424" s="108">
        <v>42923</v>
      </c>
      <c r="J1424" s="108"/>
      <c r="K1424" s="108">
        <v>42923</v>
      </c>
      <c r="L1424" s="108"/>
      <c r="M1424" s="84" t="s">
        <v>656</v>
      </c>
      <c r="N1424" s="84"/>
      <c r="O1424" s="105">
        <v>121</v>
      </c>
      <c r="P1424" s="105"/>
      <c r="Q1424" s="84"/>
      <c r="R1424" s="84"/>
      <c r="S1424" s="84"/>
    </row>
    <row r="1425" spans="2:19" ht="45" customHeight="1" x14ac:dyDescent="0.25">
      <c r="B1425" s="20" t="s">
        <v>1772</v>
      </c>
      <c r="C1425" s="106" t="s">
        <v>1791</v>
      </c>
      <c r="D1425" s="106"/>
      <c r="E1425" s="107">
        <f t="shared" si="22"/>
        <v>1</v>
      </c>
      <c r="F1425" s="107"/>
      <c r="G1425" s="107" t="s">
        <v>17</v>
      </c>
      <c r="H1425" s="107"/>
      <c r="I1425" s="108">
        <v>42929</v>
      </c>
      <c r="J1425" s="108"/>
      <c r="K1425" s="108">
        <v>42929</v>
      </c>
      <c r="L1425" s="108"/>
      <c r="M1425" s="84" t="s">
        <v>656</v>
      </c>
      <c r="N1425" s="84"/>
      <c r="O1425" s="105">
        <v>376</v>
      </c>
      <c r="P1425" s="105"/>
      <c r="Q1425" s="84"/>
      <c r="R1425" s="84"/>
      <c r="S1425" s="84"/>
    </row>
    <row r="1426" spans="2:19" ht="45" customHeight="1" x14ac:dyDescent="0.25">
      <c r="B1426" s="20" t="s">
        <v>1772</v>
      </c>
      <c r="C1426" s="106" t="s">
        <v>1754</v>
      </c>
      <c r="D1426" s="106"/>
      <c r="E1426" s="107">
        <f t="shared" si="22"/>
        <v>1</v>
      </c>
      <c r="F1426" s="107"/>
      <c r="G1426" s="107" t="s">
        <v>1357</v>
      </c>
      <c r="H1426" s="107"/>
      <c r="I1426" s="108">
        <v>42982</v>
      </c>
      <c r="J1426" s="108"/>
      <c r="K1426" s="108">
        <v>42989</v>
      </c>
      <c r="L1426" s="108"/>
      <c r="M1426" s="84" t="s">
        <v>656</v>
      </c>
      <c r="N1426" s="84"/>
      <c r="O1426" s="105">
        <v>1160</v>
      </c>
      <c r="P1426" s="105"/>
      <c r="Q1426" s="84"/>
      <c r="R1426" s="84"/>
      <c r="S1426" s="84"/>
    </row>
    <row r="1427" spans="2:19" ht="45" customHeight="1" x14ac:dyDescent="0.25">
      <c r="B1427" s="20" t="s">
        <v>1772</v>
      </c>
      <c r="C1427" s="106" t="s">
        <v>1755</v>
      </c>
      <c r="D1427" s="106"/>
      <c r="E1427" s="107">
        <f t="shared" si="22"/>
        <v>1</v>
      </c>
      <c r="F1427" s="107"/>
      <c r="G1427" s="107" t="s">
        <v>35</v>
      </c>
      <c r="H1427" s="107"/>
      <c r="I1427" s="108">
        <v>42997</v>
      </c>
      <c r="J1427" s="108"/>
      <c r="K1427" s="108">
        <v>42997</v>
      </c>
      <c r="L1427" s="108"/>
      <c r="M1427" s="84" t="s">
        <v>656</v>
      </c>
      <c r="N1427" s="84"/>
      <c r="O1427" s="105">
        <v>236</v>
      </c>
      <c r="P1427" s="105"/>
      <c r="Q1427" s="84"/>
      <c r="R1427" s="84"/>
      <c r="S1427" s="84"/>
    </row>
    <row r="1428" spans="2:19" ht="45" customHeight="1" x14ac:dyDescent="0.25">
      <c r="B1428" s="20" t="s">
        <v>1772</v>
      </c>
      <c r="C1428" s="106" t="s">
        <v>1754</v>
      </c>
      <c r="D1428" s="106"/>
      <c r="E1428" s="107">
        <f t="shared" si="22"/>
        <v>1</v>
      </c>
      <c r="F1428" s="107"/>
      <c r="G1428" s="107" t="s">
        <v>1357</v>
      </c>
      <c r="H1428" s="107"/>
      <c r="I1428" s="108">
        <v>42988</v>
      </c>
      <c r="J1428" s="108"/>
      <c r="K1428" s="108">
        <v>42990</v>
      </c>
      <c r="L1428" s="108"/>
      <c r="M1428" s="84" t="s">
        <v>656</v>
      </c>
      <c r="N1428" s="84"/>
      <c r="O1428" s="105">
        <v>2030</v>
      </c>
      <c r="P1428" s="105"/>
      <c r="Q1428" s="84"/>
      <c r="R1428" s="84"/>
      <c r="S1428" s="84"/>
    </row>
    <row r="1429" spans="2:19" ht="45" customHeight="1" x14ac:dyDescent="0.25">
      <c r="B1429" s="20" t="s">
        <v>1772</v>
      </c>
      <c r="C1429" s="106" t="s">
        <v>1792</v>
      </c>
      <c r="D1429" s="106"/>
      <c r="E1429" s="107">
        <f t="shared" si="22"/>
        <v>1</v>
      </c>
      <c r="F1429" s="107"/>
      <c r="G1429" s="107" t="s">
        <v>35</v>
      </c>
      <c r="H1429" s="107"/>
      <c r="I1429" s="108">
        <v>43014</v>
      </c>
      <c r="J1429" s="108"/>
      <c r="K1429" s="108">
        <v>43014</v>
      </c>
      <c r="L1429" s="108"/>
      <c r="M1429" s="84" t="s">
        <v>656</v>
      </c>
      <c r="N1429" s="84"/>
      <c r="O1429" s="105">
        <v>302</v>
      </c>
      <c r="P1429" s="105"/>
      <c r="Q1429" s="84"/>
      <c r="R1429" s="84"/>
      <c r="S1429" s="84"/>
    </row>
    <row r="1430" spans="2:19" ht="45" customHeight="1" x14ac:dyDescent="0.25">
      <c r="B1430" s="20" t="s">
        <v>1772</v>
      </c>
      <c r="C1430" s="106" t="s">
        <v>1754</v>
      </c>
      <c r="D1430" s="106"/>
      <c r="E1430" s="107">
        <f t="shared" si="22"/>
        <v>1</v>
      </c>
      <c r="F1430" s="107"/>
      <c r="G1430" s="107" t="s">
        <v>1357</v>
      </c>
      <c r="H1430" s="107"/>
      <c r="I1430" s="108">
        <v>42990</v>
      </c>
      <c r="J1430" s="108"/>
      <c r="K1430" s="108">
        <v>42990</v>
      </c>
      <c r="L1430" s="108"/>
      <c r="M1430" s="84" t="s">
        <v>656</v>
      </c>
      <c r="N1430" s="84"/>
      <c r="O1430" s="105">
        <v>65</v>
      </c>
      <c r="P1430" s="105"/>
      <c r="Q1430" s="84"/>
      <c r="R1430" s="84"/>
      <c r="S1430" s="84"/>
    </row>
    <row r="1431" spans="2:19" ht="45" customHeight="1" x14ac:dyDescent="0.25">
      <c r="B1431" s="20" t="s">
        <v>1772</v>
      </c>
      <c r="C1431" s="106" t="s">
        <v>1754</v>
      </c>
      <c r="D1431" s="106"/>
      <c r="E1431" s="107">
        <f t="shared" si="22"/>
        <v>1</v>
      </c>
      <c r="F1431" s="107"/>
      <c r="G1431" s="107" t="s">
        <v>1357</v>
      </c>
      <c r="H1431" s="107"/>
      <c r="I1431" s="108">
        <v>42983</v>
      </c>
      <c r="J1431" s="108"/>
      <c r="K1431" s="108">
        <v>42989</v>
      </c>
      <c r="L1431" s="108"/>
      <c r="M1431" s="84" t="s">
        <v>656</v>
      </c>
      <c r="N1431" s="84"/>
      <c r="O1431" s="105">
        <v>140</v>
      </c>
      <c r="P1431" s="105"/>
      <c r="Q1431" s="84"/>
      <c r="R1431" s="84"/>
      <c r="S1431" s="84"/>
    </row>
    <row r="1432" spans="2:19" ht="45" customHeight="1" x14ac:dyDescent="0.25">
      <c r="B1432" s="20" t="s">
        <v>1772</v>
      </c>
      <c r="C1432" s="106" t="s">
        <v>1793</v>
      </c>
      <c r="D1432" s="106"/>
      <c r="E1432" s="107">
        <f t="shared" si="22"/>
        <v>1</v>
      </c>
      <c r="F1432" s="107"/>
      <c r="G1432" s="107" t="s">
        <v>1357</v>
      </c>
      <c r="H1432" s="107"/>
      <c r="I1432" s="108">
        <v>42983</v>
      </c>
      <c r="J1432" s="108"/>
      <c r="K1432" s="108">
        <v>42989</v>
      </c>
      <c r="L1432" s="108"/>
      <c r="M1432" s="84" t="s">
        <v>656</v>
      </c>
      <c r="N1432" s="84"/>
      <c r="O1432" s="105">
        <v>140</v>
      </c>
      <c r="P1432" s="105"/>
      <c r="Q1432" s="84"/>
      <c r="R1432" s="84"/>
      <c r="S1432" s="84"/>
    </row>
    <row r="1433" spans="2:19" ht="45" customHeight="1" x14ac:dyDescent="0.25">
      <c r="B1433" s="20" t="s">
        <v>1772</v>
      </c>
      <c r="C1433" s="106" t="s">
        <v>1793</v>
      </c>
      <c r="D1433" s="106"/>
      <c r="E1433" s="107">
        <f t="shared" si="22"/>
        <v>1</v>
      </c>
      <c r="F1433" s="107"/>
      <c r="G1433" s="107" t="s">
        <v>1357</v>
      </c>
      <c r="H1433" s="107"/>
      <c r="I1433" s="108">
        <v>42983</v>
      </c>
      <c r="J1433" s="108"/>
      <c r="K1433" s="108">
        <v>42989</v>
      </c>
      <c r="L1433" s="108"/>
      <c r="M1433" s="84" t="s">
        <v>656</v>
      </c>
      <c r="N1433" s="84"/>
      <c r="O1433" s="105">
        <v>273.2</v>
      </c>
      <c r="P1433" s="105"/>
      <c r="Q1433" s="84"/>
      <c r="R1433" s="84"/>
      <c r="S1433" s="84"/>
    </row>
    <row r="1434" spans="2:19" ht="45" customHeight="1" x14ac:dyDescent="0.25">
      <c r="B1434" s="20" t="s">
        <v>1772</v>
      </c>
      <c r="C1434" s="106" t="s">
        <v>1794</v>
      </c>
      <c r="D1434" s="106"/>
      <c r="E1434" s="107">
        <f t="shared" si="22"/>
        <v>1</v>
      </c>
      <c r="F1434" s="107"/>
      <c r="G1434" s="107" t="s">
        <v>35</v>
      </c>
      <c r="H1434" s="107"/>
      <c r="I1434" s="108">
        <v>43021</v>
      </c>
      <c r="J1434" s="108"/>
      <c r="K1434" s="108">
        <v>43021</v>
      </c>
      <c r="L1434" s="108"/>
      <c r="M1434" s="84" t="s">
        <v>656</v>
      </c>
      <c r="N1434" s="84"/>
      <c r="O1434" s="105">
        <v>194</v>
      </c>
      <c r="P1434" s="105"/>
      <c r="Q1434" s="84"/>
      <c r="R1434" s="84"/>
      <c r="S1434" s="84"/>
    </row>
    <row r="1435" spans="2:19" ht="45" customHeight="1" x14ac:dyDescent="0.25">
      <c r="B1435" s="20" t="s">
        <v>1772</v>
      </c>
      <c r="C1435" s="106" t="s">
        <v>1756</v>
      </c>
      <c r="D1435" s="106"/>
      <c r="E1435" s="107">
        <f t="shared" si="22"/>
        <v>1</v>
      </c>
      <c r="F1435" s="107"/>
      <c r="G1435" s="107" t="s">
        <v>35</v>
      </c>
      <c r="H1435" s="107"/>
      <c r="I1435" s="108">
        <v>43046</v>
      </c>
      <c r="J1435" s="108"/>
      <c r="K1435" s="108">
        <v>43046</v>
      </c>
      <c r="L1435" s="108"/>
      <c r="M1435" s="84" t="s">
        <v>656</v>
      </c>
      <c r="N1435" s="84"/>
      <c r="O1435" s="105">
        <v>194</v>
      </c>
      <c r="P1435" s="105"/>
      <c r="Q1435" s="84"/>
      <c r="R1435" s="84"/>
      <c r="S1435" s="84"/>
    </row>
    <row r="1436" spans="2:19" ht="45" customHeight="1" x14ac:dyDescent="0.25">
      <c r="B1436" s="20" t="s">
        <v>1772</v>
      </c>
      <c r="C1436" s="106" t="s">
        <v>1757</v>
      </c>
      <c r="D1436" s="106"/>
      <c r="E1436" s="107">
        <f t="shared" si="22"/>
        <v>1</v>
      </c>
      <c r="F1436" s="107"/>
      <c r="G1436" s="107" t="s">
        <v>1758</v>
      </c>
      <c r="H1436" s="107"/>
      <c r="I1436" s="108">
        <v>43044</v>
      </c>
      <c r="J1436" s="108"/>
      <c r="K1436" s="108">
        <v>43045</v>
      </c>
      <c r="L1436" s="108"/>
      <c r="M1436" s="84" t="s">
        <v>656</v>
      </c>
      <c r="N1436" s="84"/>
      <c r="O1436" s="105">
        <v>624</v>
      </c>
      <c r="P1436" s="105"/>
      <c r="Q1436" s="84"/>
      <c r="R1436" s="84"/>
      <c r="S1436" s="84"/>
    </row>
    <row r="1437" spans="2:19" ht="45" customHeight="1" x14ac:dyDescent="0.25">
      <c r="B1437" s="20" t="s">
        <v>1772</v>
      </c>
      <c r="C1437" s="106" t="s">
        <v>1756</v>
      </c>
      <c r="D1437" s="106"/>
      <c r="E1437" s="107">
        <f t="shared" si="22"/>
        <v>1</v>
      </c>
      <c r="F1437" s="107"/>
      <c r="G1437" s="107" t="s">
        <v>35</v>
      </c>
      <c r="H1437" s="107"/>
      <c r="I1437" s="108">
        <v>43046</v>
      </c>
      <c r="J1437" s="108"/>
      <c r="K1437" s="108">
        <v>43046</v>
      </c>
      <c r="L1437" s="108"/>
      <c r="M1437" s="84" t="s">
        <v>656</v>
      </c>
      <c r="N1437" s="84"/>
      <c r="O1437" s="105">
        <v>333</v>
      </c>
      <c r="P1437" s="105"/>
      <c r="Q1437" s="84"/>
      <c r="R1437" s="84"/>
      <c r="S1437" s="84"/>
    </row>
    <row r="1438" spans="2:19" ht="45" customHeight="1" x14ac:dyDescent="0.25">
      <c r="B1438" s="20" t="s">
        <v>1772</v>
      </c>
      <c r="C1438" s="106" t="s">
        <v>1795</v>
      </c>
      <c r="D1438" s="106"/>
      <c r="E1438" s="107">
        <f t="shared" si="22"/>
        <v>1</v>
      </c>
      <c r="F1438" s="107"/>
      <c r="G1438" s="107" t="s">
        <v>1357</v>
      </c>
      <c r="H1438" s="107"/>
      <c r="I1438" s="108">
        <v>42935</v>
      </c>
      <c r="J1438" s="108"/>
      <c r="K1438" s="108">
        <v>42936</v>
      </c>
      <c r="L1438" s="108"/>
      <c r="M1438" s="84" t="s">
        <v>656</v>
      </c>
      <c r="N1438" s="84"/>
      <c r="O1438" s="105">
        <v>1972</v>
      </c>
      <c r="P1438" s="105"/>
      <c r="Q1438" s="84"/>
      <c r="R1438" s="84"/>
      <c r="S1438" s="84"/>
    </row>
    <row r="1439" spans="2:19" ht="45" customHeight="1" x14ac:dyDescent="0.25">
      <c r="B1439" s="20" t="s">
        <v>1772</v>
      </c>
      <c r="C1439" s="106" t="s">
        <v>1796</v>
      </c>
      <c r="D1439" s="106"/>
      <c r="E1439" s="107">
        <f t="shared" si="22"/>
        <v>1</v>
      </c>
      <c r="F1439" s="107"/>
      <c r="G1439" s="107" t="s">
        <v>35</v>
      </c>
      <c r="H1439" s="107"/>
      <c r="I1439" s="108">
        <v>42950</v>
      </c>
      <c r="J1439" s="108"/>
      <c r="K1439" s="108">
        <v>42950</v>
      </c>
      <c r="L1439" s="108"/>
      <c r="M1439" s="84" t="s">
        <v>656</v>
      </c>
      <c r="N1439" s="84"/>
      <c r="O1439" s="105">
        <v>458.42</v>
      </c>
      <c r="P1439" s="105"/>
      <c r="Q1439" s="84"/>
      <c r="R1439" s="84"/>
      <c r="S1439" s="84"/>
    </row>
    <row r="1440" spans="2:19" ht="45" customHeight="1" x14ac:dyDescent="0.25">
      <c r="B1440" s="20" t="s">
        <v>1772</v>
      </c>
      <c r="C1440" s="106" t="s">
        <v>1796</v>
      </c>
      <c r="D1440" s="106"/>
      <c r="E1440" s="107">
        <f t="shared" si="22"/>
        <v>1</v>
      </c>
      <c r="F1440" s="107"/>
      <c r="G1440" s="107" t="s">
        <v>35</v>
      </c>
      <c r="H1440" s="107"/>
      <c r="I1440" s="108">
        <v>42950</v>
      </c>
      <c r="J1440" s="108"/>
      <c r="K1440" s="108">
        <v>42950</v>
      </c>
      <c r="L1440" s="108"/>
      <c r="M1440" s="84" t="s">
        <v>656</v>
      </c>
      <c r="N1440" s="84"/>
      <c r="O1440" s="105">
        <v>194</v>
      </c>
      <c r="P1440" s="105"/>
      <c r="Q1440" s="84"/>
      <c r="R1440" s="84"/>
      <c r="S1440" s="84"/>
    </row>
    <row r="1441" spans="2:19" ht="45" customHeight="1" x14ac:dyDescent="0.25">
      <c r="B1441" s="20" t="s">
        <v>1772</v>
      </c>
      <c r="C1441" s="106" t="s">
        <v>1796</v>
      </c>
      <c r="D1441" s="106"/>
      <c r="E1441" s="107">
        <f t="shared" si="22"/>
        <v>1</v>
      </c>
      <c r="F1441" s="107"/>
      <c r="G1441" s="107" t="s">
        <v>35</v>
      </c>
      <c r="H1441" s="107"/>
      <c r="I1441" s="108">
        <v>42950</v>
      </c>
      <c r="J1441" s="108"/>
      <c r="K1441" s="108">
        <v>42950</v>
      </c>
      <c r="L1441" s="108"/>
      <c r="M1441" s="84" t="s">
        <v>656</v>
      </c>
      <c r="N1441" s="84"/>
      <c r="O1441" s="105">
        <v>597</v>
      </c>
      <c r="P1441" s="105"/>
      <c r="Q1441" s="84"/>
      <c r="R1441" s="84"/>
      <c r="S1441" s="84"/>
    </row>
    <row r="1442" spans="2:19" ht="45" customHeight="1" x14ac:dyDescent="0.25">
      <c r="B1442" s="20" t="s">
        <v>1772</v>
      </c>
      <c r="C1442" s="106" t="s">
        <v>1796</v>
      </c>
      <c r="D1442" s="106"/>
      <c r="E1442" s="107">
        <f t="shared" si="22"/>
        <v>1</v>
      </c>
      <c r="F1442" s="107"/>
      <c r="G1442" s="107" t="s">
        <v>35</v>
      </c>
      <c r="H1442" s="107"/>
      <c r="I1442" s="108">
        <v>42950</v>
      </c>
      <c r="J1442" s="108"/>
      <c r="K1442" s="108">
        <v>42950</v>
      </c>
      <c r="L1442" s="108"/>
      <c r="M1442" s="84" t="s">
        <v>656</v>
      </c>
      <c r="N1442" s="84"/>
      <c r="O1442" s="105">
        <v>194</v>
      </c>
      <c r="P1442" s="105"/>
      <c r="Q1442" s="84"/>
      <c r="R1442" s="84"/>
      <c r="S1442" s="84"/>
    </row>
    <row r="1443" spans="2:19" ht="45" customHeight="1" x14ac:dyDescent="0.25">
      <c r="B1443" s="20" t="s">
        <v>1772</v>
      </c>
      <c r="C1443" s="106" t="s">
        <v>1797</v>
      </c>
      <c r="D1443" s="106"/>
      <c r="E1443" s="107">
        <f t="shared" si="22"/>
        <v>1</v>
      </c>
      <c r="F1443" s="107"/>
      <c r="G1443" s="107" t="s">
        <v>1357</v>
      </c>
      <c r="H1443" s="107"/>
      <c r="I1443" s="108">
        <v>42954</v>
      </c>
      <c r="J1443" s="108"/>
      <c r="K1443" s="108">
        <v>42954</v>
      </c>
      <c r="L1443" s="108"/>
      <c r="M1443" s="84" t="s">
        <v>656</v>
      </c>
      <c r="N1443" s="84"/>
      <c r="O1443" s="105">
        <v>1400</v>
      </c>
      <c r="P1443" s="105"/>
      <c r="Q1443" s="84"/>
      <c r="R1443" s="84"/>
      <c r="S1443" s="84"/>
    </row>
    <row r="1444" spans="2:19" ht="45" customHeight="1" x14ac:dyDescent="0.25">
      <c r="B1444" s="20" t="s">
        <v>1772</v>
      </c>
      <c r="C1444" s="106" t="s">
        <v>1795</v>
      </c>
      <c r="D1444" s="106"/>
      <c r="E1444" s="107">
        <f t="shared" si="22"/>
        <v>1</v>
      </c>
      <c r="F1444" s="107"/>
      <c r="G1444" s="107" t="s">
        <v>1357</v>
      </c>
      <c r="H1444" s="107"/>
      <c r="I1444" s="108">
        <v>42935</v>
      </c>
      <c r="J1444" s="108"/>
      <c r="K1444" s="108">
        <v>42936</v>
      </c>
      <c r="L1444" s="108"/>
      <c r="M1444" s="84" t="s">
        <v>656</v>
      </c>
      <c r="N1444" s="84"/>
      <c r="O1444" s="105">
        <v>289</v>
      </c>
      <c r="P1444" s="105"/>
      <c r="Q1444" s="84"/>
      <c r="R1444" s="84"/>
      <c r="S1444" s="84"/>
    </row>
    <row r="1445" spans="2:19" ht="45" customHeight="1" x14ac:dyDescent="0.25">
      <c r="B1445" s="20" t="s">
        <v>1772</v>
      </c>
      <c r="C1445" s="106" t="s">
        <v>1798</v>
      </c>
      <c r="D1445" s="106"/>
      <c r="E1445" s="107">
        <f t="shared" si="22"/>
        <v>1</v>
      </c>
      <c r="F1445" s="107"/>
      <c r="G1445" s="107" t="s">
        <v>1357</v>
      </c>
      <c r="H1445" s="107"/>
      <c r="I1445" s="108">
        <v>42926</v>
      </c>
      <c r="J1445" s="108"/>
      <c r="K1445" s="108">
        <v>42926</v>
      </c>
      <c r="L1445" s="108"/>
      <c r="M1445" s="84" t="s">
        <v>656</v>
      </c>
      <c r="N1445" s="84"/>
      <c r="O1445" s="105">
        <v>150</v>
      </c>
      <c r="P1445" s="105"/>
      <c r="Q1445" s="84"/>
      <c r="R1445" s="84"/>
      <c r="S1445" s="84"/>
    </row>
    <row r="1446" spans="2:19" ht="45" customHeight="1" x14ac:dyDescent="0.25">
      <c r="B1446" s="20" t="s">
        <v>1772</v>
      </c>
      <c r="C1446" s="106" t="s">
        <v>1796</v>
      </c>
      <c r="D1446" s="106"/>
      <c r="E1446" s="107">
        <f t="shared" si="22"/>
        <v>1</v>
      </c>
      <c r="F1446" s="107"/>
      <c r="G1446" s="107" t="s">
        <v>35</v>
      </c>
      <c r="H1446" s="107"/>
      <c r="I1446" s="108">
        <v>42950</v>
      </c>
      <c r="J1446" s="108"/>
      <c r="K1446" s="108">
        <v>42950</v>
      </c>
      <c r="L1446" s="108"/>
      <c r="M1446" s="84" t="s">
        <v>656</v>
      </c>
      <c r="N1446" s="84"/>
      <c r="O1446" s="105">
        <v>71</v>
      </c>
      <c r="P1446" s="105"/>
      <c r="Q1446" s="84"/>
      <c r="R1446" s="84"/>
      <c r="S1446" s="84"/>
    </row>
    <row r="1447" spans="2:19" ht="45" customHeight="1" x14ac:dyDescent="0.25">
      <c r="B1447" s="20" t="s">
        <v>1772</v>
      </c>
      <c r="C1447" s="106" t="s">
        <v>1797</v>
      </c>
      <c r="D1447" s="106"/>
      <c r="E1447" s="107">
        <f t="shared" si="22"/>
        <v>1</v>
      </c>
      <c r="F1447" s="107"/>
      <c r="G1447" s="107" t="s">
        <v>1357</v>
      </c>
      <c r="H1447" s="107"/>
      <c r="I1447" s="108">
        <v>42954</v>
      </c>
      <c r="J1447" s="108"/>
      <c r="K1447" s="108">
        <v>42954</v>
      </c>
      <c r="L1447" s="108"/>
      <c r="M1447" s="84" t="s">
        <v>656</v>
      </c>
      <c r="N1447" s="84"/>
      <c r="O1447" s="105">
        <v>30</v>
      </c>
      <c r="P1447" s="105"/>
      <c r="Q1447" s="84"/>
      <c r="R1447" s="84"/>
      <c r="S1447" s="84"/>
    </row>
    <row r="1448" spans="2:19" ht="45" customHeight="1" x14ac:dyDescent="0.25">
      <c r="B1448" s="20" t="s">
        <v>1772</v>
      </c>
      <c r="C1448" s="106" t="s">
        <v>1799</v>
      </c>
      <c r="D1448" s="106"/>
      <c r="E1448" s="107">
        <f t="shared" si="22"/>
        <v>1</v>
      </c>
      <c r="F1448" s="107"/>
      <c r="G1448" s="107" t="s">
        <v>17</v>
      </c>
      <c r="H1448" s="107"/>
      <c r="I1448" s="108">
        <v>42967</v>
      </c>
      <c r="J1448" s="108"/>
      <c r="K1448" s="108">
        <v>42975</v>
      </c>
      <c r="L1448" s="108"/>
      <c r="M1448" s="84" t="s">
        <v>656</v>
      </c>
      <c r="N1448" s="84"/>
      <c r="O1448" s="105">
        <v>1350</v>
      </c>
      <c r="P1448" s="105"/>
      <c r="Q1448" s="84"/>
      <c r="R1448" s="84"/>
      <c r="S1448" s="84"/>
    </row>
    <row r="1449" spans="2:19" ht="45" customHeight="1" x14ac:dyDescent="0.25">
      <c r="B1449" s="20" t="s">
        <v>1772</v>
      </c>
      <c r="C1449" s="106" t="s">
        <v>1800</v>
      </c>
      <c r="D1449" s="106"/>
      <c r="E1449" s="107">
        <f t="shared" si="22"/>
        <v>1</v>
      </c>
      <c r="F1449" s="107"/>
      <c r="G1449" s="107" t="s">
        <v>17</v>
      </c>
      <c r="H1449" s="107"/>
      <c r="I1449" s="108">
        <v>42975</v>
      </c>
      <c r="J1449" s="108"/>
      <c r="K1449" s="108">
        <v>42982</v>
      </c>
      <c r="L1449" s="108"/>
      <c r="M1449" s="84" t="s">
        <v>656</v>
      </c>
      <c r="N1449" s="84"/>
      <c r="O1449" s="105">
        <v>1355</v>
      </c>
      <c r="P1449" s="105"/>
      <c r="Q1449" s="84"/>
      <c r="R1449" s="84"/>
      <c r="S1449" s="84"/>
    </row>
    <row r="1450" spans="2:19" ht="45" customHeight="1" x14ac:dyDescent="0.25">
      <c r="B1450" s="20" t="s">
        <v>1772</v>
      </c>
      <c r="C1450" s="106" t="s">
        <v>1800</v>
      </c>
      <c r="D1450" s="106"/>
      <c r="E1450" s="107">
        <f t="shared" si="22"/>
        <v>1</v>
      </c>
      <c r="F1450" s="107"/>
      <c r="G1450" s="107" t="s">
        <v>17</v>
      </c>
      <c r="H1450" s="107"/>
      <c r="I1450" s="108">
        <v>42975</v>
      </c>
      <c r="J1450" s="108"/>
      <c r="K1450" s="108">
        <v>42982</v>
      </c>
      <c r="L1450" s="108"/>
      <c r="M1450" s="84" t="s">
        <v>656</v>
      </c>
      <c r="N1450" s="84"/>
      <c r="O1450" s="105">
        <v>455</v>
      </c>
      <c r="P1450" s="105"/>
      <c r="Q1450" s="84"/>
      <c r="R1450" s="84"/>
      <c r="S1450" s="84"/>
    </row>
    <row r="1451" spans="2:19" ht="45" customHeight="1" x14ac:dyDescent="0.25">
      <c r="B1451" s="20" t="s">
        <v>1772</v>
      </c>
      <c r="C1451" s="106" t="s">
        <v>1801</v>
      </c>
      <c r="D1451" s="106"/>
      <c r="E1451" s="107">
        <f t="shared" si="22"/>
        <v>1</v>
      </c>
      <c r="F1451" s="107"/>
      <c r="G1451" s="107" t="s">
        <v>35</v>
      </c>
      <c r="H1451" s="107"/>
      <c r="I1451" s="108">
        <v>42991</v>
      </c>
      <c r="J1451" s="108"/>
      <c r="K1451" s="108">
        <v>42991</v>
      </c>
      <c r="L1451" s="108"/>
      <c r="M1451" s="84" t="s">
        <v>656</v>
      </c>
      <c r="N1451" s="84"/>
      <c r="O1451" s="105">
        <v>694</v>
      </c>
      <c r="P1451" s="105"/>
      <c r="Q1451" s="84"/>
      <c r="R1451" s="84"/>
      <c r="S1451" s="84"/>
    </row>
    <row r="1452" spans="2:19" ht="45" customHeight="1" x14ac:dyDescent="0.25">
      <c r="B1452" s="20" t="s">
        <v>1772</v>
      </c>
      <c r="C1452" s="106" t="s">
        <v>1802</v>
      </c>
      <c r="D1452" s="106"/>
      <c r="E1452" s="107">
        <f t="shared" si="22"/>
        <v>1</v>
      </c>
      <c r="F1452" s="107"/>
      <c r="G1452" s="107" t="s">
        <v>35</v>
      </c>
      <c r="H1452" s="107"/>
      <c r="I1452" s="108">
        <v>42983</v>
      </c>
      <c r="J1452" s="108"/>
      <c r="K1452" s="108">
        <v>42983</v>
      </c>
      <c r="L1452" s="108"/>
      <c r="M1452" s="84" t="s">
        <v>656</v>
      </c>
      <c r="N1452" s="84"/>
      <c r="O1452" s="105">
        <v>652</v>
      </c>
      <c r="P1452" s="105"/>
      <c r="Q1452" s="84"/>
      <c r="R1452" s="84"/>
      <c r="S1452" s="84"/>
    </row>
    <row r="1453" spans="2:19" ht="45" customHeight="1" x14ac:dyDescent="0.25">
      <c r="B1453" s="20" t="s">
        <v>1772</v>
      </c>
      <c r="C1453" s="106" t="s">
        <v>1800</v>
      </c>
      <c r="D1453" s="106"/>
      <c r="E1453" s="107">
        <f t="shared" si="22"/>
        <v>1</v>
      </c>
      <c r="F1453" s="107"/>
      <c r="G1453" s="107" t="s">
        <v>17</v>
      </c>
      <c r="H1453" s="107"/>
      <c r="I1453" s="108">
        <v>42975</v>
      </c>
      <c r="J1453" s="108"/>
      <c r="K1453" s="108">
        <v>42982</v>
      </c>
      <c r="L1453" s="108"/>
      <c r="M1453" s="84" t="s">
        <v>656</v>
      </c>
      <c r="N1453" s="84"/>
      <c r="O1453" s="105">
        <v>140</v>
      </c>
      <c r="P1453" s="105"/>
      <c r="Q1453" s="84"/>
      <c r="R1453" s="84"/>
      <c r="S1453" s="84"/>
    </row>
    <row r="1454" spans="2:19" ht="45" customHeight="1" x14ac:dyDescent="0.25">
      <c r="B1454" s="20" t="s">
        <v>1772</v>
      </c>
      <c r="C1454" s="106" t="s">
        <v>1799</v>
      </c>
      <c r="D1454" s="106"/>
      <c r="E1454" s="107">
        <f t="shared" si="22"/>
        <v>1</v>
      </c>
      <c r="F1454" s="107"/>
      <c r="G1454" s="107" t="s">
        <v>17</v>
      </c>
      <c r="H1454" s="107"/>
      <c r="I1454" s="108">
        <v>42967</v>
      </c>
      <c r="J1454" s="108"/>
      <c r="K1454" s="108">
        <v>42975</v>
      </c>
      <c r="L1454" s="108"/>
      <c r="M1454" s="84" t="s">
        <v>656</v>
      </c>
      <c r="N1454" s="84"/>
      <c r="O1454" s="105">
        <v>285.01</v>
      </c>
      <c r="P1454" s="105"/>
      <c r="Q1454" s="84"/>
      <c r="R1454" s="84"/>
      <c r="S1454" s="84"/>
    </row>
    <row r="1455" spans="2:19" ht="45" customHeight="1" x14ac:dyDescent="0.25">
      <c r="B1455" s="20" t="s">
        <v>1772</v>
      </c>
      <c r="C1455" s="106" t="s">
        <v>1801</v>
      </c>
      <c r="D1455" s="106"/>
      <c r="E1455" s="107">
        <f t="shared" si="22"/>
        <v>1</v>
      </c>
      <c r="F1455" s="107"/>
      <c r="G1455" s="107" t="s">
        <v>35</v>
      </c>
      <c r="H1455" s="107"/>
      <c r="I1455" s="108">
        <v>42991</v>
      </c>
      <c r="J1455" s="108"/>
      <c r="K1455" s="108">
        <v>42991</v>
      </c>
      <c r="L1455" s="108"/>
      <c r="M1455" s="84" t="s">
        <v>656</v>
      </c>
      <c r="N1455" s="84"/>
      <c r="O1455" s="105">
        <v>406</v>
      </c>
      <c r="P1455" s="105"/>
      <c r="Q1455" s="84"/>
      <c r="R1455" s="84"/>
      <c r="S1455" s="84"/>
    </row>
    <row r="1456" spans="2:19" ht="45" customHeight="1" x14ac:dyDescent="0.25">
      <c r="B1456" s="20" t="s">
        <v>1772</v>
      </c>
      <c r="C1456" s="106" t="s">
        <v>1761</v>
      </c>
      <c r="D1456" s="106"/>
      <c r="E1456" s="107">
        <f t="shared" si="22"/>
        <v>1</v>
      </c>
      <c r="F1456" s="107"/>
      <c r="G1456" s="107" t="s">
        <v>35</v>
      </c>
      <c r="H1456" s="107"/>
      <c r="I1456" s="108">
        <v>42951</v>
      </c>
      <c r="J1456" s="108"/>
      <c r="K1456" s="108">
        <v>42951</v>
      </c>
      <c r="L1456" s="108"/>
      <c r="M1456" s="84" t="s">
        <v>656</v>
      </c>
      <c r="N1456" s="84"/>
      <c r="O1456" s="105">
        <v>245</v>
      </c>
      <c r="P1456" s="105"/>
      <c r="Q1456" s="84"/>
      <c r="R1456" s="84"/>
      <c r="S1456" s="84"/>
    </row>
    <row r="1457" spans="2:20" ht="45" customHeight="1" x14ac:dyDescent="0.25">
      <c r="B1457" s="20" t="s">
        <v>1772</v>
      </c>
      <c r="C1457" s="106" t="s">
        <v>1762</v>
      </c>
      <c r="D1457" s="106"/>
      <c r="E1457" s="107">
        <f t="shared" si="22"/>
        <v>1</v>
      </c>
      <c r="F1457" s="107"/>
      <c r="G1457" s="107" t="s">
        <v>35</v>
      </c>
      <c r="H1457" s="107"/>
      <c r="I1457" s="108">
        <v>42949</v>
      </c>
      <c r="J1457" s="108"/>
      <c r="K1457" s="108">
        <v>42949</v>
      </c>
      <c r="L1457" s="108"/>
      <c r="M1457" s="84" t="s">
        <v>656</v>
      </c>
      <c r="N1457" s="84"/>
      <c r="O1457" s="105">
        <v>222</v>
      </c>
      <c r="P1457" s="105"/>
      <c r="Q1457" s="84"/>
      <c r="R1457" s="84"/>
      <c r="S1457" s="84"/>
    </row>
    <row r="1458" spans="2:20" ht="45" customHeight="1" x14ac:dyDescent="0.25">
      <c r="B1458" s="20" t="s">
        <v>1772</v>
      </c>
      <c r="C1458" s="106" t="s">
        <v>1803</v>
      </c>
      <c r="D1458" s="106"/>
      <c r="E1458" s="107">
        <f t="shared" si="22"/>
        <v>1</v>
      </c>
      <c r="F1458" s="107"/>
      <c r="G1458" s="107" t="s">
        <v>17</v>
      </c>
      <c r="H1458" s="107"/>
      <c r="I1458" s="108">
        <v>42964</v>
      </c>
      <c r="J1458" s="108"/>
      <c r="K1458" s="108">
        <v>42964</v>
      </c>
      <c r="L1458" s="108"/>
      <c r="M1458" s="84" t="s">
        <v>656</v>
      </c>
      <c r="N1458" s="84"/>
      <c r="O1458" s="105">
        <v>1160</v>
      </c>
      <c r="P1458" s="105"/>
      <c r="Q1458" s="84"/>
      <c r="R1458" s="84"/>
      <c r="S1458" s="84"/>
    </row>
    <row r="1459" spans="2:20" ht="45" customHeight="1" x14ac:dyDescent="0.25">
      <c r="B1459" s="20" t="s">
        <v>1772</v>
      </c>
      <c r="C1459" s="106" t="s">
        <v>1752</v>
      </c>
      <c r="D1459" s="106"/>
      <c r="E1459" s="107">
        <f t="shared" si="22"/>
        <v>1</v>
      </c>
      <c r="F1459" s="107"/>
      <c r="G1459" s="107" t="s">
        <v>35</v>
      </c>
      <c r="H1459" s="107"/>
      <c r="I1459" s="108">
        <v>42962</v>
      </c>
      <c r="J1459" s="108"/>
      <c r="K1459" s="108">
        <v>42962</v>
      </c>
      <c r="L1459" s="108"/>
      <c r="M1459" s="84" t="s">
        <v>656</v>
      </c>
      <c r="N1459" s="84"/>
      <c r="O1459" s="105">
        <v>288</v>
      </c>
      <c r="P1459" s="105"/>
      <c r="Q1459" s="84"/>
      <c r="R1459" s="84"/>
      <c r="S1459" s="84"/>
    </row>
    <row r="1460" spans="2:20" ht="45" customHeight="1" x14ac:dyDescent="0.25">
      <c r="B1460" s="20" t="s">
        <v>1772</v>
      </c>
      <c r="C1460" s="106" t="s">
        <v>1761</v>
      </c>
      <c r="D1460" s="106"/>
      <c r="E1460" s="107">
        <f t="shared" si="22"/>
        <v>1</v>
      </c>
      <c r="F1460" s="107"/>
      <c r="G1460" s="107" t="s">
        <v>35</v>
      </c>
      <c r="H1460" s="107"/>
      <c r="I1460" s="108">
        <v>42951</v>
      </c>
      <c r="J1460" s="108"/>
      <c r="K1460" s="108">
        <v>42951</v>
      </c>
      <c r="L1460" s="108"/>
      <c r="M1460" s="84" t="s">
        <v>656</v>
      </c>
      <c r="N1460" s="84"/>
      <c r="O1460" s="105">
        <v>77</v>
      </c>
      <c r="P1460" s="105"/>
      <c r="Q1460" s="84"/>
      <c r="R1460" s="84"/>
      <c r="S1460" s="84"/>
    </row>
    <row r="1461" spans="2:20" ht="45" customHeight="1" x14ac:dyDescent="0.25">
      <c r="B1461" s="20" t="s">
        <v>1772</v>
      </c>
      <c r="C1461" s="106" t="s">
        <v>1762</v>
      </c>
      <c r="D1461" s="106"/>
      <c r="E1461" s="107">
        <f t="shared" si="22"/>
        <v>1</v>
      </c>
      <c r="F1461" s="107"/>
      <c r="G1461" s="107" t="s">
        <v>35</v>
      </c>
      <c r="H1461" s="107"/>
      <c r="I1461" s="108">
        <v>42949</v>
      </c>
      <c r="J1461" s="108"/>
      <c r="K1461" s="108">
        <v>42949</v>
      </c>
      <c r="L1461" s="108"/>
      <c r="M1461" s="84" t="s">
        <v>656</v>
      </c>
      <c r="N1461" s="84"/>
      <c r="O1461" s="105">
        <v>111</v>
      </c>
      <c r="P1461" s="105"/>
      <c r="Q1461" s="84"/>
      <c r="R1461" s="84"/>
      <c r="S1461" s="84"/>
    </row>
    <row r="1462" spans="2:20" ht="45" customHeight="1" x14ac:dyDescent="0.25">
      <c r="B1462" s="20" t="s">
        <v>1772</v>
      </c>
      <c r="C1462" s="106" t="s">
        <v>1804</v>
      </c>
      <c r="D1462" s="106"/>
      <c r="E1462" s="107">
        <f t="shared" si="22"/>
        <v>1</v>
      </c>
      <c r="F1462" s="107"/>
      <c r="G1462" s="107" t="s">
        <v>35</v>
      </c>
      <c r="H1462" s="107"/>
      <c r="I1462" s="108">
        <v>43063</v>
      </c>
      <c r="J1462" s="108"/>
      <c r="K1462" s="108">
        <v>43063</v>
      </c>
      <c r="L1462" s="108"/>
      <c r="M1462" s="84" t="s">
        <v>656</v>
      </c>
      <c r="N1462" s="84"/>
      <c r="O1462" s="105">
        <v>374</v>
      </c>
      <c r="P1462" s="105"/>
      <c r="Q1462" s="84"/>
      <c r="R1462" s="84"/>
      <c r="S1462" s="84"/>
      <c r="T1462" s="5">
        <f>SUM(O1395:O1462)</f>
        <v>31839.57</v>
      </c>
    </row>
    <row r="1463" spans="2:20" ht="45" customHeight="1" x14ac:dyDescent="0.25">
      <c r="B1463" s="20" t="s">
        <v>579</v>
      </c>
      <c r="C1463" s="106" t="s">
        <v>19</v>
      </c>
      <c r="D1463" s="106"/>
      <c r="E1463" s="107">
        <f t="shared" si="22"/>
        <v>1</v>
      </c>
      <c r="F1463" s="107"/>
      <c r="G1463" s="107" t="s">
        <v>20</v>
      </c>
      <c r="H1463" s="107"/>
      <c r="I1463" s="108">
        <v>42761</v>
      </c>
      <c r="J1463" s="108"/>
      <c r="K1463" s="108">
        <v>42766</v>
      </c>
      <c r="L1463" s="108"/>
      <c r="M1463" s="84" t="s">
        <v>656</v>
      </c>
      <c r="N1463" s="84"/>
      <c r="O1463" s="105">
        <v>1630</v>
      </c>
      <c r="P1463" s="105"/>
      <c r="Q1463" s="84"/>
      <c r="R1463" s="84"/>
      <c r="S1463" s="84"/>
    </row>
    <row r="1464" spans="2:20" ht="45" customHeight="1" x14ac:dyDescent="0.25">
      <c r="B1464" s="20" t="s">
        <v>579</v>
      </c>
      <c r="C1464" s="106" t="s">
        <v>19</v>
      </c>
      <c r="D1464" s="106"/>
      <c r="E1464" s="107">
        <f t="shared" si="22"/>
        <v>1</v>
      </c>
      <c r="F1464" s="107"/>
      <c r="G1464" s="107" t="s">
        <v>20</v>
      </c>
      <c r="H1464" s="107"/>
      <c r="I1464" s="108">
        <v>42786</v>
      </c>
      <c r="J1464" s="108"/>
      <c r="K1464" s="108">
        <v>42786</v>
      </c>
      <c r="L1464" s="108"/>
      <c r="M1464" s="84" t="s">
        <v>656</v>
      </c>
      <c r="N1464" s="84"/>
      <c r="O1464" s="105">
        <v>200</v>
      </c>
      <c r="P1464" s="105"/>
      <c r="Q1464" s="84"/>
      <c r="R1464" s="84"/>
      <c r="S1464" s="84"/>
    </row>
    <row r="1465" spans="2:20" ht="45" customHeight="1" x14ac:dyDescent="0.25">
      <c r="B1465" s="20" t="s">
        <v>579</v>
      </c>
      <c r="C1465" s="106" t="s">
        <v>19</v>
      </c>
      <c r="D1465" s="106"/>
      <c r="E1465" s="107">
        <f t="shared" si="22"/>
        <v>1</v>
      </c>
      <c r="F1465" s="107"/>
      <c r="G1465" s="107" t="s">
        <v>20</v>
      </c>
      <c r="H1465" s="107"/>
      <c r="I1465" s="108">
        <v>42788</v>
      </c>
      <c r="J1465" s="108"/>
      <c r="K1465" s="108">
        <v>42797</v>
      </c>
      <c r="L1465" s="108"/>
      <c r="M1465" s="84" t="s">
        <v>656</v>
      </c>
      <c r="N1465" s="84"/>
      <c r="O1465" s="105">
        <v>2320</v>
      </c>
      <c r="P1465" s="105"/>
      <c r="Q1465" s="84"/>
      <c r="R1465" s="84"/>
      <c r="S1465" s="84"/>
    </row>
    <row r="1466" spans="2:20" ht="45" customHeight="1" x14ac:dyDescent="0.25">
      <c r="B1466" s="20" t="s">
        <v>579</v>
      </c>
      <c r="C1466" s="106" t="s">
        <v>19</v>
      </c>
      <c r="D1466" s="106"/>
      <c r="E1466" s="107">
        <f t="shared" si="22"/>
        <v>1</v>
      </c>
      <c r="F1466" s="107"/>
      <c r="G1466" s="107" t="s">
        <v>20</v>
      </c>
      <c r="H1466" s="107"/>
      <c r="I1466" s="108">
        <v>42849</v>
      </c>
      <c r="J1466" s="108"/>
      <c r="K1466" s="108">
        <v>42853</v>
      </c>
      <c r="L1466" s="108"/>
      <c r="M1466" s="84" t="s">
        <v>656</v>
      </c>
      <c r="N1466" s="84"/>
      <c r="O1466" s="105">
        <v>2220</v>
      </c>
      <c r="P1466" s="105"/>
      <c r="Q1466" s="84"/>
      <c r="R1466" s="84"/>
      <c r="S1466" s="84"/>
    </row>
    <row r="1467" spans="2:20" ht="45" customHeight="1" x14ac:dyDescent="0.25">
      <c r="B1467" s="20" t="s">
        <v>579</v>
      </c>
      <c r="C1467" s="106" t="s">
        <v>19</v>
      </c>
      <c r="D1467" s="106"/>
      <c r="E1467" s="107">
        <f t="shared" si="22"/>
        <v>1</v>
      </c>
      <c r="F1467" s="107"/>
      <c r="G1467" s="107" t="s">
        <v>20</v>
      </c>
      <c r="H1467" s="107"/>
      <c r="I1467" s="108">
        <v>42881</v>
      </c>
      <c r="J1467" s="108"/>
      <c r="K1467" s="108">
        <v>42881</v>
      </c>
      <c r="L1467" s="108"/>
      <c r="M1467" s="84" t="s">
        <v>656</v>
      </c>
      <c r="N1467" s="84"/>
      <c r="O1467" s="105">
        <v>3430</v>
      </c>
      <c r="P1467" s="105"/>
      <c r="Q1467" s="84"/>
      <c r="R1467" s="84"/>
      <c r="S1467" s="84"/>
    </row>
    <row r="1468" spans="2:20" ht="45" customHeight="1" x14ac:dyDescent="0.25">
      <c r="B1468" s="20" t="s">
        <v>579</v>
      </c>
      <c r="C1468" s="106" t="s">
        <v>19</v>
      </c>
      <c r="D1468" s="106"/>
      <c r="E1468" s="107">
        <f t="shared" si="22"/>
        <v>1</v>
      </c>
      <c r="F1468" s="107"/>
      <c r="G1468" s="107" t="s">
        <v>20</v>
      </c>
      <c r="H1468" s="107"/>
      <c r="I1468" s="108">
        <v>42837</v>
      </c>
      <c r="J1468" s="108"/>
      <c r="K1468" s="108">
        <v>42846</v>
      </c>
      <c r="L1468" s="108"/>
      <c r="M1468" s="84" t="s">
        <v>656</v>
      </c>
      <c r="N1468" s="84"/>
      <c r="O1468" s="105">
        <v>2220</v>
      </c>
      <c r="P1468" s="105"/>
      <c r="Q1468" s="84"/>
      <c r="R1468" s="84"/>
      <c r="S1468" s="84"/>
    </row>
    <row r="1469" spans="2:20" ht="45" customHeight="1" x14ac:dyDescent="0.25">
      <c r="B1469" s="20" t="s">
        <v>579</v>
      </c>
      <c r="C1469" s="106" t="s">
        <v>19</v>
      </c>
      <c r="D1469" s="106"/>
      <c r="E1469" s="107">
        <f t="shared" si="22"/>
        <v>1</v>
      </c>
      <c r="F1469" s="107"/>
      <c r="G1469" s="107" t="s">
        <v>20</v>
      </c>
      <c r="H1469" s="107"/>
      <c r="I1469" s="108">
        <v>42866</v>
      </c>
      <c r="J1469" s="108"/>
      <c r="K1469" s="108">
        <v>42872</v>
      </c>
      <c r="L1469" s="108"/>
      <c r="M1469" s="84" t="s">
        <v>656</v>
      </c>
      <c r="N1469" s="84"/>
      <c r="O1469" s="105">
        <v>1850</v>
      </c>
      <c r="P1469" s="105"/>
      <c r="Q1469" s="84"/>
      <c r="R1469" s="84"/>
      <c r="S1469" s="84"/>
    </row>
    <row r="1470" spans="2:20" ht="45" customHeight="1" x14ac:dyDescent="0.25">
      <c r="B1470" s="20" t="s">
        <v>579</v>
      </c>
      <c r="C1470" s="106" t="s">
        <v>19</v>
      </c>
      <c r="D1470" s="106"/>
      <c r="E1470" s="107">
        <f t="shared" si="22"/>
        <v>1</v>
      </c>
      <c r="F1470" s="107"/>
      <c r="G1470" s="107" t="s">
        <v>20</v>
      </c>
      <c r="H1470" s="107"/>
      <c r="I1470" s="108">
        <v>42926</v>
      </c>
      <c r="J1470" s="108"/>
      <c r="K1470" s="108">
        <v>42930</v>
      </c>
      <c r="L1470" s="108"/>
      <c r="M1470" s="84" t="s">
        <v>656</v>
      </c>
      <c r="N1470" s="84"/>
      <c r="O1470" s="105">
        <v>1950</v>
      </c>
      <c r="P1470" s="105"/>
      <c r="Q1470" s="84"/>
      <c r="R1470" s="84"/>
      <c r="S1470" s="84"/>
    </row>
    <row r="1471" spans="2:20" ht="45" customHeight="1" x14ac:dyDescent="0.25">
      <c r="B1471" s="20" t="s">
        <v>579</v>
      </c>
      <c r="C1471" s="106" t="s">
        <v>19</v>
      </c>
      <c r="D1471" s="106"/>
      <c r="E1471" s="107">
        <f t="shared" si="22"/>
        <v>1</v>
      </c>
      <c r="F1471" s="107"/>
      <c r="G1471" s="107" t="s">
        <v>20</v>
      </c>
      <c r="H1471" s="107"/>
      <c r="I1471" s="108">
        <v>42879</v>
      </c>
      <c r="J1471" s="108"/>
      <c r="K1471" s="108">
        <v>42886</v>
      </c>
      <c r="L1471" s="108"/>
      <c r="M1471" s="84" t="s">
        <v>656</v>
      </c>
      <c r="N1471" s="84"/>
      <c r="O1471" s="105">
        <v>2320</v>
      </c>
      <c r="P1471" s="105"/>
      <c r="Q1471" s="84"/>
      <c r="R1471" s="84"/>
      <c r="S1471" s="84"/>
    </row>
    <row r="1472" spans="2:20" ht="45" customHeight="1" x14ac:dyDescent="0.25">
      <c r="B1472" s="20" t="s">
        <v>579</v>
      </c>
      <c r="C1472" s="106" t="s">
        <v>19</v>
      </c>
      <c r="D1472" s="106"/>
      <c r="E1472" s="107">
        <f t="shared" si="22"/>
        <v>1</v>
      </c>
      <c r="F1472" s="107"/>
      <c r="G1472" s="107" t="s">
        <v>20</v>
      </c>
      <c r="H1472" s="107"/>
      <c r="I1472" s="108">
        <v>42898</v>
      </c>
      <c r="J1472" s="108"/>
      <c r="K1472" s="108">
        <v>42902</v>
      </c>
      <c r="L1472" s="108"/>
      <c r="M1472" s="84" t="s">
        <v>656</v>
      </c>
      <c r="N1472" s="84"/>
      <c r="O1472" s="105">
        <v>1850</v>
      </c>
      <c r="P1472" s="105"/>
      <c r="Q1472" s="84"/>
      <c r="R1472" s="84"/>
      <c r="S1472" s="84"/>
    </row>
    <row r="1473" spans="2:20" ht="45" customHeight="1" x14ac:dyDescent="0.25">
      <c r="B1473" s="20" t="s">
        <v>579</v>
      </c>
      <c r="C1473" s="106" t="s">
        <v>19</v>
      </c>
      <c r="D1473" s="106"/>
      <c r="E1473" s="107">
        <f t="shared" si="22"/>
        <v>1</v>
      </c>
      <c r="F1473" s="107"/>
      <c r="G1473" s="107" t="s">
        <v>20</v>
      </c>
      <c r="H1473" s="107"/>
      <c r="I1473" s="108">
        <v>42940</v>
      </c>
      <c r="J1473" s="108"/>
      <c r="K1473" s="108">
        <v>42951</v>
      </c>
      <c r="L1473" s="108"/>
      <c r="M1473" s="84" t="s">
        <v>656</v>
      </c>
      <c r="N1473" s="84"/>
      <c r="O1473" s="105">
        <v>4150</v>
      </c>
      <c r="P1473" s="105"/>
      <c r="Q1473" s="84"/>
      <c r="R1473" s="84"/>
      <c r="S1473" s="84"/>
    </row>
    <row r="1474" spans="2:20" ht="45" customHeight="1" x14ac:dyDescent="0.25">
      <c r="B1474" s="20" t="s">
        <v>579</v>
      </c>
      <c r="C1474" s="106" t="s">
        <v>19</v>
      </c>
      <c r="D1474" s="106"/>
      <c r="E1474" s="107">
        <f t="shared" si="22"/>
        <v>1</v>
      </c>
      <c r="F1474" s="107"/>
      <c r="G1474" s="107" t="s">
        <v>20</v>
      </c>
      <c r="H1474" s="107"/>
      <c r="I1474" s="108">
        <v>42970</v>
      </c>
      <c r="J1474" s="108"/>
      <c r="K1474" s="108">
        <v>42978</v>
      </c>
      <c r="L1474" s="108"/>
      <c r="M1474" s="84" t="s">
        <v>656</v>
      </c>
      <c r="N1474" s="84"/>
      <c r="O1474" s="105">
        <v>5540</v>
      </c>
      <c r="P1474" s="105"/>
      <c r="Q1474" s="84"/>
      <c r="R1474" s="84"/>
      <c r="S1474" s="84"/>
    </row>
    <row r="1475" spans="2:20" ht="45" customHeight="1" x14ac:dyDescent="0.25">
      <c r="B1475" s="20" t="s">
        <v>579</v>
      </c>
      <c r="C1475" s="106" t="s">
        <v>19</v>
      </c>
      <c r="D1475" s="106"/>
      <c r="E1475" s="107">
        <f t="shared" si="22"/>
        <v>1</v>
      </c>
      <c r="F1475" s="107"/>
      <c r="G1475" s="107" t="s">
        <v>20</v>
      </c>
      <c r="H1475" s="107"/>
      <c r="I1475" s="108">
        <v>42914</v>
      </c>
      <c r="J1475" s="108"/>
      <c r="K1475" s="108">
        <v>42921</v>
      </c>
      <c r="L1475" s="108"/>
      <c r="M1475" s="84" t="s">
        <v>656</v>
      </c>
      <c r="N1475" s="84"/>
      <c r="O1475" s="105">
        <v>2220</v>
      </c>
      <c r="P1475" s="105"/>
      <c r="Q1475" s="84"/>
      <c r="R1475" s="84"/>
      <c r="S1475" s="84"/>
    </row>
    <row r="1476" spans="2:20" ht="45" customHeight="1" x14ac:dyDescent="0.25">
      <c r="B1476" s="20" t="s">
        <v>579</v>
      </c>
      <c r="C1476" s="106" t="s">
        <v>19</v>
      </c>
      <c r="D1476" s="106"/>
      <c r="E1476" s="107">
        <f t="shared" si="22"/>
        <v>1</v>
      </c>
      <c r="F1476" s="107"/>
      <c r="G1476" s="107" t="s">
        <v>20</v>
      </c>
      <c r="H1476" s="107"/>
      <c r="I1476" s="108">
        <v>43018</v>
      </c>
      <c r="J1476" s="108"/>
      <c r="K1476" s="108">
        <v>43018</v>
      </c>
      <c r="L1476" s="108"/>
      <c r="M1476" s="84" t="s">
        <v>656</v>
      </c>
      <c r="N1476" s="84"/>
      <c r="O1476" s="105">
        <v>100</v>
      </c>
      <c r="P1476" s="105"/>
      <c r="Q1476" s="84"/>
      <c r="R1476" s="84"/>
      <c r="S1476" s="84"/>
    </row>
    <row r="1477" spans="2:20" ht="45" customHeight="1" x14ac:dyDescent="0.25">
      <c r="B1477" s="20" t="s">
        <v>579</v>
      </c>
      <c r="C1477" s="106" t="s">
        <v>19</v>
      </c>
      <c r="D1477" s="106"/>
      <c r="E1477" s="107">
        <f t="shared" si="22"/>
        <v>1</v>
      </c>
      <c r="F1477" s="107"/>
      <c r="G1477" s="107" t="s">
        <v>20</v>
      </c>
      <c r="H1477" s="107"/>
      <c r="I1477" s="108">
        <v>43031</v>
      </c>
      <c r="J1477" s="108"/>
      <c r="K1477" s="108">
        <v>43042</v>
      </c>
      <c r="L1477" s="108"/>
      <c r="M1477" s="84" t="s">
        <v>656</v>
      </c>
      <c r="N1477" s="84"/>
      <c r="O1477" s="105">
        <v>3280</v>
      </c>
      <c r="P1477" s="105"/>
      <c r="Q1477" s="84"/>
      <c r="R1477" s="84"/>
      <c r="S1477" s="84"/>
    </row>
    <row r="1478" spans="2:20" ht="45" customHeight="1" x14ac:dyDescent="0.25">
      <c r="B1478" s="20" t="s">
        <v>579</v>
      </c>
      <c r="C1478" s="106" t="s">
        <v>19</v>
      </c>
      <c r="D1478" s="106"/>
      <c r="E1478" s="107">
        <f t="shared" si="22"/>
        <v>1</v>
      </c>
      <c r="F1478" s="107"/>
      <c r="G1478" s="107" t="s">
        <v>20</v>
      </c>
      <c r="H1478" s="107"/>
      <c r="I1478" s="108">
        <v>43049</v>
      </c>
      <c r="J1478" s="108"/>
      <c r="K1478" s="108">
        <v>43049</v>
      </c>
      <c r="L1478" s="108"/>
      <c r="M1478" s="84" t="s">
        <v>656</v>
      </c>
      <c r="N1478" s="84"/>
      <c r="O1478" s="105">
        <v>100</v>
      </c>
      <c r="P1478" s="105"/>
      <c r="Q1478" s="84"/>
      <c r="R1478" s="84"/>
      <c r="S1478" s="84"/>
    </row>
    <row r="1479" spans="2:20" ht="45" customHeight="1" x14ac:dyDescent="0.25">
      <c r="B1479" s="20" t="s">
        <v>579</v>
      </c>
      <c r="C1479" s="106" t="s">
        <v>19</v>
      </c>
      <c r="D1479" s="106"/>
      <c r="E1479" s="107">
        <f t="shared" si="22"/>
        <v>1</v>
      </c>
      <c r="F1479" s="107"/>
      <c r="G1479" s="107" t="s">
        <v>20</v>
      </c>
      <c r="H1479" s="107"/>
      <c r="I1479" s="108">
        <v>42988</v>
      </c>
      <c r="J1479" s="108"/>
      <c r="K1479" s="108">
        <v>42998</v>
      </c>
      <c r="L1479" s="108"/>
      <c r="M1479" s="84" t="s">
        <v>656</v>
      </c>
      <c r="N1479" s="84"/>
      <c r="O1479" s="105">
        <v>9700</v>
      </c>
      <c r="P1479" s="105"/>
      <c r="Q1479" s="84"/>
      <c r="R1479" s="84"/>
      <c r="S1479" s="84"/>
    </row>
    <row r="1480" spans="2:20" ht="45" customHeight="1" x14ac:dyDescent="0.25">
      <c r="B1480" s="20" t="s">
        <v>579</v>
      </c>
      <c r="C1480" s="106" t="s">
        <v>19</v>
      </c>
      <c r="D1480" s="106"/>
      <c r="E1480" s="107">
        <f t="shared" si="22"/>
        <v>1</v>
      </c>
      <c r="F1480" s="107"/>
      <c r="G1480" s="107" t="s">
        <v>20</v>
      </c>
      <c r="H1480" s="107"/>
      <c r="I1480" s="108">
        <v>43047</v>
      </c>
      <c r="J1480" s="108"/>
      <c r="K1480" s="108">
        <v>42765</v>
      </c>
      <c r="L1480" s="108"/>
      <c r="M1480" s="84" t="s">
        <v>656</v>
      </c>
      <c r="N1480" s="84"/>
      <c r="O1480" s="105">
        <v>7040</v>
      </c>
      <c r="P1480" s="105"/>
      <c r="Q1480" s="84"/>
      <c r="R1480" s="84"/>
      <c r="S1480" s="84"/>
    </row>
    <row r="1481" spans="2:20" ht="45" customHeight="1" x14ac:dyDescent="0.25">
      <c r="B1481" s="20" t="s">
        <v>579</v>
      </c>
      <c r="C1481" s="106" t="s">
        <v>19</v>
      </c>
      <c r="D1481" s="106"/>
      <c r="E1481" s="107">
        <f t="shared" si="22"/>
        <v>1</v>
      </c>
      <c r="F1481" s="107"/>
      <c r="G1481" s="107" t="s">
        <v>20</v>
      </c>
      <c r="H1481" s="107"/>
      <c r="I1481" s="108">
        <v>43047</v>
      </c>
      <c r="J1481" s="108"/>
      <c r="K1481" s="108">
        <v>42765</v>
      </c>
      <c r="L1481" s="108"/>
      <c r="M1481" s="84" t="s">
        <v>656</v>
      </c>
      <c r="N1481" s="84"/>
      <c r="O1481" s="105">
        <v>100</v>
      </c>
      <c r="P1481" s="105"/>
      <c r="Q1481" s="84"/>
      <c r="R1481" s="84"/>
      <c r="S1481" s="84"/>
    </row>
    <row r="1482" spans="2:20" ht="45" customHeight="1" x14ac:dyDescent="0.25">
      <c r="B1482" s="20" t="s">
        <v>579</v>
      </c>
      <c r="C1482" s="106" t="s">
        <v>19</v>
      </c>
      <c r="D1482" s="106"/>
      <c r="E1482" s="107">
        <f t="shared" si="22"/>
        <v>1</v>
      </c>
      <c r="F1482" s="107"/>
      <c r="G1482" s="107" t="s">
        <v>20</v>
      </c>
      <c r="H1482" s="107"/>
      <c r="I1482" s="108">
        <v>43070</v>
      </c>
      <c r="J1482" s="108"/>
      <c r="K1482" s="108">
        <v>43089</v>
      </c>
      <c r="L1482" s="108"/>
      <c r="M1482" s="84" t="s">
        <v>656</v>
      </c>
      <c r="N1482" s="84"/>
      <c r="O1482" s="105">
        <v>6800</v>
      </c>
      <c r="P1482" s="105"/>
      <c r="Q1482" s="84"/>
      <c r="R1482" s="84"/>
      <c r="S1482" s="84"/>
      <c r="T1482" s="5">
        <f>SUM(O1463:O1482)</f>
        <v>59020</v>
      </c>
    </row>
    <row r="1483" spans="2:20" ht="45" customHeight="1" x14ac:dyDescent="0.25">
      <c r="B1483" s="20" t="s">
        <v>584</v>
      </c>
      <c r="C1483" s="106" t="s">
        <v>19</v>
      </c>
      <c r="D1483" s="106"/>
      <c r="E1483" s="107">
        <f t="shared" si="22"/>
        <v>1</v>
      </c>
      <c r="F1483" s="107"/>
      <c r="G1483" s="107" t="s">
        <v>20</v>
      </c>
      <c r="H1483" s="107"/>
      <c r="I1483" s="108">
        <v>42736</v>
      </c>
      <c r="J1483" s="108"/>
      <c r="K1483" s="108">
        <v>42766</v>
      </c>
      <c r="L1483" s="108"/>
      <c r="M1483" s="84" t="s">
        <v>656</v>
      </c>
      <c r="N1483" s="84"/>
      <c r="O1483" s="105">
        <v>15066</v>
      </c>
      <c r="P1483" s="105"/>
      <c r="Q1483" s="84"/>
      <c r="R1483" s="84"/>
      <c r="S1483" s="84"/>
    </row>
    <row r="1484" spans="2:20" ht="45" customHeight="1" x14ac:dyDescent="0.25">
      <c r="B1484" s="20" t="s">
        <v>584</v>
      </c>
      <c r="C1484" s="106" t="s">
        <v>19</v>
      </c>
      <c r="D1484" s="106"/>
      <c r="E1484" s="107">
        <f t="shared" si="22"/>
        <v>1</v>
      </c>
      <c r="F1484" s="107"/>
      <c r="G1484" s="107" t="s">
        <v>20</v>
      </c>
      <c r="H1484" s="107"/>
      <c r="I1484" s="108">
        <v>42795</v>
      </c>
      <c r="J1484" s="108"/>
      <c r="K1484" s="108">
        <v>42825</v>
      </c>
      <c r="L1484" s="108"/>
      <c r="M1484" s="84" t="s">
        <v>656</v>
      </c>
      <c r="N1484" s="84"/>
      <c r="O1484" s="105">
        <v>15066</v>
      </c>
      <c r="P1484" s="105"/>
      <c r="Q1484" s="84"/>
      <c r="R1484" s="84"/>
      <c r="S1484" s="84"/>
    </row>
    <row r="1485" spans="2:20" ht="45" customHeight="1" x14ac:dyDescent="0.25">
      <c r="B1485" s="20" t="s">
        <v>584</v>
      </c>
      <c r="C1485" s="106" t="s">
        <v>19</v>
      </c>
      <c r="D1485" s="106"/>
      <c r="E1485" s="107">
        <f t="shared" ref="E1485:E1548" si="23">D1485+1</f>
        <v>1</v>
      </c>
      <c r="F1485" s="107"/>
      <c r="G1485" s="107" t="s">
        <v>20</v>
      </c>
      <c r="H1485" s="107"/>
      <c r="I1485" s="108">
        <v>42767</v>
      </c>
      <c r="J1485" s="108"/>
      <c r="K1485" s="108">
        <v>42794</v>
      </c>
      <c r="L1485" s="108"/>
      <c r="M1485" s="84" t="s">
        <v>656</v>
      </c>
      <c r="N1485" s="84"/>
      <c r="O1485" s="105">
        <v>13572</v>
      </c>
      <c r="P1485" s="105"/>
      <c r="Q1485" s="84"/>
      <c r="R1485" s="84"/>
      <c r="S1485" s="84"/>
    </row>
    <row r="1486" spans="2:20" ht="45" customHeight="1" x14ac:dyDescent="0.25">
      <c r="B1486" s="20" t="s">
        <v>584</v>
      </c>
      <c r="C1486" s="106" t="s">
        <v>19</v>
      </c>
      <c r="D1486" s="106"/>
      <c r="E1486" s="107">
        <f t="shared" si="23"/>
        <v>1</v>
      </c>
      <c r="F1486" s="107"/>
      <c r="G1486" s="107" t="s">
        <v>20</v>
      </c>
      <c r="H1486" s="107"/>
      <c r="I1486" s="108">
        <v>42856</v>
      </c>
      <c r="J1486" s="108"/>
      <c r="K1486" s="108">
        <v>42886</v>
      </c>
      <c r="L1486" s="108"/>
      <c r="M1486" s="84" t="s">
        <v>656</v>
      </c>
      <c r="N1486" s="84"/>
      <c r="O1486" s="105">
        <v>15534</v>
      </c>
      <c r="P1486" s="105"/>
      <c r="Q1486" s="84"/>
      <c r="R1486" s="84"/>
      <c r="S1486" s="84"/>
    </row>
    <row r="1487" spans="2:20" ht="45" customHeight="1" x14ac:dyDescent="0.25">
      <c r="B1487" s="20" t="s">
        <v>584</v>
      </c>
      <c r="C1487" s="106" t="s">
        <v>19</v>
      </c>
      <c r="D1487" s="106"/>
      <c r="E1487" s="107">
        <f t="shared" si="23"/>
        <v>1</v>
      </c>
      <c r="F1487" s="107"/>
      <c r="G1487" s="107" t="s">
        <v>20</v>
      </c>
      <c r="H1487" s="107"/>
      <c r="I1487" s="108">
        <v>42826</v>
      </c>
      <c r="J1487" s="108"/>
      <c r="K1487" s="108">
        <v>42855</v>
      </c>
      <c r="L1487" s="108"/>
      <c r="M1487" s="84" t="s">
        <v>656</v>
      </c>
      <c r="N1487" s="84"/>
      <c r="O1487" s="105">
        <v>15480</v>
      </c>
      <c r="P1487" s="105"/>
      <c r="Q1487" s="84"/>
      <c r="R1487" s="84"/>
      <c r="S1487" s="84"/>
    </row>
    <row r="1488" spans="2:20" ht="45" customHeight="1" x14ac:dyDescent="0.25">
      <c r="B1488" s="20" t="s">
        <v>584</v>
      </c>
      <c r="C1488" s="106" t="s">
        <v>19</v>
      </c>
      <c r="D1488" s="106"/>
      <c r="E1488" s="107">
        <f t="shared" si="23"/>
        <v>1</v>
      </c>
      <c r="F1488" s="107"/>
      <c r="G1488" s="107" t="s">
        <v>20</v>
      </c>
      <c r="H1488" s="107"/>
      <c r="I1488" s="108">
        <v>42887</v>
      </c>
      <c r="J1488" s="108"/>
      <c r="K1488" s="108">
        <v>42887</v>
      </c>
      <c r="L1488" s="108"/>
      <c r="M1488" s="84" t="s">
        <v>656</v>
      </c>
      <c r="N1488" s="84"/>
      <c r="O1488" s="105">
        <v>16200</v>
      </c>
      <c r="P1488" s="105"/>
      <c r="Q1488" s="84"/>
      <c r="R1488" s="84"/>
      <c r="S1488" s="84"/>
    </row>
    <row r="1489" spans="2:20" ht="45" customHeight="1" x14ac:dyDescent="0.25">
      <c r="B1489" s="20" t="s">
        <v>584</v>
      </c>
      <c r="C1489" s="106" t="s">
        <v>19</v>
      </c>
      <c r="D1489" s="106"/>
      <c r="E1489" s="107">
        <f t="shared" si="23"/>
        <v>1</v>
      </c>
      <c r="F1489" s="107"/>
      <c r="G1489" s="107" t="s">
        <v>20</v>
      </c>
      <c r="H1489" s="107"/>
      <c r="I1489" s="108">
        <v>42917</v>
      </c>
      <c r="J1489" s="108"/>
      <c r="K1489" s="108">
        <v>42947</v>
      </c>
      <c r="L1489" s="108"/>
      <c r="M1489" s="84" t="s">
        <v>656</v>
      </c>
      <c r="N1489" s="84"/>
      <c r="O1489" s="105">
        <v>16740</v>
      </c>
      <c r="P1489" s="105"/>
      <c r="Q1489" s="84"/>
      <c r="R1489" s="84"/>
      <c r="S1489" s="84"/>
    </row>
    <row r="1490" spans="2:20" ht="45" customHeight="1" x14ac:dyDescent="0.25">
      <c r="B1490" s="20" t="s">
        <v>584</v>
      </c>
      <c r="C1490" s="106" t="s">
        <v>19</v>
      </c>
      <c r="D1490" s="106"/>
      <c r="E1490" s="107">
        <f t="shared" si="23"/>
        <v>1</v>
      </c>
      <c r="F1490" s="107"/>
      <c r="G1490" s="107" t="s">
        <v>20</v>
      </c>
      <c r="H1490" s="107"/>
      <c r="I1490" s="108">
        <v>42948</v>
      </c>
      <c r="J1490" s="108"/>
      <c r="K1490" s="108">
        <v>42978</v>
      </c>
      <c r="L1490" s="108"/>
      <c r="M1490" s="84" t="s">
        <v>656</v>
      </c>
      <c r="N1490" s="84"/>
      <c r="O1490" s="105">
        <v>17298</v>
      </c>
      <c r="P1490" s="105"/>
      <c r="Q1490" s="84"/>
      <c r="R1490" s="84"/>
      <c r="S1490" s="84"/>
    </row>
    <row r="1491" spans="2:20" ht="45" customHeight="1" x14ac:dyDescent="0.25">
      <c r="B1491" s="20" t="s">
        <v>584</v>
      </c>
      <c r="C1491" s="106" t="s">
        <v>19</v>
      </c>
      <c r="D1491" s="106"/>
      <c r="E1491" s="107">
        <f t="shared" si="23"/>
        <v>1</v>
      </c>
      <c r="F1491" s="107"/>
      <c r="G1491" s="107" t="s">
        <v>20</v>
      </c>
      <c r="H1491" s="107"/>
      <c r="I1491" s="108">
        <v>42979</v>
      </c>
      <c r="J1491" s="108"/>
      <c r="K1491" s="108">
        <v>43008</v>
      </c>
      <c r="L1491" s="108"/>
      <c r="M1491" s="84" t="s">
        <v>656</v>
      </c>
      <c r="N1491" s="84"/>
      <c r="O1491" s="105">
        <v>16740</v>
      </c>
      <c r="P1491" s="105"/>
      <c r="Q1491" s="84"/>
      <c r="R1491" s="84"/>
      <c r="S1491" s="84"/>
    </row>
    <row r="1492" spans="2:20" ht="45" customHeight="1" x14ac:dyDescent="0.25">
      <c r="B1492" s="20" t="s">
        <v>584</v>
      </c>
      <c r="C1492" s="106" t="s">
        <v>19</v>
      </c>
      <c r="D1492" s="106"/>
      <c r="E1492" s="107">
        <f t="shared" si="23"/>
        <v>1</v>
      </c>
      <c r="F1492" s="107"/>
      <c r="G1492" s="107" t="s">
        <v>20</v>
      </c>
      <c r="H1492" s="107"/>
      <c r="I1492" s="108">
        <v>43009</v>
      </c>
      <c r="J1492" s="108"/>
      <c r="K1492" s="108">
        <v>43069</v>
      </c>
      <c r="L1492" s="108"/>
      <c r="M1492" s="84" t="s">
        <v>656</v>
      </c>
      <c r="N1492" s="84"/>
      <c r="O1492" s="105">
        <v>16794</v>
      </c>
      <c r="P1492" s="105"/>
      <c r="Q1492" s="84"/>
      <c r="R1492" s="84"/>
      <c r="S1492" s="84"/>
    </row>
    <row r="1493" spans="2:20" ht="45" customHeight="1" x14ac:dyDescent="0.25">
      <c r="B1493" s="20" t="s">
        <v>584</v>
      </c>
      <c r="C1493" s="106" t="s">
        <v>19</v>
      </c>
      <c r="D1493" s="106"/>
      <c r="E1493" s="107">
        <f t="shared" si="23"/>
        <v>1</v>
      </c>
      <c r="F1493" s="107"/>
      <c r="G1493" s="107" t="s">
        <v>20</v>
      </c>
      <c r="H1493" s="107"/>
      <c r="I1493" s="108">
        <v>43040</v>
      </c>
      <c r="J1493" s="108"/>
      <c r="K1493" s="108">
        <v>43069</v>
      </c>
      <c r="L1493" s="108"/>
      <c r="M1493" s="84" t="s">
        <v>656</v>
      </c>
      <c r="N1493" s="84"/>
      <c r="O1493" s="105">
        <v>16740</v>
      </c>
      <c r="P1493" s="105"/>
      <c r="Q1493" s="84"/>
      <c r="R1493" s="84"/>
      <c r="S1493" s="84"/>
    </row>
    <row r="1494" spans="2:20" ht="45" customHeight="1" x14ac:dyDescent="0.25">
      <c r="B1494" s="20" t="s">
        <v>584</v>
      </c>
      <c r="C1494" s="106" t="s">
        <v>19</v>
      </c>
      <c r="D1494" s="106"/>
      <c r="E1494" s="107">
        <f t="shared" si="23"/>
        <v>1</v>
      </c>
      <c r="F1494" s="107"/>
      <c r="G1494" s="107" t="s">
        <v>20</v>
      </c>
      <c r="H1494" s="107"/>
      <c r="I1494" s="108">
        <v>43040</v>
      </c>
      <c r="J1494" s="108"/>
      <c r="K1494" s="108">
        <v>43069</v>
      </c>
      <c r="L1494" s="108"/>
      <c r="M1494" s="84" t="s">
        <v>656</v>
      </c>
      <c r="N1494" s="84"/>
      <c r="O1494" s="105">
        <v>16182</v>
      </c>
      <c r="P1494" s="105"/>
      <c r="Q1494" s="84"/>
      <c r="R1494" s="84"/>
      <c r="S1494" s="84"/>
      <c r="T1494" s="5">
        <f>SUM(O1483:O1494)</f>
        <v>191412</v>
      </c>
    </row>
    <row r="1495" spans="2:20" ht="45" customHeight="1" x14ac:dyDescent="0.25">
      <c r="B1495" s="20" t="s">
        <v>1805</v>
      </c>
      <c r="C1495" s="106" t="s">
        <v>1806</v>
      </c>
      <c r="D1495" s="106"/>
      <c r="E1495" s="107">
        <f t="shared" si="23"/>
        <v>1</v>
      </c>
      <c r="F1495" s="107"/>
      <c r="G1495" s="107" t="s">
        <v>20</v>
      </c>
      <c r="H1495" s="107"/>
      <c r="I1495" s="108">
        <v>42930</v>
      </c>
      <c r="J1495" s="108"/>
      <c r="K1495" s="108">
        <v>42930</v>
      </c>
      <c r="L1495" s="108"/>
      <c r="M1495" s="84" t="s">
        <v>656</v>
      </c>
      <c r="N1495" s="84"/>
      <c r="O1495" s="105">
        <v>448.8</v>
      </c>
      <c r="P1495" s="105"/>
      <c r="Q1495" s="84"/>
      <c r="R1495" s="84"/>
      <c r="S1495" s="84"/>
    </row>
    <row r="1496" spans="2:20" ht="45" customHeight="1" x14ac:dyDescent="0.25">
      <c r="B1496" s="20" t="s">
        <v>585</v>
      </c>
      <c r="C1496" s="106" t="s">
        <v>536</v>
      </c>
      <c r="D1496" s="106"/>
      <c r="E1496" s="107">
        <f t="shared" si="23"/>
        <v>1</v>
      </c>
      <c r="F1496" s="107"/>
      <c r="G1496" s="107" t="s">
        <v>35</v>
      </c>
      <c r="H1496" s="107"/>
      <c r="I1496" s="108">
        <v>42788</v>
      </c>
      <c r="J1496" s="108"/>
      <c r="K1496" s="108">
        <v>42788</v>
      </c>
      <c r="L1496" s="108"/>
      <c r="M1496" s="84" t="s">
        <v>656</v>
      </c>
      <c r="N1496" s="84"/>
      <c r="O1496" s="105">
        <v>194</v>
      </c>
      <c r="P1496" s="105"/>
      <c r="Q1496" s="84"/>
      <c r="R1496" s="84"/>
      <c r="S1496" s="84"/>
    </row>
    <row r="1497" spans="2:20" ht="45" customHeight="1" x14ac:dyDescent="0.25">
      <c r="B1497" s="20" t="s">
        <v>585</v>
      </c>
      <c r="C1497" s="106" t="s">
        <v>19</v>
      </c>
      <c r="D1497" s="106"/>
      <c r="E1497" s="107">
        <f t="shared" si="23"/>
        <v>1</v>
      </c>
      <c r="F1497" s="107"/>
      <c r="G1497" s="107" t="s">
        <v>20</v>
      </c>
      <c r="H1497" s="107"/>
      <c r="I1497" s="108">
        <v>42755</v>
      </c>
      <c r="J1497" s="108"/>
      <c r="K1497" s="108">
        <v>42755</v>
      </c>
      <c r="L1497" s="108"/>
      <c r="M1497" s="84" t="s">
        <v>656</v>
      </c>
      <c r="N1497" s="84"/>
      <c r="O1497" s="105">
        <v>200</v>
      </c>
      <c r="P1497" s="105"/>
      <c r="Q1497" s="84"/>
      <c r="R1497" s="84"/>
      <c r="S1497" s="84"/>
    </row>
    <row r="1498" spans="2:20" ht="45" customHeight="1" x14ac:dyDescent="0.25">
      <c r="B1498" s="20" t="s">
        <v>585</v>
      </c>
      <c r="C1498" s="106" t="s">
        <v>496</v>
      </c>
      <c r="D1498" s="106"/>
      <c r="E1498" s="107">
        <f t="shared" si="23"/>
        <v>1</v>
      </c>
      <c r="F1498" s="107"/>
      <c r="G1498" s="107" t="s">
        <v>35</v>
      </c>
      <c r="H1498" s="107"/>
      <c r="I1498" s="108">
        <v>42845</v>
      </c>
      <c r="J1498" s="108"/>
      <c r="K1498" s="108">
        <v>42845</v>
      </c>
      <c r="L1498" s="108"/>
      <c r="M1498" s="84" t="s">
        <v>656</v>
      </c>
      <c r="N1498" s="84"/>
      <c r="O1498" s="105">
        <v>194</v>
      </c>
      <c r="P1498" s="105"/>
      <c r="Q1498" s="84"/>
      <c r="R1498" s="84"/>
      <c r="S1498" s="84"/>
    </row>
    <row r="1499" spans="2:20" ht="45" customHeight="1" x14ac:dyDescent="0.25">
      <c r="B1499" s="20" t="s">
        <v>585</v>
      </c>
      <c r="C1499" s="106" t="s">
        <v>496</v>
      </c>
      <c r="D1499" s="106"/>
      <c r="E1499" s="107">
        <f t="shared" si="23"/>
        <v>1</v>
      </c>
      <c r="F1499" s="107"/>
      <c r="G1499" s="107" t="s">
        <v>35</v>
      </c>
      <c r="H1499" s="107"/>
      <c r="I1499" s="108">
        <v>42843</v>
      </c>
      <c r="J1499" s="108"/>
      <c r="K1499" s="108">
        <v>42843</v>
      </c>
      <c r="L1499" s="108"/>
      <c r="M1499" s="84" t="s">
        <v>656</v>
      </c>
      <c r="N1499" s="84"/>
      <c r="O1499" s="105">
        <v>194</v>
      </c>
      <c r="P1499" s="105"/>
      <c r="Q1499" s="84"/>
      <c r="R1499" s="84"/>
      <c r="S1499" s="84"/>
    </row>
    <row r="1500" spans="2:20" ht="45" customHeight="1" x14ac:dyDescent="0.25">
      <c r="B1500" s="20" t="s">
        <v>585</v>
      </c>
      <c r="C1500" s="106" t="s">
        <v>496</v>
      </c>
      <c r="D1500" s="106"/>
      <c r="E1500" s="107">
        <f t="shared" si="23"/>
        <v>1</v>
      </c>
      <c r="F1500" s="107"/>
      <c r="G1500" s="107" t="s">
        <v>35</v>
      </c>
      <c r="H1500" s="107"/>
      <c r="I1500" s="108">
        <v>42843</v>
      </c>
      <c r="J1500" s="108"/>
      <c r="K1500" s="108">
        <v>42843</v>
      </c>
      <c r="L1500" s="108"/>
      <c r="M1500" s="84" t="s">
        <v>656</v>
      </c>
      <c r="N1500" s="84"/>
      <c r="O1500" s="105">
        <v>80</v>
      </c>
      <c r="P1500" s="105"/>
      <c r="Q1500" s="84"/>
      <c r="R1500" s="84"/>
      <c r="S1500" s="84"/>
    </row>
    <row r="1501" spans="2:20" ht="45" customHeight="1" x14ac:dyDescent="0.25">
      <c r="B1501" s="20" t="s">
        <v>585</v>
      </c>
      <c r="C1501" s="106" t="s">
        <v>496</v>
      </c>
      <c r="D1501" s="106"/>
      <c r="E1501" s="107">
        <f t="shared" si="23"/>
        <v>1</v>
      </c>
      <c r="F1501" s="107"/>
      <c r="G1501" s="107" t="s">
        <v>35</v>
      </c>
      <c r="H1501" s="107"/>
      <c r="I1501" s="108">
        <v>42825</v>
      </c>
      <c r="J1501" s="108"/>
      <c r="K1501" s="108">
        <v>42825</v>
      </c>
      <c r="L1501" s="108"/>
      <c r="M1501" s="84" t="s">
        <v>656</v>
      </c>
      <c r="N1501" s="84"/>
      <c r="O1501" s="105">
        <v>575</v>
      </c>
      <c r="P1501" s="105"/>
      <c r="Q1501" s="84"/>
      <c r="R1501" s="84"/>
      <c r="S1501" s="84"/>
    </row>
    <row r="1502" spans="2:20" ht="45" customHeight="1" x14ac:dyDescent="0.25">
      <c r="B1502" s="20" t="s">
        <v>585</v>
      </c>
      <c r="C1502" s="106" t="s">
        <v>19</v>
      </c>
      <c r="D1502" s="106"/>
      <c r="E1502" s="107">
        <f t="shared" si="23"/>
        <v>1</v>
      </c>
      <c r="F1502" s="107"/>
      <c r="G1502" s="107" t="s">
        <v>20</v>
      </c>
      <c r="H1502" s="107"/>
      <c r="I1502" s="108">
        <v>42824</v>
      </c>
      <c r="J1502" s="108"/>
      <c r="K1502" s="108">
        <v>42846</v>
      </c>
      <c r="L1502" s="108"/>
      <c r="M1502" s="84" t="s">
        <v>656</v>
      </c>
      <c r="N1502" s="84"/>
      <c r="O1502" s="105">
        <v>500</v>
      </c>
      <c r="P1502" s="105"/>
      <c r="Q1502" s="84"/>
      <c r="R1502" s="84"/>
      <c r="S1502" s="84"/>
    </row>
    <row r="1503" spans="2:20" ht="45" customHeight="1" x14ac:dyDescent="0.25">
      <c r="B1503" s="20" t="s">
        <v>585</v>
      </c>
      <c r="C1503" s="106" t="s">
        <v>496</v>
      </c>
      <c r="D1503" s="106"/>
      <c r="E1503" s="107">
        <f t="shared" si="23"/>
        <v>1</v>
      </c>
      <c r="F1503" s="107"/>
      <c r="G1503" s="107" t="s">
        <v>35</v>
      </c>
      <c r="H1503" s="107"/>
      <c r="I1503" s="108">
        <v>42825</v>
      </c>
      <c r="J1503" s="108"/>
      <c r="K1503" s="108">
        <v>42825</v>
      </c>
      <c r="L1503" s="108"/>
      <c r="M1503" s="84" t="s">
        <v>656</v>
      </c>
      <c r="N1503" s="84"/>
      <c r="O1503" s="105">
        <v>437</v>
      </c>
      <c r="P1503" s="105"/>
      <c r="Q1503" s="84"/>
      <c r="R1503" s="84"/>
      <c r="S1503" s="84"/>
    </row>
    <row r="1504" spans="2:20" ht="45" customHeight="1" x14ac:dyDescent="0.25">
      <c r="B1504" s="20" t="s">
        <v>585</v>
      </c>
      <c r="C1504" s="106" t="s">
        <v>1376</v>
      </c>
      <c r="D1504" s="106"/>
      <c r="E1504" s="107">
        <f t="shared" si="23"/>
        <v>1</v>
      </c>
      <c r="F1504" s="107"/>
      <c r="G1504" s="107" t="s">
        <v>35</v>
      </c>
      <c r="H1504" s="107"/>
      <c r="I1504" s="108">
        <v>42809</v>
      </c>
      <c r="J1504" s="108"/>
      <c r="K1504" s="108">
        <v>42809</v>
      </c>
      <c r="L1504" s="108"/>
      <c r="M1504" s="84" t="s">
        <v>656</v>
      </c>
      <c r="N1504" s="84"/>
      <c r="O1504" s="105">
        <v>194</v>
      </c>
      <c r="P1504" s="105"/>
      <c r="Q1504" s="84"/>
      <c r="R1504" s="84"/>
      <c r="S1504" s="84"/>
    </row>
    <row r="1505" spans="2:19" ht="45" customHeight="1" x14ac:dyDescent="0.25">
      <c r="B1505" s="20" t="s">
        <v>585</v>
      </c>
      <c r="C1505" s="106" t="s">
        <v>1376</v>
      </c>
      <c r="D1505" s="106"/>
      <c r="E1505" s="107">
        <f t="shared" si="23"/>
        <v>1</v>
      </c>
      <c r="F1505" s="107"/>
      <c r="G1505" s="107" t="s">
        <v>35</v>
      </c>
      <c r="H1505" s="107"/>
      <c r="I1505" s="108">
        <v>42831</v>
      </c>
      <c r="J1505" s="108"/>
      <c r="K1505" s="108">
        <v>42831</v>
      </c>
      <c r="L1505" s="108"/>
      <c r="M1505" s="84" t="s">
        <v>656</v>
      </c>
      <c r="N1505" s="84"/>
      <c r="O1505" s="105">
        <v>194</v>
      </c>
      <c r="P1505" s="105"/>
      <c r="Q1505" s="84"/>
      <c r="R1505" s="84"/>
      <c r="S1505" s="84"/>
    </row>
    <row r="1506" spans="2:19" ht="45" customHeight="1" x14ac:dyDescent="0.25">
      <c r="B1506" s="20" t="s">
        <v>585</v>
      </c>
      <c r="C1506" s="106" t="s">
        <v>1376</v>
      </c>
      <c r="D1506" s="106"/>
      <c r="E1506" s="107">
        <f t="shared" si="23"/>
        <v>1</v>
      </c>
      <c r="F1506" s="107"/>
      <c r="G1506" s="107" t="s">
        <v>35</v>
      </c>
      <c r="H1506" s="107"/>
      <c r="I1506" s="108">
        <v>42818</v>
      </c>
      <c r="J1506" s="108"/>
      <c r="K1506" s="108">
        <v>42818</v>
      </c>
      <c r="L1506" s="108"/>
      <c r="M1506" s="84" t="s">
        <v>656</v>
      </c>
      <c r="N1506" s="84"/>
      <c r="O1506" s="105">
        <v>194</v>
      </c>
      <c r="P1506" s="105"/>
      <c r="Q1506" s="84"/>
      <c r="R1506" s="84"/>
      <c r="S1506" s="84"/>
    </row>
    <row r="1507" spans="2:19" ht="45" customHeight="1" x14ac:dyDescent="0.25">
      <c r="B1507" s="20" t="s">
        <v>585</v>
      </c>
      <c r="C1507" s="106" t="s">
        <v>19</v>
      </c>
      <c r="D1507" s="106"/>
      <c r="E1507" s="107">
        <f t="shared" si="23"/>
        <v>1</v>
      </c>
      <c r="F1507" s="107"/>
      <c r="G1507" s="107" t="s">
        <v>20</v>
      </c>
      <c r="H1507" s="107"/>
      <c r="I1507" s="108">
        <v>42737</v>
      </c>
      <c r="J1507" s="108"/>
      <c r="K1507" s="108">
        <v>42804</v>
      </c>
      <c r="L1507" s="108"/>
      <c r="M1507" s="84" t="s">
        <v>656</v>
      </c>
      <c r="N1507" s="84"/>
      <c r="O1507" s="105">
        <v>500</v>
      </c>
      <c r="P1507" s="105"/>
      <c r="Q1507" s="84"/>
      <c r="R1507" s="84"/>
      <c r="S1507" s="84"/>
    </row>
    <row r="1508" spans="2:19" ht="45" customHeight="1" x14ac:dyDescent="0.25">
      <c r="B1508" s="20" t="s">
        <v>585</v>
      </c>
      <c r="C1508" s="106" t="s">
        <v>115</v>
      </c>
      <c r="D1508" s="106"/>
      <c r="E1508" s="107">
        <f t="shared" si="23"/>
        <v>1</v>
      </c>
      <c r="F1508" s="107"/>
      <c r="G1508" s="107" t="s">
        <v>35</v>
      </c>
      <c r="H1508" s="107"/>
      <c r="I1508" s="108">
        <v>42865</v>
      </c>
      <c r="J1508" s="108"/>
      <c r="K1508" s="108">
        <v>42865</v>
      </c>
      <c r="L1508" s="108"/>
      <c r="M1508" s="84" t="s">
        <v>656</v>
      </c>
      <c r="N1508" s="84"/>
      <c r="O1508" s="105">
        <v>194</v>
      </c>
      <c r="P1508" s="105"/>
      <c r="Q1508" s="84"/>
      <c r="R1508" s="84"/>
      <c r="S1508" s="84"/>
    </row>
    <row r="1509" spans="2:19" ht="45" customHeight="1" x14ac:dyDescent="0.25">
      <c r="B1509" s="20" t="s">
        <v>585</v>
      </c>
      <c r="C1509" s="106" t="s">
        <v>19</v>
      </c>
      <c r="D1509" s="106"/>
      <c r="E1509" s="107">
        <f t="shared" si="23"/>
        <v>1</v>
      </c>
      <c r="F1509" s="107"/>
      <c r="G1509" s="107" t="s">
        <v>20</v>
      </c>
      <c r="H1509" s="107"/>
      <c r="I1509" s="108">
        <v>42769</v>
      </c>
      <c r="J1509" s="108"/>
      <c r="K1509" s="108">
        <v>42781</v>
      </c>
      <c r="L1509" s="108"/>
      <c r="M1509" s="84" t="s">
        <v>656</v>
      </c>
      <c r="N1509" s="84"/>
      <c r="O1509" s="105">
        <v>300</v>
      </c>
      <c r="P1509" s="105"/>
      <c r="Q1509" s="84"/>
      <c r="R1509" s="84"/>
      <c r="S1509" s="84"/>
    </row>
    <row r="1510" spans="2:19" ht="45" customHeight="1" x14ac:dyDescent="0.25">
      <c r="B1510" s="20" t="s">
        <v>585</v>
      </c>
      <c r="C1510" s="106" t="s">
        <v>19</v>
      </c>
      <c r="D1510" s="106"/>
      <c r="E1510" s="107">
        <f t="shared" si="23"/>
        <v>1</v>
      </c>
      <c r="F1510" s="107"/>
      <c r="G1510" s="107" t="s">
        <v>20</v>
      </c>
      <c r="H1510" s="107"/>
      <c r="I1510" s="108">
        <v>42866</v>
      </c>
      <c r="J1510" s="108"/>
      <c r="K1510" s="108">
        <v>42881</v>
      </c>
      <c r="L1510" s="108"/>
      <c r="M1510" s="84" t="s">
        <v>656</v>
      </c>
      <c r="N1510" s="84"/>
      <c r="O1510" s="105">
        <v>600</v>
      </c>
      <c r="P1510" s="105"/>
      <c r="Q1510" s="84"/>
      <c r="R1510" s="84"/>
      <c r="S1510" s="84"/>
    </row>
    <row r="1511" spans="2:19" ht="45" customHeight="1" x14ac:dyDescent="0.25">
      <c r="B1511" s="20" t="s">
        <v>585</v>
      </c>
      <c r="C1511" s="106" t="s">
        <v>1807</v>
      </c>
      <c r="D1511" s="106"/>
      <c r="E1511" s="107">
        <f t="shared" si="23"/>
        <v>1</v>
      </c>
      <c r="F1511" s="107"/>
      <c r="G1511" s="107" t="s">
        <v>35</v>
      </c>
      <c r="H1511" s="107"/>
      <c r="I1511" s="108">
        <v>42872</v>
      </c>
      <c r="J1511" s="108"/>
      <c r="K1511" s="108">
        <v>42872</v>
      </c>
      <c r="L1511" s="108"/>
      <c r="M1511" s="84" t="s">
        <v>656</v>
      </c>
      <c r="N1511" s="84"/>
      <c r="O1511" s="105">
        <v>651.75</v>
      </c>
      <c r="P1511" s="105"/>
      <c r="Q1511" s="84"/>
      <c r="R1511" s="84"/>
      <c r="S1511" s="84"/>
    </row>
    <row r="1512" spans="2:19" ht="45" customHeight="1" x14ac:dyDescent="0.25">
      <c r="B1512" s="20" t="s">
        <v>585</v>
      </c>
      <c r="C1512" s="106" t="s">
        <v>1807</v>
      </c>
      <c r="D1512" s="106"/>
      <c r="E1512" s="107">
        <f t="shared" si="23"/>
        <v>1</v>
      </c>
      <c r="F1512" s="107"/>
      <c r="G1512" s="107" t="s">
        <v>35</v>
      </c>
      <c r="H1512" s="107"/>
      <c r="I1512" s="108">
        <v>42872</v>
      </c>
      <c r="J1512" s="108"/>
      <c r="K1512" s="108">
        <v>42872</v>
      </c>
      <c r="L1512" s="108"/>
      <c r="M1512" s="84" t="s">
        <v>656</v>
      </c>
      <c r="N1512" s="84"/>
      <c r="O1512" s="105">
        <v>818</v>
      </c>
      <c r="P1512" s="105"/>
      <c r="Q1512" s="84"/>
      <c r="R1512" s="84"/>
      <c r="S1512" s="84"/>
    </row>
    <row r="1513" spans="2:19" ht="45" customHeight="1" x14ac:dyDescent="0.25">
      <c r="B1513" s="20" t="s">
        <v>585</v>
      </c>
      <c r="C1513" s="106" t="s">
        <v>1447</v>
      </c>
      <c r="D1513" s="106"/>
      <c r="E1513" s="107">
        <f t="shared" si="23"/>
        <v>1</v>
      </c>
      <c r="F1513" s="107"/>
      <c r="G1513" s="107" t="s">
        <v>35</v>
      </c>
      <c r="H1513" s="107"/>
      <c r="I1513" s="108">
        <v>42934</v>
      </c>
      <c r="J1513" s="108"/>
      <c r="K1513" s="108">
        <v>42934</v>
      </c>
      <c r="L1513" s="108"/>
      <c r="M1513" s="84" t="s">
        <v>656</v>
      </c>
      <c r="N1513" s="84"/>
      <c r="O1513" s="105">
        <v>194</v>
      </c>
      <c r="P1513" s="105"/>
      <c r="Q1513" s="84"/>
      <c r="R1513" s="84"/>
      <c r="S1513" s="84"/>
    </row>
    <row r="1514" spans="2:19" ht="45" customHeight="1" x14ac:dyDescent="0.25">
      <c r="B1514" s="20" t="s">
        <v>585</v>
      </c>
      <c r="C1514" s="106" t="s">
        <v>1447</v>
      </c>
      <c r="D1514" s="106"/>
      <c r="E1514" s="107">
        <f t="shared" si="23"/>
        <v>1</v>
      </c>
      <c r="F1514" s="107"/>
      <c r="G1514" s="107" t="s">
        <v>35</v>
      </c>
      <c r="H1514" s="107"/>
      <c r="I1514" s="108">
        <v>42930</v>
      </c>
      <c r="J1514" s="108"/>
      <c r="K1514" s="108">
        <v>42930</v>
      </c>
      <c r="L1514" s="108"/>
      <c r="M1514" s="84" t="s">
        <v>656</v>
      </c>
      <c r="N1514" s="84"/>
      <c r="O1514" s="105">
        <v>194</v>
      </c>
      <c r="P1514" s="105"/>
      <c r="Q1514" s="84"/>
      <c r="R1514" s="84"/>
      <c r="S1514" s="84"/>
    </row>
    <row r="1515" spans="2:19" ht="45" customHeight="1" x14ac:dyDescent="0.25">
      <c r="B1515" s="20" t="s">
        <v>585</v>
      </c>
      <c r="C1515" s="106" t="s">
        <v>19</v>
      </c>
      <c r="D1515" s="106"/>
      <c r="E1515" s="107">
        <f t="shared" si="23"/>
        <v>1</v>
      </c>
      <c r="F1515" s="107"/>
      <c r="G1515" s="107" t="s">
        <v>20</v>
      </c>
      <c r="H1515" s="107"/>
      <c r="I1515" s="108">
        <v>42879</v>
      </c>
      <c r="J1515" s="108"/>
      <c r="K1515" s="108">
        <v>42881</v>
      </c>
      <c r="L1515" s="108"/>
      <c r="M1515" s="84" t="s">
        <v>656</v>
      </c>
      <c r="N1515" s="84"/>
      <c r="O1515" s="105">
        <v>600</v>
      </c>
      <c r="P1515" s="105"/>
      <c r="Q1515" s="84"/>
      <c r="R1515" s="84"/>
      <c r="S1515" s="84"/>
    </row>
    <row r="1516" spans="2:19" ht="45" customHeight="1" x14ac:dyDescent="0.25">
      <c r="B1516" s="20" t="s">
        <v>585</v>
      </c>
      <c r="C1516" s="106" t="s">
        <v>1650</v>
      </c>
      <c r="D1516" s="106"/>
      <c r="E1516" s="107">
        <f t="shared" si="23"/>
        <v>1</v>
      </c>
      <c r="F1516" s="107"/>
      <c r="G1516" s="107" t="s">
        <v>35</v>
      </c>
      <c r="H1516" s="107"/>
      <c r="I1516" s="108">
        <v>42950</v>
      </c>
      <c r="J1516" s="108"/>
      <c r="K1516" s="108">
        <v>42950</v>
      </c>
      <c r="L1516" s="108"/>
      <c r="M1516" s="84" t="s">
        <v>656</v>
      </c>
      <c r="N1516" s="84"/>
      <c r="O1516" s="105">
        <v>194</v>
      </c>
      <c r="P1516" s="105"/>
      <c r="Q1516" s="84"/>
      <c r="R1516" s="84"/>
      <c r="S1516" s="84"/>
    </row>
    <row r="1517" spans="2:19" ht="45" customHeight="1" x14ac:dyDescent="0.25">
      <c r="B1517" s="20" t="s">
        <v>585</v>
      </c>
      <c r="C1517" s="106" t="s">
        <v>19</v>
      </c>
      <c r="D1517" s="106"/>
      <c r="E1517" s="107">
        <f t="shared" si="23"/>
        <v>1</v>
      </c>
      <c r="F1517" s="107"/>
      <c r="G1517" s="107" t="s">
        <v>20</v>
      </c>
      <c r="H1517" s="107"/>
      <c r="I1517" s="108">
        <v>42944</v>
      </c>
      <c r="J1517" s="108"/>
      <c r="K1517" s="108">
        <v>42954</v>
      </c>
      <c r="L1517" s="108"/>
      <c r="M1517" s="84" t="s">
        <v>656</v>
      </c>
      <c r="N1517" s="84"/>
      <c r="O1517" s="105">
        <v>300</v>
      </c>
      <c r="P1517" s="105"/>
      <c r="Q1517" s="84"/>
      <c r="R1517" s="84"/>
      <c r="S1517" s="84"/>
    </row>
    <row r="1518" spans="2:19" ht="45" customHeight="1" x14ac:dyDescent="0.25">
      <c r="B1518" s="20" t="s">
        <v>585</v>
      </c>
      <c r="C1518" s="106" t="s">
        <v>1808</v>
      </c>
      <c r="D1518" s="106"/>
      <c r="E1518" s="107">
        <f t="shared" si="23"/>
        <v>1</v>
      </c>
      <c r="F1518" s="107"/>
      <c r="G1518" s="107" t="s">
        <v>35</v>
      </c>
      <c r="H1518" s="107"/>
      <c r="I1518" s="108">
        <v>42984</v>
      </c>
      <c r="J1518" s="108"/>
      <c r="K1518" s="108">
        <v>42984</v>
      </c>
      <c r="L1518" s="108"/>
      <c r="M1518" s="84" t="s">
        <v>656</v>
      </c>
      <c r="N1518" s="84"/>
      <c r="O1518" s="105">
        <v>194</v>
      </c>
      <c r="P1518" s="105"/>
      <c r="Q1518" s="84"/>
      <c r="R1518" s="84"/>
      <c r="S1518" s="84"/>
    </row>
    <row r="1519" spans="2:19" ht="45" customHeight="1" x14ac:dyDescent="0.25">
      <c r="B1519" s="20" t="s">
        <v>585</v>
      </c>
      <c r="C1519" s="106" t="s">
        <v>1808</v>
      </c>
      <c r="D1519" s="106"/>
      <c r="E1519" s="107">
        <f t="shared" si="23"/>
        <v>1</v>
      </c>
      <c r="F1519" s="107"/>
      <c r="G1519" s="107" t="s">
        <v>35</v>
      </c>
      <c r="H1519" s="107"/>
      <c r="I1519" s="108">
        <v>42965</v>
      </c>
      <c r="J1519" s="108"/>
      <c r="K1519" s="108">
        <v>42965</v>
      </c>
      <c r="L1519" s="108"/>
      <c r="M1519" s="84" t="s">
        <v>656</v>
      </c>
      <c r="N1519" s="84"/>
      <c r="O1519" s="105">
        <v>194</v>
      </c>
      <c r="P1519" s="105"/>
      <c r="Q1519" s="84"/>
      <c r="R1519" s="84"/>
      <c r="S1519" s="84"/>
    </row>
    <row r="1520" spans="2:19" ht="45" customHeight="1" x14ac:dyDescent="0.25">
      <c r="B1520" s="20" t="s">
        <v>585</v>
      </c>
      <c r="C1520" s="106" t="s">
        <v>19</v>
      </c>
      <c r="D1520" s="106"/>
      <c r="E1520" s="107">
        <f t="shared" si="23"/>
        <v>1</v>
      </c>
      <c r="F1520" s="107"/>
      <c r="G1520" s="107" t="s">
        <v>20</v>
      </c>
      <c r="H1520" s="107"/>
      <c r="I1520" s="108">
        <v>42913</v>
      </c>
      <c r="J1520" s="108"/>
      <c r="K1520" s="108">
        <v>42930</v>
      </c>
      <c r="L1520" s="108"/>
      <c r="M1520" s="84" t="s">
        <v>656</v>
      </c>
      <c r="N1520" s="84"/>
      <c r="O1520" s="105">
        <v>300</v>
      </c>
      <c r="P1520" s="105"/>
      <c r="Q1520" s="84"/>
      <c r="R1520" s="84"/>
      <c r="S1520" s="84"/>
    </row>
    <row r="1521" spans="2:20" ht="45" customHeight="1" x14ac:dyDescent="0.25">
      <c r="B1521" s="20" t="s">
        <v>585</v>
      </c>
      <c r="C1521" s="106" t="s">
        <v>19</v>
      </c>
      <c r="D1521" s="106"/>
      <c r="E1521" s="107">
        <f t="shared" si="23"/>
        <v>1</v>
      </c>
      <c r="F1521" s="107"/>
      <c r="G1521" s="107" t="s">
        <v>20</v>
      </c>
      <c r="H1521" s="107"/>
      <c r="I1521" s="108">
        <v>42954</v>
      </c>
      <c r="J1521" s="108"/>
      <c r="K1521" s="108">
        <v>42961</v>
      </c>
      <c r="L1521" s="108"/>
      <c r="M1521" s="84" t="s">
        <v>656</v>
      </c>
      <c r="N1521" s="84"/>
      <c r="O1521" s="105">
        <v>300</v>
      </c>
      <c r="P1521" s="105"/>
      <c r="Q1521" s="84"/>
      <c r="R1521" s="84"/>
      <c r="S1521" s="84"/>
    </row>
    <row r="1522" spans="2:20" ht="45" customHeight="1" x14ac:dyDescent="0.25">
      <c r="B1522" s="20" t="s">
        <v>585</v>
      </c>
      <c r="C1522" s="106" t="s">
        <v>1462</v>
      </c>
      <c r="D1522" s="106"/>
      <c r="E1522" s="107">
        <f t="shared" si="23"/>
        <v>1</v>
      </c>
      <c r="F1522" s="107"/>
      <c r="G1522" s="107" t="s">
        <v>35</v>
      </c>
      <c r="H1522" s="107"/>
      <c r="I1522" s="108">
        <v>43012</v>
      </c>
      <c r="J1522" s="108"/>
      <c r="K1522" s="108">
        <v>43012</v>
      </c>
      <c r="L1522" s="108"/>
      <c r="M1522" s="84" t="s">
        <v>656</v>
      </c>
      <c r="N1522" s="84"/>
      <c r="O1522" s="105">
        <v>194</v>
      </c>
      <c r="P1522" s="105"/>
      <c r="Q1522" s="84"/>
      <c r="R1522" s="84"/>
      <c r="S1522" s="84"/>
    </row>
    <row r="1523" spans="2:20" ht="45" customHeight="1" x14ac:dyDescent="0.25">
      <c r="B1523" s="20" t="s">
        <v>585</v>
      </c>
      <c r="C1523" s="106" t="s">
        <v>1462</v>
      </c>
      <c r="D1523" s="106"/>
      <c r="E1523" s="107">
        <f t="shared" si="23"/>
        <v>1</v>
      </c>
      <c r="F1523" s="107"/>
      <c r="G1523" s="107" t="s">
        <v>35</v>
      </c>
      <c r="H1523" s="107"/>
      <c r="I1523" s="108">
        <v>43025</v>
      </c>
      <c r="J1523" s="108"/>
      <c r="K1523" s="108">
        <v>43025</v>
      </c>
      <c r="L1523" s="108"/>
      <c r="M1523" s="84" t="s">
        <v>656</v>
      </c>
      <c r="N1523" s="84"/>
      <c r="O1523" s="105">
        <v>194</v>
      </c>
      <c r="P1523" s="105"/>
      <c r="Q1523" s="84"/>
      <c r="R1523" s="84"/>
      <c r="S1523" s="84"/>
    </row>
    <row r="1524" spans="2:20" ht="45" customHeight="1" x14ac:dyDescent="0.25">
      <c r="B1524" s="20" t="s">
        <v>585</v>
      </c>
      <c r="C1524" s="106" t="s">
        <v>1462</v>
      </c>
      <c r="D1524" s="106"/>
      <c r="E1524" s="107">
        <f t="shared" si="23"/>
        <v>1</v>
      </c>
      <c r="F1524" s="107"/>
      <c r="G1524" s="107" t="s">
        <v>35</v>
      </c>
      <c r="H1524" s="107"/>
      <c r="I1524" s="108">
        <v>42997</v>
      </c>
      <c r="J1524" s="108"/>
      <c r="K1524" s="108">
        <v>42997</v>
      </c>
      <c r="L1524" s="108"/>
      <c r="M1524" s="84" t="s">
        <v>656</v>
      </c>
      <c r="N1524" s="84"/>
      <c r="O1524" s="105">
        <v>194</v>
      </c>
      <c r="P1524" s="105"/>
      <c r="Q1524" s="84"/>
      <c r="R1524" s="84"/>
      <c r="S1524" s="84"/>
    </row>
    <row r="1525" spans="2:20" ht="45" customHeight="1" x14ac:dyDescent="0.25">
      <c r="B1525" s="20" t="s">
        <v>585</v>
      </c>
      <c r="C1525" s="106" t="s">
        <v>1462</v>
      </c>
      <c r="D1525" s="106"/>
      <c r="E1525" s="107">
        <f t="shared" si="23"/>
        <v>1</v>
      </c>
      <c r="F1525" s="107"/>
      <c r="G1525" s="107" t="s">
        <v>35</v>
      </c>
      <c r="H1525" s="107"/>
      <c r="I1525" s="108">
        <v>43003</v>
      </c>
      <c r="J1525" s="108"/>
      <c r="K1525" s="108">
        <v>43003</v>
      </c>
      <c r="L1525" s="108"/>
      <c r="M1525" s="84" t="s">
        <v>656</v>
      </c>
      <c r="N1525" s="84"/>
      <c r="O1525" s="105">
        <v>194</v>
      </c>
      <c r="P1525" s="105"/>
      <c r="Q1525" s="84"/>
      <c r="R1525" s="84"/>
      <c r="S1525" s="84"/>
    </row>
    <row r="1526" spans="2:20" ht="45" customHeight="1" x14ac:dyDescent="0.25">
      <c r="B1526" s="20" t="s">
        <v>585</v>
      </c>
      <c r="C1526" s="106" t="s">
        <v>19</v>
      </c>
      <c r="D1526" s="106"/>
      <c r="E1526" s="107">
        <f t="shared" si="23"/>
        <v>1</v>
      </c>
      <c r="F1526" s="107"/>
      <c r="G1526" s="107" t="s">
        <v>20</v>
      </c>
      <c r="H1526" s="107"/>
      <c r="I1526" s="108">
        <v>42998</v>
      </c>
      <c r="J1526" s="108"/>
      <c r="K1526" s="108">
        <v>43000</v>
      </c>
      <c r="L1526" s="108"/>
      <c r="M1526" s="84" t="s">
        <v>656</v>
      </c>
      <c r="N1526" s="84"/>
      <c r="O1526" s="105">
        <v>1300</v>
      </c>
      <c r="P1526" s="105"/>
      <c r="Q1526" s="84"/>
      <c r="R1526" s="84"/>
      <c r="S1526" s="84"/>
    </row>
    <row r="1527" spans="2:20" ht="45" customHeight="1" x14ac:dyDescent="0.25">
      <c r="B1527" s="20" t="s">
        <v>585</v>
      </c>
      <c r="C1527" s="106" t="s">
        <v>1462</v>
      </c>
      <c r="D1527" s="106"/>
      <c r="E1527" s="107">
        <f t="shared" si="23"/>
        <v>1</v>
      </c>
      <c r="F1527" s="107"/>
      <c r="G1527" s="107" t="s">
        <v>35</v>
      </c>
      <c r="H1527" s="107"/>
      <c r="I1527" s="108">
        <v>43032</v>
      </c>
      <c r="J1527" s="108"/>
      <c r="K1527" s="108">
        <v>43032</v>
      </c>
      <c r="L1527" s="108"/>
      <c r="M1527" s="84" t="s">
        <v>656</v>
      </c>
      <c r="N1527" s="84"/>
      <c r="O1527" s="105">
        <v>194</v>
      </c>
      <c r="P1527" s="105"/>
      <c r="Q1527" s="84"/>
      <c r="R1527" s="84"/>
      <c r="S1527" s="84"/>
    </row>
    <row r="1528" spans="2:20" ht="45" customHeight="1" x14ac:dyDescent="0.25">
      <c r="B1528" s="20" t="s">
        <v>585</v>
      </c>
      <c r="C1528" s="106" t="s">
        <v>1462</v>
      </c>
      <c r="D1528" s="106"/>
      <c r="E1528" s="107">
        <f t="shared" si="23"/>
        <v>1</v>
      </c>
      <c r="F1528" s="107"/>
      <c r="G1528" s="107" t="s">
        <v>35</v>
      </c>
      <c r="H1528" s="107"/>
      <c r="I1528" s="108">
        <v>43032</v>
      </c>
      <c r="J1528" s="108"/>
      <c r="K1528" s="108">
        <v>43032</v>
      </c>
      <c r="L1528" s="108"/>
      <c r="M1528" s="84" t="s">
        <v>656</v>
      </c>
      <c r="N1528" s="84"/>
      <c r="O1528" s="105">
        <v>552</v>
      </c>
      <c r="P1528" s="105"/>
      <c r="Q1528" s="84"/>
      <c r="R1528" s="84"/>
      <c r="S1528" s="84"/>
    </row>
    <row r="1529" spans="2:20" ht="45" customHeight="1" x14ac:dyDescent="0.25">
      <c r="B1529" s="20" t="s">
        <v>585</v>
      </c>
      <c r="C1529" s="106" t="s">
        <v>19</v>
      </c>
      <c r="D1529" s="106"/>
      <c r="E1529" s="107">
        <f t="shared" si="23"/>
        <v>1</v>
      </c>
      <c r="F1529" s="107"/>
      <c r="G1529" s="107" t="s">
        <v>20</v>
      </c>
      <c r="H1529" s="107"/>
      <c r="I1529" s="108">
        <v>42959</v>
      </c>
      <c r="J1529" s="108"/>
      <c r="K1529" s="108">
        <v>42970</v>
      </c>
      <c r="L1529" s="108"/>
      <c r="M1529" s="84" t="s">
        <v>656</v>
      </c>
      <c r="N1529" s="84"/>
      <c r="O1529" s="105">
        <v>200</v>
      </c>
      <c r="P1529" s="105"/>
      <c r="Q1529" s="84"/>
      <c r="R1529" s="84"/>
      <c r="S1529" s="84"/>
      <c r="T1529" s="5">
        <f>SUM(O1495:O1529)</f>
        <v>11960.55</v>
      </c>
    </row>
    <row r="1530" spans="2:20" ht="45" customHeight="1" x14ac:dyDescent="0.25">
      <c r="B1530" s="20" t="s">
        <v>629</v>
      </c>
      <c r="C1530" s="106" t="s">
        <v>1460</v>
      </c>
      <c r="D1530" s="106"/>
      <c r="E1530" s="107">
        <f t="shared" si="23"/>
        <v>1</v>
      </c>
      <c r="F1530" s="107"/>
      <c r="G1530" s="107" t="s">
        <v>35</v>
      </c>
      <c r="H1530" s="107"/>
      <c r="I1530" s="108">
        <v>42765</v>
      </c>
      <c r="J1530" s="108"/>
      <c r="K1530" s="108">
        <v>42765</v>
      </c>
      <c r="L1530" s="108"/>
      <c r="M1530" s="84" t="s">
        <v>656</v>
      </c>
      <c r="N1530" s="84"/>
      <c r="O1530" s="105">
        <v>396</v>
      </c>
      <c r="P1530" s="105"/>
      <c r="Q1530" s="84"/>
      <c r="R1530" s="84"/>
      <c r="S1530" s="84"/>
    </row>
    <row r="1531" spans="2:20" ht="45" customHeight="1" x14ac:dyDescent="0.25">
      <c r="B1531" s="20" t="s">
        <v>629</v>
      </c>
      <c r="C1531" s="106" t="s">
        <v>1809</v>
      </c>
      <c r="D1531" s="106"/>
      <c r="E1531" s="107">
        <f t="shared" si="23"/>
        <v>1</v>
      </c>
      <c r="F1531" s="107"/>
      <c r="G1531" s="107" t="s">
        <v>35</v>
      </c>
      <c r="H1531" s="107"/>
      <c r="I1531" s="108">
        <v>42761</v>
      </c>
      <c r="J1531" s="108"/>
      <c r="K1531" s="108">
        <v>42764</v>
      </c>
      <c r="L1531" s="108"/>
      <c r="M1531" s="84" t="s">
        <v>656</v>
      </c>
      <c r="N1531" s="84"/>
      <c r="O1531" s="105">
        <v>326</v>
      </c>
      <c r="P1531" s="105"/>
      <c r="Q1531" s="84"/>
      <c r="R1531" s="84"/>
      <c r="S1531" s="84"/>
    </row>
    <row r="1532" spans="2:20" ht="45" customHeight="1" x14ac:dyDescent="0.25">
      <c r="B1532" s="20" t="s">
        <v>629</v>
      </c>
      <c r="C1532" s="106" t="s">
        <v>1809</v>
      </c>
      <c r="D1532" s="106"/>
      <c r="E1532" s="107">
        <f t="shared" si="23"/>
        <v>1</v>
      </c>
      <c r="F1532" s="107"/>
      <c r="G1532" s="107" t="s">
        <v>35</v>
      </c>
      <c r="H1532" s="107"/>
      <c r="I1532" s="108">
        <v>42761</v>
      </c>
      <c r="J1532" s="108"/>
      <c r="K1532" s="108">
        <v>42764</v>
      </c>
      <c r="L1532" s="108"/>
      <c r="M1532" s="84" t="s">
        <v>656</v>
      </c>
      <c r="N1532" s="84"/>
      <c r="O1532" s="105">
        <v>375</v>
      </c>
      <c r="P1532" s="105"/>
      <c r="Q1532" s="84"/>
      <c r="R1532" s="84"/>
      <c r="S1532" s="84"/>
    </row>
    <row r="1533" spans="2:20" ht="45" customHeight="1" x14ac:dyDescent="0.25">
      <c r="B1533" s="20" t="s">
        <v>629</v>
      </c>
      <c r="C1533" s="106" t="s">
        <v>1460</v>
      </c>
      <c r="D1533" s="106"/>
      <c r="E1533" s="107">
        <f t="shared" si="23"/>
        <v>1</v>
      </c>
      <c r="F1533" s="107"/>
      <c r="G1533" s="107" t="s">
        <v>35</v>
      </c>
      <c r="H1533" s="107"/>
      <c r="I1533" s="108">
        <v>42765</v>
      </c>
      <c r="J1533" s="108"/>
      <c r="K1533" s="108">
        <v>42765</v>
      </c>
      <c r="L1533" s="108"/>
      <c r="M1533" s="84" t="s">
        <v>656</v>
      </c>
      <c r="N1533" s="84"/>
      <c r="O1533" s="105">
        <v>229</v>
      </c>
      <c r="P1533" s="105"/>
      <c r="Q1533" s="84"/>
      <c r="R1533" s="84"/>
      <c r="S1533" s="84"/>
    </row>
    <row r="1534" spans="2:20" ht="45" customHeight="1" x14ac:dyDescent="0.25">
      <c r="B1534" s="20" t="s">
        <v>629</v>
      </c>
      <c r="C1534" s="106" t="s">
        <v>1810</v>
      </c>
      <c r="D1534" s="106"/>
      <c r="E1534" s="107">
        <f t="shared" si="23"/>
        <v>1</v>
      </c>
      <c r="F1534" s="107"/>
      <c r="G1534" s="107" t="s">
        <v>1364</v>
      </c>
      <c r="H1534" s="107"/>
      <c r="I1534" s="108">
        <v>42761</v>
      </c>
      <c r="J1534" s="108"/>
      <c r="K1534" s="108">
        <v>42761</v>
      </c>
      <c r="L1534" s="108"/>
      <c r="M1534" s="84" t="s">
        <v>656</v>
      </c>
      <c r="N1534" s="84"/>
      <c r="O1534" s="105">
        <v>314</v>
      </c>
      <c r="P1534" s="105"/>
      <c r="Q1534" s="84"/>
      <c r="R1534" s="84"/>
      <c r="S1534" s="84"/>
    </row>
    <row r="1535" spans="2:20" ht="45" customHeight="1" x14ac:dyDescent="0.25">
      <c r="B1535" s="20" t="s">
        <v>629</v>
      </c>
      <c r="C1535" s="106" t="s">
        <v>1811</v>
      </c>
      <c r="D1535" s="106"/>
      <c r="E1535" s="107">
        <f t="shared" si="23"/>
        <v>1</v>
      </c>
      <c r="F1535" s="107"/>
      <c r="G1535" s="107" t="s">
        <v>1364</v>
      </c>
      <c r="H1535" s="107"/>
      <c r="I1535" s="108">
        <v>42775</v>
      </c>
      <c r="J1535" s="108"/>
      <c r="K1535" s="108">
        <v>42775</v>
      </c>
      <c r="L1535" s="108"/>
      <c r="M1535" s="84" t="s">
        <v>656</v>
      </c>
      <c r="N1535" s="84"/>
      <c r="O1535" s="105">
        <v>374</v>
      </c>
      <c r="P1535" s="105"/>
      <c r="Q1535" s="84"/>
      <c r="R1535" s="84"/>
      <c r="S1535" s="84"/>
    </row>
    <row r="1536" spans="2:20" ht="45" customHeight="1" x14ac:dyDescent="0.25">
      <c r="B1536" s="20" t="s">
        <v>629</v>
      </c>
      <c r="C1536" s="106" t="s">
        <v>1810</v>
      </c>
      <c r="D1536" s="106"/>
      <c r="E1536" s="107">
        <f t="shared" si="23"/>
        <v>1</v>
      </c>
      <c r="F1536" s="107"/>
      <c r="G1536" s="107" t="s">
        <v>1364</v>
      </c>
      <c r="H1536" s="107"/>
      <c r="I1536" s="108">
        <v>42761</v>
      </c>
      <c r="J1536" s="108"/>
      <c r="K1536" s="108">
        <v>42761</v>
      </c>
      <c r="L1536" s="108"/>
      <c r="M1536" s="84" t="s">
        <v>656</v>
      </c>
      <c r="N1536" s="84"/>
      <c r="O1536" s="105">
        <v>229</v>
      </c>
      <c r="P1536" s="105"/>
      <c r="Q1536" s="84"/>
      <c r="R1536" s="84"/>
      <c r="S1536" s="84"/>
    </row>
    <row r="1537" spans="2:19" ht="45" customHeight="1" x14ac:dyDescent="0.25">
      <c r="B1537" s="20" t="s">
        <v>629</v>
      </c>
      <c r="C1537" s="106" t="s">
        <v>1811</v>
      </c>
      <c r="D1537" s="106"/>
      <c r="E1537" s="107">
        <f t="shared" si="23"/>
        <v>1</v>
      </c>
      <c r="F1537" s="107"/>
      <c r="G1537" s="107" t="s">
        <v>1364</v>
      </c>
      <c r="H1537" s="107"/>
      <c r="I1537" s="108">
        <v>42775</v>
      </c>
      <c r="J1537" s="108"/>
      <c r="K1537" s="108">
        <v>42775</v>
      </c>
      <c r="L1537" s="108"/>
      <c r="M1537" s="84" t="s">
        <v>656</v>
      </c>
      <c r="N1537" s="84"/>
      <c r="O1537" s="105">
        <v>229</v>
      </c>
      <c r="P1537" s="105"/>
      <c r="Q1537" s="84"/>
      <c r="R1537" s="84"/>
      <c r="S1537" s="84"/>
    </row>
    <row r="1538" spans="2:19" ht="45" customHeight="1" x14ac:dyDescent="0.25">
      <c r="B1538" s="20" t="s">
        <v>629</v>
      </c>
      <c r="C1538" s="106" t="s">
        <v>1812</v>
      </c>
      <c r="D1538" s="106"/>
      <c r="E1538" s="107">
        <f t="shared" si="23"/>
        <v>1</v>
      </c>
      <c r="F1538" s="107"/>
      <c r="G1538" s="107" t="s">
        <v>35</v>
      </c>
      <c r="H1538" s="107"/>
      <c r="I1538" s="108">
        <v>42775</v>
      </c>
      <c r="J1538" s="108"/>
      <c r="K1538" s="108">
        <v>42775</v>
      </c>
      <c r="L1538" s="108"/>
      <c r="M1538" s="84" t="s">
        <v>656</v>
      </c>
      <c r="N1538" s="84"/>
      <c r="O1538" s="105">
        <v>315</v>
      </c>
      <c r="P1538" s="105"/>
      <c r="Q1538" s="84"/>
      <c r="R1538" s="84"/>
      <c r="S1538" s="84"/>
    </row>
    <row r="1539" spans="2:19" ht="45" customHeight="1" x14ac:dyDescent="0.25">
      <c r="B1539" s="20" t="s">
        <v>629</v>
      </c>
      <c r="C1539" s="106" t="s">
        <v>19</v>
      </c>
      <c r="D1539" s="106"/>
      <c r="E1539" s="107">
        <f t="shared" si="23"/>
        <v>1</v>
      </c>
      <c r="F1539" s="107"/>
      <c r="G1539" s="107" t="s">
        <v>20</v>
      </c>
      <c r="H1539" s="107"/>
      <c r="I1539" s="108">
        <v>42775</v>
      </c>
      <c r="J1539" s="108"/>
      <c r="K1539" s="108">
        <v>42775</v>
      </c>
      <c r="L1539" s="108"/>
      <c r="M1539" s="84" t="s">
        <v>656</v>
      </c>
      <c r="N1539" s="84"/>
      <c r="O1539" s="105">
        <v>140</v>
      </c>
      <c r="P1539" s="105"/>
      <c r="Q1539" s="84"/>
      <c r="R1539" s="84"/>
      <c r="S1539" s="84"/>
    </row>
    <row r="1540" spans="2:19" ht="45" customHeight="1" x14ac:dyDescent="0.25">
      <c r="B1540" s="20" t="s">
        <v>629</v>
      </c>
      <c r="C1540" s="106" t="s">
        <v>1812</v>
      </c>
      <c r="D1540" s="106"/>
      <c r="E1540" s="107">
        <f t="shared" si="23"/>
        <v>1</v>
      </c>
      <c r="F1540" s="107"/>
      <c r="G1540" s="107" t="s">
        <v>35</v>
      </c>
      <c r="H1540" s="107"/>
      <c r="I1540" s="108">
        <v>42775</v>
      </c>
      <c r="J1540" s="108"/>
      <c r="K1540" s="108">
        <v>42775</v>
      </c>
      <c r="L1540" s="108"/>
      <c r="M1540" s="84" t="s">
        <v>656</v>
      </c>
      <c r="N1540" s="84"/>
      <c r="O1540" s="105">
        <v>375</v>
      </c>
      <c r="P1540" s="105"/>
      <c r="Q1540" s="84"/>
      <c r="R1540" s="84"/>
      <c r="S1540" s="84"/>
    </row>
    <row r="1541" spans="2:19" ht="45" customHeight="1" x14ac:dyDescent="0.25">
      <c r="B1541" s="20" t="s">
        <v>629</v>
      </c>
      <c r="C1541" s="106" t="s">
        <v>1813</v>
      </c>
      <c r="D1541" s="106"/>
      <c r="E1541" s="107">
        <f t="shared" si="23"/>
        <v>1</v>
      </c>
      <c r="F1541" s="107"/>
      <c r="G1541" s="107" t="s">
        <v>1357</v>
      </c>
      <c r="H1541" s="107"/>
      <c r="I1541" s="108">
        <v>42806</v>
      </c>
      <c r="J1541" s="108"/>
      <c r="K1541" s="108">
        <v>42807</v>
      </c>
      <c r="L1541" s="108"/>
      <c r="M1541" s="84" t="s">
        <v>656</v>
      </c>
      <c r="N1541" s="84"/>
      <c r="O1541" s="105">
        <v>1790</v>
      </c>
      <c r="P1541" s="105"/>
      <c r="Q1541" s="84"/>
      <c r="R1541" s="84"/>
      <c r="S1541" s="84"/>
    </row>
    <row r="1542" spans="2:19" ht="45" customHeight="1" x14ac:dyDescent="0.25">
      <c r="B1542" s="20" t="s">
        <v>629</v>
      </c>
      <c r="C1542" s="106" t="s">
        <v>1814</v>
      </c>
      <c r="D1542" s="106"/>
      <c r="E1542" s="107">
        <f t="shared" si="23"/>
        <v>1</v>
      </c>
      <c r="F1542" s="107"/>
      <c r="G1542" s="107" t="s">
        <v>35</v>
      </c>
      <c r="H1542" s="107"/>
      <c r="I1542" s="108">
        <v>42775</v>
      </c>
      <c r="J1542" s="108"/>
      <c r="K1542" s="108">
        <v>42775</v>
      </c>
      <c r="L1542" s="108"/>
      <c r="M1542" s="84" t="s">
        <v>656</v>
      </c>
      <c r="N1542" s="84"/>
      <c r="O1542" s="105">
        <v>374</v>
      </c>
      <c r="P1542" s="105"/>
      <c r="Q1542" s="84"/>
      <c r="R1542" s="84"/>
      <c r="S1542" s="84"/>
    </row>
    <row r="1543" spans="2:19" ht="45" customHeight="1" x14ac:dyDescent="0.25">
      <c r="B1543" s="20" t="s">
        <v>629</v>
      </c>
      <c r="C1543" s="106" t="s">
        <v>19</v>
      </c>
      <c r="D1543" s="106"/>
      <c r="E1543" s="107">
        <f t="shared" si="23"/>
        <v>1</v>
      </c>
      <c r="F1543" s="107"/>
      <c r="G1543" s="107" t="s">
        <v>20</v>
      </c>
      <c r="H1543" s="107"/>
      <c r="I1543" s="108">
        <v>42775</v>
      </c>
      <c r="J1543" s="108"/>
      <c r="K1543" s="108">
        <v>42775</v>
      </c>
      <c r="L1543" s="108"/>
      <c r="M1543" s="84" t="s">
        <v>656</v>
      </c>
      <c r="N1543" s="84"/>
      <c r="O1543" s="105">
        <v>30</v>
      </c>
      <c r="P1543" s="105"/>
      <c r="Q1543" s="84"/>
      <c r="R1543" s="84"/>
      <c r="S1543" s="84"/>
    </row>
    <row r="1544" spans="2:19" ht="45" customHeight="1" x14ac:dyDescent="0.25">
      <c r="B1544" s="20" t="s">
        <v>629</v>
      </c>
      <c r="C1544" s="106" t="s">
        <v>1814</v>
      </c>
      <c r="D1544" s="106"/>
      <c r="E1544" s="107">
        <f t="shared" si="23"/>
        <v>1</v>
      </c>
      <c r="F1544" s="107"/>
      <c r="G1544" s="107" t="s">
        <v>35</v>
      </c>
      <c r="H1544" s="107"/>
      <c r="I1544" s="108">
        <v>42775</v>
      </c>
      <c r="J1544" s="108"/>
      <c r="K1544" s="108">
        <v>42775</v>
      </c>
      <c r="L1544" s="108"/>
      <c r="M1544" s="84" t="s">
        <v>656</v>
      </c>
      <c r="N1544" s="84"/>
      <c r="O1544" s="105">
        <v>229</v>
      </c>
      <c r="P1544" s="105"/>
      <c r="Q1544" s="84"/>
      <c r="R1544" s="84"/>
      <c r="S1544" s="84"/>
    </row>
    <row r="1545" spans="2:19" ht="45" customHeight="1" x14ac:dyDescent="0.25">
      <c r="B1545" s="20" t="s">
        <v>629</v>
      </c>
      <c r="C1545" s="106" t="s">
        <v>1815</v>
      </c>
      <c r="D1545" s="106"/>
      <c r="E1545" s="107">
        <f t="shared" si="23"/>
        <v>1</v>
      </c>
      <c r="F1545" s="107"/>
      <c r="G1545" s="107" t="s">
        <v>35</v>
      </c>
      <c r="H1545" s="107"/>
      <c r="I1545" s="108">
        <v>42895</v>
      </c>
      <c r="J1545" s="108"/>
      <c r="K1545" s="108">
        <v>42895</v>
      </c>
      <c r="L1545" s="108"/>
      <c r="M1545" s="84" t="s">
        <v>656</v>
      </c>
      <c r="N1545" s="84"/>
      <c r="O1545" s="105">
        <v>404</v>
      </c>
      <c r="P1545" s="105"/>
      <c r="Q1545" s="84"/>
      <c r="R1545" s="84"/>
      <c r="S1545" s="84"/>
    </row>
    <row r="1546" spans="2:19" ht="45" customHeight="1" x14ac:dyDescent="0.25">
      <c r="B1546" s="20" t="s">
        <v>629</v>
      </c>
      <c r="C1546" s="106" t="s">
        <v>1815</v>
      </c>
      <c r="D1546" s="106"/>
      <c r="E1546" s="107">
        <f t="shared" si="23"/>
        <v>1</v>
      </c>
      <c r="F1546" s="107"/>
      <c r="G1546" s="107" t="s">
        <v>35</v>
      </c>
      <c r="H1546" s="107"/>
      <c r="I1546" s="108">
        <v>42895</v>
      </c>
      <c r="J1546" s="108"/>
      <c r="K1546" s="108">
        <v>42895</v>
      </c>
      <c r="L1546" s="108"/>
      <c r="M1546" s="84" t="s">
        <v>656</v>
      </c>
      <c r="N1546" s="84"/>
      <c r="O1546" s="105">
        <v>326</v>
      </c>
      <c r="P1546" s="105"/>
      <c r="Q1546" s="84"/>
      <c r="R1546" s="84"/>
      <c r="S1546" s="84"/>
    </row>
    <row r="1547" spans="2:19" ht="45" customHeight="1" x14ac:dyDescent="0.25">
      <c r="B1547" s="20" t="s">
        <v>629</v>
      </c>
      <c r="C1547" s="106" t="s">
        <v>1815</v>
      </c>
      <c r="D1547" s="106"/>
      <c r="E1547" s="107">
        <f t="shared" si="23"/>
        <v>1</v>
      </c>
      <c r="F1547" s="107"/>
      <c r="G1547" s="107" t="s">
        <v>35</v>
      </c>
      <c r="H1547" s="107"/>
      <c r="I1547" s="108">
        <v>42895</v>
      </c>
      <c r="J1547" s="108"/>
      <c r="K1547" s="108">
        <v>42895</v>
      </c>
      <c r="L1547" s="108"/>
      <c r="M1547" s="84" t="s">
        <v>656</v>
      </c>
      <c r="N1547" s="84"/>
      <c r="O1547" s="105">
        <v>375</v>
      </c>
      <c r="P1547" s="105"/>
      <c r="Q1547" s="84"/>
      <c r="R1547" s="84"/>
      <c r="S1547" s="84"/>
    </row>
    <row r="1548" spans="2:19" ht="45" customHeight="1" x14ac:dyDescent="0.25">
      <c r="B1548" s="20" t="s">
        <v>629</v>
      </c>
      <c r="C1548" s="106" t="s">
        <v>1815</v>
      </c>
      <c r="D1548" s="106"/>
      <c r="E1548" s="107">
        <f t="shared" si="23"/>
        <v>1</v>
      </c>
      <c r="F1548" s="107"/>
      <c r="G1548" s="107" t="s">
        <v>35</v>
      </c>
      <c r="H1548" s="107"/>
      <c r="I1548" s="108">
        <v>42895</v>
      </c>
      <c r="J1548" s="108"/>
      <c r="K1548" s="108">
        <v>42895</v>
      </c>
      <c r="L1548" s="108"/>
      <c r="M1548" s="84" t="s">
        <v>656</v>
      </c>
      <c r="N1548" s="84"/>
      <c r="O1548" s="105">
        <v>222</v>
      </c>
      <c r="P1548" s="105"/>
      <c r="Q1548" s="84"/>
      <c r="R1548" s="84"/>
      <c r="S1548" s="84"/>
    </row>
    <row r="1549" spans="2:19" ht="45" customHeight="1" x14ac:dyDescent="0.25">
      <c r="B1549" s="20" t="s">
        <v>629</v>
      </c>
      <c r="C1549" s="106" t="s">
        <v>1287</v>
      </c>
      <c r="D1549" s="106"/>
      <c r="E1549" s="107">
        <f t="shared" ref="E1549:E1584" si="24">D1549+1</f>
        <v>1</v>
      </c>
      <c r="F1549" s="107"/>
      <c r="G1549" s="107" t="s">
        <v>35</v>
      </c>
      <c r="H1549" s="107"/>
      <c r="I1549" s="108">
        <v>42905</v>
      </c>
      <c r="J1549" s="108"/>
      <c r="K1549" s="108">
        <v>42905</v>
      </c>
      <c r="L1549" s="108"/>
      <c r="M1549" s="84" t="s">
        <v>656</v>
      </c>
      <c r="N1549" s="84"/>
      <c r="O1549" s="105">
        <v>326</v>
      </c>
      <c r="P1549" s="105"/>
      <c r="Q1549" s="84"/>
      <c r="R1549" s="84"/>
      <c r="S1549" s="84"/>
    </row>
    <row r="1550" spans="2:19" ht="45" customHeight="1" x14ac:dyDescent="0.25">
      <c r="B1550" s="20" t="s">
        <v>629</v>
      </c>
      <c r="C1550" s="106" t="s">
        <v>1287</v>
      </c>
      <c r="D1550" s="106"/>
      <c r="E1550" s="107">
        <f t="shared" si="24"/>
        <v>1</v>
      </c>
      <c r="F1550" s="107"/>
      <c r="G1550" s="107" t="s">
        <v>35</v>
      </c>
      <c r="H1550" s="107"/>
      <c r="I1550" s="108">
        <v>42905</v>
      </c>
      <c r="J1550" s="108"/>
      <c r="K1550" s="108">
        <v>42905</v>
      </c>
      <c r="L1550" s="108"/>
      <c r="M1550" s="84" t="s">
        <v>656</v>
      </c>
      <c r="N1550" s="84"/>
      <c r="O1550" s="105">
        <v>334</v>
      </c>
      <c r="P1550" s="105"/>
      <c r="Q1550" s="84"/>
      <c r="R1550" s="84"/>
      <c r="S1550" s="84"/>
    </row>
    <row r="1551" spans="2:19" ht="45" customHeight="1" x14ac:dyDescent="0.25">
      <c r="B1551" s="20" t="s">
        <v>629</v>
      </c>
      <c r="C1551" s="106" t="s">
        <v>1287</v>
      </c>
      <c r="D1551" s="106"/>
      <c r="E1551" s="107">
        <f t="shared" si="24"/>
        <v>1</v>
      </c>
      <c r="F1551" s="107"/>
      <c r="G1551" s="107" t="s">
        <v>35</v>
      </c>
      <c r="H1551" s="107"/>
      <c r="I1551" s="108">
        <v>42905</v>
      </c>
      <c r="J1551" s="108"/>
      <c r="K1551" s="108">
        <v>42905</v>
      </c>
      <c r="L1551" s="108"/>
      <c r="M1551" s="84" t="s">
        <v>656</v>
      </c>
      <c r="N1551" s="84"/>
      <c r="O1551" s="105">
        <v>294</v>
      </c>
      <c r="P1551" s="105"/>
      <c r="Q1551" s="84"/>
      <c r="R1551" s="84"/>
      <c r="S1551" s="84"/>
    </row>
    <row r="1552" spans="2:19" ht="45" customHeight="1" x14ac:dyDescent="0.25">
      <c r="B1552" s="20" t="s">
        <v>629</v>
      </c>
      <c r="C1552" s="106" t="s">
        <v>19</v>
      </c>
      <c r="D1552" s="106"/>
      <c r="E1552" s="107">
        <f t="shared" si="24"/>
        <v>1</v>
      </c>
      <c r="F1552" s="107"/>
      <c r="G1552" s="107" t="s">
        <v>20</v>
      </c>
      <c r="H1552" s="107"/>
      <c r="I1552" s="108">
        <v>42905</v>
      </c>
      <c r="J1552" s="108"/>
      <c r="K1552" s="108">
        <v>42905</v>
      </c>
      <c r="L1552" s="108"/>
      <c r="M1552" s="84" t="s">
        <v>656</v>
      </c>
      <c r="N1552" s="84"/>
      <c r="O1552" s="105">
        <v>150</v>
      </c>
      <c r="P1552" s="105"/>
      <c r="Q1552" s="84"/>
      <c r="R1552" s="84"/>
      <c r="S1552" s="84"/>
    </row>
    <row r="1553" spans="2:19" ht="45" customHeight="1" x14ac:dyDescent="0.25">
      <c r="B1553" s="20" t="s">
        <v>629</v>
      </c>
      <c r="C1553" s="106" t="s">
        <v>1287</v>
      </c>
      <c r="D1553" s="106"/>
      <c r="E1553" s="107">
        <f t="shared" si="24"/>
        <v>1</v>
      </c>
      <c r="F1553" s="107"/>
      <c r="G1553" s="107" t="s">
        <v>35</v>
      </c>
      <c r="H1553" s="107"/>
      <c r="I1553" s="108">
        <v>42905</v>
      </c>
      <c r="J1553" s="108"/>
      <c r="K1553" s="108">
        <v>42905</v>
      </c>
      <c r="L1553" s="108"/>
      <c r="M1553" s="84" t="s">
        <v>656</v>
      </c>
      <c r="N1553" s="84"/>
      <c r="O1553" s="105">
        <v>152</v>
      </c>
      <c r="P1553" s="105"/>
      <c r="Q1553" s="84"/>
      <c r="R1553" s="84"/>
      <c r="S1553" s="84"/>
    </row>
    <row r="1554" spans="2:19" ht="45" customHeight="1" x14ac:dyDescent="0.25">
      <c r="B1554" s="20" t="s">
        <v>629</v>
      </c>
      <c r="C1554" s="106" t="s">
        <v>1287</v>
      </c>
      <c r="D1554" s="106"/>
      <c r="E1554" s="107">
        <f t="shared" si="24"/>
        <v>1</v>
      </c>
      <c r="F1554" s="107"/>
      <c r="G1554" s="107" t="s">
        <v>35</v>
      </c>
      <c r="H1554" s="107"/>
      <c r="I1554" s="108">
        <v>42905</v>
      </c>
      <c r="J1554" s="108"/>
      <c r="K1554" s="108">
        <v>42905</v>
      </c>
      <c r="L1554" s="108"/>
      <c r="M1554" s="84" t="s">
        <v>656</v>
      </c>
      <c r="N1554" s="84"/>
      <c r="O1554" s="105">
        <v>219</v>
      </c>
      <c r="P1554" s="105"/>
      <c r="Q1554" s="84"/>
      <c r="R1554" s="84"/>
      <c r="S1554" s="84"/>
    </row>
    <row r="1555" spans="2:19" ht="45" customHeight="1" x14ac:dyDescent="0.25">
      <c r="B1555" s="20" t="s">
        <v>629</v>
      </c>
      <c r="C1555" s="106" t="s">
        <v>1287</v>
      </c>
      <c r="D1555" s="106"/>
      <c r="E1555" s="107">
        <f t="shared" si="24"/>
        <v>1</v>
      </c>
      <c r="F1555" s="107"/>
      <c r="G1555" s="107" t="s">
        <v>35</v>
      </c>
      <c r="H1555" s="107"/>
      <c r="I1555" s="108">
        <v>42905</v>
      </c>
      <c r="J1555" s="108"/>
      <c r="K1555" s="108">
        <v>42905</v>
      </c>
      <c r="L1555" s="108"/>
      <c r="M1555" s="84" t="s">
        <v>656</v>
      </c>
      <c r="N1555" s="84"/>
      <c r="O1555" s="105">
        <v>371</v>
      </c>
      <c r="P1555" s="105"/>
      <c r="Q1555" s="84"/>
      <c r="R1555" s="84"/>
      <c r="S1555" s="84"/>
    </row>
    <row r="1556" spans="2:19" ht="45" customHeight="1" x14ac:dyDescent="0.25">
      <c r="B1556" s="20" t="s">
        <v>629</v>
      </c>
      <c r="C1556" s="106" t="s">
        <v>1287</v>
      </c>
      <c r="D1556" s="106"/>
      <c r="E1556" s="107">
        <f t="shared" si="24"/>
        <v>1</v>
      </c>
      <c r="F1556" s="107"/>
      <c r="G1556" s="107" t="s">
        <v>35</v>
      </c>
      <c r="H1556" s="107"/>
      <c r="I1556" s="108">
        <v>42920</v>
      </c>
      <c r="J1556" s="108"/>
      <c r="K1556" s="108">
        <v>42920</v>
      </c>
      <c r="L1556" s="108"/>
      <c r="M1556" s="84" t="s">
        <v>656</v>
      </c>
      <c r="N1556" s="84"/>
      <c r="O1556" s="105">
        <v>296</v>
      </c>
      <c r="P1556" s="105"/>
      <c r="Q1556" s="84"/>
      <c r="R1556" s="84"/>
      <c r="S1556" s="84"/>
    </row>
    <row r="1557" spans="2:19" ht="45" customHeight="1" x14ac:dyDescent="0.25">
      <c r="B1557" s="20" t="s">
        <v>629</v>
      </c>
      <c r="C1557" s="106" t="s">
        <v>1287</v>
      </c>
      <c r="D1557" s="106"/>
      <c r="E1557" s="107">
        <f t="shared" si="24"/>
        <v>1</v>
      </c>
      <c r="F1557" s="107"/>
      <c r="G1557" s="107" t="s">
        <v>35</v>
      </c>
      <c r="H1557" s="107"/>
      <c r="I1557" s="108">
        <v>42920</v>
      </c>
      <c r="J1557" s="108"/>
      <c r="K1557" s="108">
        <v>42920</v>
      </c>
      <c r="L1557" s="108"/>
      <c r="M1557" s="84" t="s">
        <v>656</v>
      </c>
      <c r="N1557" s="84"/>
      <c r="O1557" s="105">
        <v>388</v>
      </c>
      <c r="P1557" s="105"/>
      <c r="Q1557" s="84"/>
      <c r="R1557" s="84"/>
      <c r="S1557" s="84"/>
    </row>
    <row r="1558" spans="2:19" ht="45" customHeight="1" x14ac:dyDescent="0.25">
      <c r="B1558" s="20" t="s">
        <v>629</v>
      </c>
      <c r="C1558" s="106" t="s">
        <v>19</v>
      </c>
      <c r="D1558" s="106"/>
      <c r="E1558" s="107">
        <f t="shared" si="24"/>
        <v>1</v>
      </c>
      <c r="F1558" s="107"/>
      <c r="G1558" s="107" t="s">
        <v>20</v>
      </c>
      <c r="H1558" s="107"/>
      <c r="I1558" s="108">
        <v>42920</v>
      </c>
      <c r="J1558" s="108"/>
      <c r="K1558" s="108">
        <v>42920</v>
      </c>
      <c r="L1558" s="108"/>
      <c r="M1558" s="84" t="s">
        <v>656</v>
      </c>
      <c r="N1558" s="84"/>
      <c r="O1558" s="105">
        <v>70</v>
      </c>
      <c r="P1558" s="105"/>
      <c r="Q1558" s="84"/>
      <c r="R1558" s="84"/>
      <c r="S1558" s="84"/>
    </row>
    <row r="1559" spans="2:19" ht="45" customHeight="1" x14ac:dyDescent="0.25">
      <c r="B1559" s="20" t="s">
        <v>629</v>
      </c>
      <c r="C1559" s="106" t="s">
        <v>1287</v>
      </c>
      <c r="D1559" s="106"/>
      <c r="E1559" s="107">
        <f t="shared" si="24"/>
        <v>1</v>
      </c>
      <c r="F1559" s="107"/>
      <c r="G1559" s="107" t="s">
        <v>35</v>
      </c>
      <c r="H1559" s="107"/>
      <c r="I1559" s="108">
        <v>42920</v>
      </c>
      <c r="J1559" s="108"/>
      <c r="K1559" s="108">
        <v>42920</v>
      </c>
      <c r="L1559" s="108"/>
      <c r="M1559" s="84" t="s">
        <v>656</v>
      </c>
      <c r="N1559" s="84"/>
      <c r="O1559" s="105">
        <v>229</v>
      </c>
      <c r="P1559" s="105"/>
      <c r="Q1559" s="84"/>
      <c r="R1559" s="84"/>
      <c r="S1559" s="84"/>
    </row>
    <row r="1560" spans="2:19" ht="45" customHeight="1" x14ac:dyDescent="0.25">
      <c r="B1560" s="20" t="s">
        <v>629</v>
      </c>
      <c r="C1560" s="106" t="s">
        <v>1287</v>
      </c>
      <c r="D1560" s="106"/>
      <c r="E1560" s="107">
        <f t="shared" si="24"/>
        <v>1</v>
      </c>
      <c r="F1560" s="107"/>
      <c r="G1560" s="107" t="s">
        <v>35</v>
      </c>
      <c r="H1560" s="107"/>
      <c r="I1560" s="108">
        <v>42920</v>
      </c>
      <c r="J1560" s="108"/>
      <c r="K1560" s="108">
        <v>42920</v>
      </c>
      <c r="L1560" s="108"/>
      <c r="M1560" s="84" t="s">
        <v>656</v>
      </c>
      <c r="N1560" s="84"/>
      <c r="O1560" s="105">
        <v>229</v>
      </c>
      <c r="P1560" s="105"/>
      <c r="Q1560" s="84"/>
      <c r="R1560" s="84"/>
      <c r="S1560" s="84"/>
    </row>
    <row r="1561" spans="2:19" ht="45" customHeight="1" x14ac:dyDescent="0.25">
      <c r="B1561" s="20" t="s">
        <v>629</v>
      </c>
      <c r="C1561" s="106" t="s">
        <v>1816</v>
      </c>
      <c r="D1561" s="106"/>
      <c r="E1561" s="107">
        <f t="shared" si="24"/>
        <v>1</v>
      </c>
      <c r="F1561" s="107"/>
      <c r="G1561" s="107" t="s">
        <v>35</v>
      </c>
      <c r="H1561" s="107"/>
      <c r="I1561" s="108">
        <v>42976</v>
      </c>
      <c r="J1561" s="108"/>
      <c r="K1561" s="108">
        <v>42976</v>
      </c>
      <c r="L1561" s="108"/>
      <c r="M1561" s="84" t="s">
        <v>656</v>
      </c>
      <c r="N1561" s="84"/>
      <c r="O1561" s="105">
        <v>351</v>
      </c>
      <c r="P1561" s="105"/>
      <c r="Q1561" s="84"/>
      <c r="R1561" s="84"/>
      <c r="S1561" s="84"/>
    </row>
    <row r="1562" spans="2:19" ht="45" customHeight="1" x14ac:dyDescent="0.25">
      <c r="B1562" s="20" t="s">
        <v>629</v>
      </c>
      <c r="C1562" s="106" t="s">
        <v>1816</v>
      </c>
      <c r="D1562" s="106"/>
      <c r="E1562" s="107">
        <f t="shared" si="24"/>
        <v>1</v>
      </c>
      <c r="F1562" s="107"/>
      <c r="G1562" s="107" t="s">
        <v>35</v>
      </c>
      <c r="H1562" s="107"/>
      <c r="I1562" s="108">
        <v>42976</v>
      </c>
      <c r="J1562" s="108"/>
      <c r="K1562" s="108">
        <v>42976</v>
      </c>
      <c r="L1562" s="108"/>
      <c r="M1562" s="84" t="s">
        <v>656</v>
      </c>
      <c r="N1562" s="84"/>
      <c r="O1562" s="105">
        <v>216</v>
      </c>
      <c r="P1562" s="105"/>
      <c r="Q1562" s="84"/>
      <c r="R1562" s="84"/>
      <c r="S1562" s="84"/>
    </row>
    <row r="1563" spans="2:19" ht="45" customHeight="1" x14ac:dyDescent="0.25">
      <c r="B1563" s="20" t="s">
        <v>629</v>
      </c>
      <c r="C1563" s="106" t="s">
        <v>19</v>
      </c>
      <c r="D1563" s="106"/>
      <c r="E1563" s="107">
        <f t="shared" si="24"/>
        <v>1</v>
      </c>
      <c r="F1563" s="107"/>
      <c r="G1563" s="107" t="s">
        <v>20</v>
      </c>
      <c r="H1563" s="107"/>
      <c r="I1563" s="108">
        <v>42976</v>
      </c>
      <c r="J1563" s="108"/>
      <c r="K1563" s="108">
        <v>42976</v>
      </c>
      <c r="L1563" s="108"/>
      <c r="M1563" s="84" t="s">
        <v>656</v>
      </c>
      <c r="N1563" s="84"/>
      <c r="O1563" s="105">
        <v>180</v>
      </c>
      <c r="P1563" s="105"/>
      <c r="Q1563" s="84"/>
      <c r="R1563" s="84"/>
      <c r="S1563" s="84"/>
    </row>
    <row r="1564" spans="2:19" ht="45" customHeight="1" x14ac:dyDescent="0.25">
      <c r="B1564" s="20" t="s">
        <v>629</v>
      </c>
      <c r="C1564" s="106" t="s">
        <v>1816</v>
      </c>
      <c r="D1564" s="106"/>
      <c r="E1564" s="107">
        <f t="shared" si="24"/>
        <v>1</v>
      </c>
      <c r="F1564" s="107"/>
      <c r="G1564" s="107" t="s">
        <v>35</v>
      </c>
      <c r="H1564" s="107"/>
      <c r="I1564" s="108">
        <v>42976</v>
      </c>
      <c r="J1564" s="108"/>
      <c r="K1564" s="108">
        <v>42976</v>
      </c>
      <c r="L1564" s="108"/>
      <c r="M1564" s="84" t="s">
        <v>656</v>
      </c>
      <c r="N1564" s="84"/>
      <c r="O1564" s="105">
        <v>222</v>
      </c>
      <c r="P1564" s="105"/>
      <c r="Q1564" s="84"/>
      <c r="R1564" s="84"/>
      <c r="S1564" s="84"/>
    </row>
    <row r="1565" spans="2:19" ht="45" customHeight="1" x14ac:dyDescent="0.25">
      <c r="B1565" s="20" t="s">
        <v>629</v>
      </c>
      <c r="C1565" s="106" t="s">
        <v>1816</v>
      </c>
      <c r="D1565" s="106"/>
      <c r="E1565" s="107">
        <f t="shared" si="24"/>
        <v>1</v>
      </c>
      <c r="F1565" s="107"/>
      <c r="G1565" s="107" t="s">
        <v>35</v>
      </c>
      <c r="H1565" s="107"/>
      <c r="I1565" s="108">
        <v>42976</v>
      </c>
      <c r="J1565" s="108"/>
      <c r="K1565" s="108">
        <v>42976</v>
      </c>
      <c r="L1565" s="108"/>
      <c r="M1565" s="84" t="s">
        <v>656</v>
      </c>
      <c r="N1565" s="84"/>
      <c r="O1565" s="105">
        <v>375</v>
      </c>
      <c r="P1565" s="105"/>
      <c r="Q1565" s="84"/>
      <c r="R1565" s="84"/>
      <c r="S1565" s="84"/>
    </row>
    <row r="1566" spans="2:19" ht="45" customHeight="1" x14ac:dyDescent="0.25">
      <c r="B1566" s="20" t="s">
        <v>629</v>
      </c>
      <c r="C1566" s="106" t="s">
        <v>1817</v>
      </c>
      <c r="D1566" s="106"/>
      <c r="E1566" s="107">
        <f t="shared" si="24"/>
        <v>1</v>
      </c>
      <c r="F1566" s="107"/>
      <c r="G1566" s="107" t="s">
        <v>35</v>
      </c>
      <c r="H1566" s="107"/>
      <c r="I1566" s="108">
        <v>43031</v>
      </c>
      <c r="J1566" s="108"/>
      <c r="K1566" s="108">
        <v>43031</v>
      </c>
      <c r="L1566" s="108"/>
      <c r="M1566" s="84" t="s">
        <v>656</v>
      </c>
      <c r="N1566" s="84"/>
      <c r="O1566" s="105">
        <v>245</v>
      </c>
      <c r="P1566" s="105"/>
      <c r="Q1566" s="84"/>
      <c r="R1566" s="84"/>
      <c r="S1566" s="84"/>
    </row>
    <row r="1567" spans="2:19" ht="45" customHeight="1" x14ac:dyDescent="0.25">
      <c r="B1567" s="20" t="s">
        <v>629</v>
      </c>
      <c r="C1567" s="106" t="s">
        <v>1818</v>
      </c>
      <c r="D1567" s="106"/>
      <c r="E1567" s="107">
        <f t="shared" si="24"/>
        <v>1</v>
      </c>
      <c r="F1567" s="107"/>
      <c r="G1567" s="107" t="s">
        <v>35</v>
      </c>
      <c r="H1567" s="107"/>
      <c r="I1567" s="108">
        <v>43020</v>
      </c>
      <c r="J1567" s="108"/>
      <c r="K1567" s="108">
        <v>43020</v>
      </c>
      <c r="L1567" s="108"/>
      <c r="M1567" s="84" t="s">
        <v>656</v>
      </c>
      <c r="N1567" s="84"/>
      <c r="O1567" s="105">
        <v>245</v>
      </c>
      <c r="P1567" s="105"/>
      <c r="Q1567" s="84"/>
      <c r="R1567" s="84"/>
      <c r="S1567" s="84"/>
    </row>
    <row r="1568" spans="2:19" ht="45" customHeight="1" x14ac:dyDescent="0.25">
      <c r="B1568" s="20" t="s">
        <v>629</v>
      </c>
      <c r="C1568" s="106" t="s">
        <v>1819</v>
      </c>
      <c r="D1568" s="106"/>
      <c r="E1568" s="107">
        <f t="shared" si="24"/>
        <v>1</v>
      </c>
      <c r="F1568" s="107"/>
      <c r="G1568" s="107" t="s">
        <v>35</v>
      </c>
      <c r="H1568" s="107"/>
      <c r="I1568" s="108">
        <v>43052</v>
      </c>
      <c r="J1568" s="108"/>
      <c r="K1568" s="108">
        <v>43052</v>
      </c>
      <c r="L1568" s="108"/>
      <c r="M1568" s="84" t="s">
        <v>656</v>
      </c>
      <c r="N1568" s="84"/>
      <c r="O1568" s="105">
        <v>288</v>
      </c>
      <c r="P1568" s="105"/>
      <c r="Q1568" s="84"/>
      <c r="R1568" s="84"/>
      <c r="S1568" s="84"/>
    </row>
    <row r="1569" spans="2:20" ht="45" customHeight="1" x14ac:dyDescent="0.25">
      <c r="B1569" s="20" t="s">
        <v>629</v>
      </c>
      <c r="C1569" s="106" t="s">
        <v>19</v>
      </c>
      <c r="D1569" s="106"/>
      <c r="E1569" s="107">
        <f t="shared" si="24"/>
        <v>1</v>
      </c>
      <c r="F1569" s="107"/>
      <c r="G1569" s="107" t="s">
        <v>20</v>
      </c>
      <c r="H1569" s="107"/>
      <c r="I1569" s="108">
        <v>43052</v>
      </c>
      <c r="J1569" s="108"/>
      <c r="K1569" s="108">
        <v>43052</v>
      </c>
      <c r="L1569" s="108"/>
      <c r="M1569" s="84" t="s">
        <v>656</v>
      </c>
      <c r="N1569" s="84"/>
      <c r="O1569" s="105">
        <v>394</v>
      </c>
      <c r="P1569" s="105"/>
      <c r="Q1569" s="84"/>
      <c r="R1569" s="84"/>
      <c r="S1569" s="84"/>
    </row>
    <row r="1570" spans="2:20" ht="45" customHeight="1" x14ac:dyDescent="0.25">
      <c r="B1570" s="20" t="s">
        <v>629</v>
      </c>
      <c r="C1570" s="106" t="s">
        <v>1817</v>
      </c>
      <c r="D1570" s="106"/>
      <c r="E1570" s="107">
        <f t="shared" si="24"/>
        <v>1</v>
      </c>
      <c r="F1570" s="107"/>
      <c r="G1570" s="107" t="s">
        <v>35</v>
      </c>
      <c r="H1570" s="107"/>
      <c r="I1570" s="108">
        <v>43031</v>
      </c>
      <c r="J1570" s="108"/>
      <c r="K1570" s="108">
        <v>43031</v>
      </c>
      <c r="L1570" s="108"/>
      <c r="M1570" s="84" t="s">
        <v>656</v>
      </c>
      <c r="N1570" s="84"/>
      <c r="O1570" s="105">
        <v>219.9</v>
      </c>
      <c r="P1570" s="105"/>
      <c r="Q1570" s="84"/>
      <c r="R1570" s="84"/>
      <c r="S1570" s="84"/>
    </row>
    <row r="1571" spans="2:20" ht="45" customHeight="1" x14ac:dyDescent="0.25">
      <c r="B1571" s="20" t="s">
        <v>629</v>
      </c>
      <c r="C1571" s="106" t="s">
        <v>1818</v>
      </c>
      <c r="D1571" s="106"/>
      <c r="E1571" s="107">
        <f t="shared" si="24"/>
        <v>1</v>
      </c>
      <c r="F1571" s="107"/>
      <c r="G1571" s="107" t="s">
        <v>35</v>
      </c>
      <c r="H1571" s="107"/>
      <c r="I1571" s="108">
        <v>43020</v>
      </c>
      <c r="J1571" s="108"/>
      <c r="K1571" s="108">
        <v>43020</v>
      </c>
      <c r="L1571" s="108"/>
      <c r="M1571" s="84" t="s">
        <v>656</v>
      </c>
      <c r="N1571" s="84"/>
      <c r="O1571" s="105">
        <v>229</v>
      </c>
      <c r="P1571" s="105"/>
      <c r="Q1571" s="84"/>
      <c r="R1571" s="84"/>
      <c r="S1571" s="84"/>
    </row>
    <row r="1572" spans="2:20" ht="45" customHeight="1" x14ac:dyDescent="0.25">
      <c r="B1572" s="20" t="s">
        <v>629</v>
      </c>
      <c r="C1572" s="106" t="s">
        <v>1819</v>
      </c>
      <c r="D1572" s="106"/>
      <c r="E1572" s="107">
        <f t="shared" si="24"/>
        <v>1</v>
      </c>
      <c r="F1572" s="107"/>
      <c r="G1572" s="107" t="s">
        <v>35</v>
      </c>
      <c r="H1572" s="107"/>
      <c r="I1572" s="108">
        <v>43052</v>
      </c>
      <c r="J1572" s="108"/>
      <c r="K1572" s="108">
        <v>43052</v>
      </c>
      <c r="L1572" s="108"/>
      <c r="M1572" s="84" t="s">
        <v>656</v>
      </c>
      <c r="N1572" s="84"/>
      <c r="O1572" s="105">
        <v>126</v>
      </c>
      <c r="P1572" s="105"/>
      <c r="Q1572" s="84"/>
      <c r="R1572" s="84"/>
      <c r="S1572" s="84"/>
    </row>
    <row r="1573" spans="2:20" ht="45" customHeight="1" x14ac:dyDescent="0.25">
      <c r="B1573" s="20" t="s">
        <v>629</v>
      </c>
      <c r="C1573" s="106" t="s">
        <v>1820</v>
      </c>
      <c r="D1573" s="106"/>
      <c r="E1573" s="107">
        <f t="shared" si="24"/>
        <v>1</v>
      </c>
      <c r="F1573" s="107"/>
      <c r="G1573" s="107" t="s">
        <v>35</v>
      </c>
      <c r="H1573" s="107"/>
      <c r="I1573" s="108">
        <v>43005</v>
      </c>
      <c r="J1573" s="108"/>
      <c r="K1573" s="108">
        <v>43005</v>
      </c>
      <c r="L1573" s="108"/>
      <c r="M1573" s="84" t="s">
        <v>656</v>
      </c>
      <c r="N1573" s="84"/>
      <c r="O1573" s="105">
        <v>83</v>
      </c>
      <c r="P1573" s="105"/>
      <c r="Q1573" s="84"/>
      <c r="R1573" s="84"/>
      <c r="S1573" s="84"/>
    </row>
    <row r="1574" spans="2:20" ht="45" customHeight="1" x14ac:dyDescent="0.25">
      <c r="B1574" s="20" t="s">
        <v>629</v>
      </c>
      <c r="C1574" s="106" t="s">
        <v>1821</v>
      </c>
      <c r="D1574" s="106"/>
      <c r="E1574" s="107">
        <f t="shared" si="24"/>
        <v>1</v>
      </c>
      <c r="F1574" s="107"/>
      <c r="G1574" s="107" t="s">
        <v>35</v>
      </c>
      <c r="H1574" s="107"/>
      <c r="I1574" s="108">
        <v>43020</v>
      </c>
      <c r="J1574" s="108"/>
      <c r="K1574" s="108">
        <v>43020</v>
      </c>
      <c r="L1574" s="108"/>
      <c r="M1574" s="84" t="s">
        <v>656</v>
      </c>
      <c r="N1574" s="84"/>
      <c r="O1574" s="105">
        <v>245</v>
      </c>
      <c r="P1574" s="105"/>
      <c r="Q1574" s="84"/>
      <c r="R1574" s="84"/>
      <c r="S1574" s="84"/>
    </row>
    <row r="1575" spans="2:20" ht="45" customHeight="1" x14ac:dyDescent="0.25">
      <c r="B1575" s="20" t="s">
        <v>629</v>
      </c>
      <c r="C1575" s="106" t="s">
        <v>19</v>
      </c>
      <c r="D1575" s="106"/>
      <c r="E1575" s="107">
        <f t="shared" si="24"/>
        <v>1</v>
      </c>
      <c r="F1575" s="107"/>
      <c r="G1575" s="107" t="s">
        <v>20</v>
      </c>
      <c r="H1575" s="107"/>
      <c r="I1575" s="108">
        <v>43005</v>
      </c>
      <c r="J1575" s="108"/>
      <c r="K1575" s="108">
        <v>43005</v>
      </c>
      <c r="L1575" s="108"/>
      <c r="M1575" s="84" t="s">
        <v>656</v>
      </c>
      <c r="N1575" s="84"/>
      <c r="O1575" s="105">
        <v>284</v>
      </c>
      <c r="P1575" s="105"/>
      <c r="Q1575" s="84"/>
      <c r="R1575" s="84"/>
      <c r="S1575" s="84"/>
    </row>
    <row r="1576" spans="2:20" ht="45" customHeight="1" x14ac:dyDescent="0.25">
      <c r="B1576" s="20" t="s">
        <v>629</v>
      </c>
      <c r="C1576" s="106" t="s">
        <v>1820</v>
      </c>
      <c r="D1576" s="106"/>
      <c r="E1576" s="107">
        <f t="shared" si="24"/>
        <v>1</v>
      </c>
      <c r="F1576" s="107"/>
      <c r="G1576" s="107" t="s">
        <v>35</v>
      </c>
      <c r="H1576" s="107"/>
      <c r="I1576" s="108">
        <v>43005</v>
      </c>
      <c r="J1576" s="108"/>
      <c r="K1576" s="108">
        <v>43005</v>
      </c>
      <c r="L1576" s="108"/>
      <c r="M1576" s="84" t="s">
        <v>656</v>
      </c>
      <c r="N1576" s="84"/>
      <c r="O1576" s="105">
        <v>59</v>
      </c>
      <c r="P1576" s="105"/>
      <c r="Q1576" s="84"/>
      <c r="R1576" s="84"/>
      <c r="S1576" s="84"/>
    </row>
    <row r="1577" spans="2:20" ht="45" customHeight="1" x14ac:dyDescent="0.25">
      <c r="B1577" s="20" t="s">
        <v>629</v>
      </c>
      <c r="C1577" s="106" t="s">
        <v>1821</v>
      </c>
      <c r="D1577" s="106"/>
      <c r="E1577" s="107">
        <f t="shared" si="24"/>
        <v>1</v>
      </c>
      <c r="F1577" s="107"/>
      <c r="G1577" s="107" t="s">
        <v>35</v>
      </c>
      <c r="H1577" s="107"/>
      <c r="I1577" s="108">
        <v>43020</v>
      </c>
      <c r="J1577" s="108"/>
      <c r="K1577" s="108">
        <v>43020</v>
      </c>
      <c r="L1577" s="108"/>
      <c r="M1577" s="84" t="s">
        <v>656</v>
      </c>
      <c r="N1577" s="84"/>
      <c r="O1577" s="105">
        <v>229</v>
      </c>
      <c r="P1577" s="105"/>
      <c r="Q1577" s="84"/>
      <c r="R1577" s="84"/>
      <c r="S1577" s="84"/>
    </row>
    <row r="1578" spans="2:20" ht="45" customHeight="1" x14ac:dyDescent="0.25">
      <c r="B1578" s="20" t="s">
        <v>629</v>
      </c>
      <c r="C1578" s="106" t="s">
        <v>1822</v>
      </c>
      <c r="D1578" s="106"/>
      <c r="E1578" s="107">
        <f t="shared" si="24"/>
        <v>1</v>
      </c>
      <c r="F1578" s="107"/>
      <c r="G1578" s="107" t="s">
        <v>35</v>
      </c>
      <c r="H1578" s="107"/>
      <c r="I1578" s="108">
        <v>43031</v>
      </c>
      <c r="J1578" s="108"/>
      <c r="K1578" s="108">
        <v>43031</v>
      </c>
      <c r="L1578" s="108"/>
      <c r="M1578" s="84" t="s">
        <v>656</v>
      </c>
      <c r="N1578" s="84"/>
      <c r="O1578" s="105">
        <v>453</v>
      </c>
      <c r="P1578" s="105"/>
      <c r="Q1578" s="84"/>
      <c r="R1578" s="84"/>
      <c r="S1578" s="84"/>
    </row>
    <row r="1579" spans="2:20" ht="45" customHeight="1" x14ac:dyDescent="0.25">
      <c r="B1579" s="20" t="s">
        <v>629</v>
      </c>
      <c r="C1579" s="106" t="s">
        <v>1823</v>
      </c>
      <c r="D1579" s="106"/>
      <c r="E1579" s="107">
        <f t="shared" si="24"/>
        <v>1</v>
      </c>
      <c r="F1579" s="107"/>
      <c r="G1579" s="107" t="s">
        <v>35</v>
      </c>
      <c r="H1579" s="107"/>
      <c r="I1579" s="108">
        <v>43052</v>
      </c>
      <c r="J1579" s="108"/>
      <c r="K1579" s="108">
        <v>43052</v>
      </c>
      <c r="L1579" s="108"/>
      <c r="M1579" s="84" t="s">
        <v>656</v>
      </c>
      <c r="N1579" s="84"/>
      <c r="O1579" s="105">
        <v>158</v>
      </c>
      <c r="P1579" s="105"/>
      <c r="Q1579" s="84"/>
      <c r="R1579" s="84"/>
      <c r="S1579" s="84"/>
    </row>
    <row r="1580" spans="2:20" ht="45" customHeight="1" x14ac:dyDescent="0.25">
      <c r="B1580" s="20" t="s">
        <v>629</v>
      </c>
      <c r="C1580" s="106" t="s">
        <v>1824</v>
      </c>
      <c r="D1580" s="106"/>
      <c r="E1580" s="107">
        <f t="shared" si="24"/>
        <v>1</v>
      </c>
      <c r="F1580" s="107"/>
      <c r="G1580" s="107" t="s">
        <v>35</v>
      </c>
      <c r="H1580" s="107"/>
      <c r="I1580" s="108">
        <v>43017</v>
      </c>
      <c r="J1580" s="108"/>
      <c r="K1580" s="108">
        <v>43048</v>
      </c>
      <c r="L1580" s="108"/>
      <c r="M1580" s="84" t="s">
        <v>656</v>
      </c>
      <c r="N1580" s="84"/>
      <c r="O1580" s="105">
        <v>380</v>
      </c>
      <c r="P1580" s="105"/>
      <c r="Q1580" s="84"/>
      <c r="R1580" s="84"/>
      <c r="S1580" s="84"/>
    </row>
    <row r="1581" spans="2:20" ht="45" customHeight="1" x14ac:dyDescent="0.25">
      <c r="B1581" s="20" t="s">
        <v>629</v>
      </c>
      <c r="C1581" s="106" t="s">
        <v>19</v>
      </c>
      <c r="D1581" s="106"/>
      <c r="E1581" s="107">
        <f t="shared" si="24"/>
        <v>1</v>
      </c>
      <c r="F1581" s="107"/>
      <c r="G1581" s="107" t="s">
        <v>20</v>
      </c>
      <c r="H1581" s="107"/>
      <c r="I1581" s="108">
        <v>43052</v>
      </c>
      <c r="J1581" s="108"/>
      <c r="K1581" s="108">
        <v>43052</v>
      </c>
      <c r="L1581" s="108"/>
      <c r="M1581" s="84" t="s">
        <v>656</v>
      </c>
      <c r="N1581" s="84"/>
      <c r="O1581" s="105">
        <v>210</v>
      </c>
      <c r="P1581" s="105"/>
      <c r="Q1581" s="84"/>
      <c r="R1581" s="84"/>
      <c r="S1581" s="84"/>
    </row>
    <row r="1582" spans="2:20" ht="45" customHeight="1" x14ac:dyDescent="0.25">
      <c r="B1582" s="20" t="s">
        <v>629</v>
      </c>
      <c r="C1582" s="106" t="s">
        <v>1822</v>
      </c>
      <c r="D1582" s="106"/>
      <c r="E1582" s="107">
        <f t="shared" si="24"/>
        <v>1</v>
      </c>
      <c r="F1582" s="107"/>
      <c r="G1582" s="107" t="s">
        <v>35</v>
      </c>
      <c r="H1582" s="107"/>
      <c r="I1582" s="108">
        <v>43031</v>
      </c>
      <c r="J1582" s="108"/>
      <c r="K1582" s="108">
        <v>43031</v>
      </c>
      <c r="L1582" s="108"/>
      <c r="M1582" s="84" t="s">
        <v>656</v>
      </c>
      <c r="N1582" s="84"/>
      <c r="O1582" s="105">
        <v>243</v>
      </c>
      <c r="P1582" s="105"/>
      <c r="Q1582" s="84"/>
      <c r="R1582" s="84"/>
      <c r="S1582" s="84"/>
    </row>
    <row r="1583" spans="2:20" ht="45" customHeight="1" x14ac:dyDescent="0.25">
      <c r="B1583" s="20" t="s">
        <v>629</v>
      </c>
      <c r="C1583" s="106" t="s">
        <v>1823</v>
      </c>
      <c r="D1583" s="106"/>
      <c r="E1583" s="107">
        <f t="shared" si="24"/>
        <v>1</v>
      </c>
      <c r="F1583" s="107"/>
      <c r="G1583" s="107" t="s">
        <v>35</v>
      </c>
      <c r="H1583" s="107"/>
      <c r="I1583" s="108">
        <v>43052</v>
      </c>
      <c r="J1583" s="108"/>
      <c r="K1583" s="108">
        <v>43052</v>
      </c>
      <c r="L1583" s="108"/>
      <c r="M1583" s="84" t="s">
        <v>656</v>
      </c>
      <c r="N1583" s="84"/>
      <c r="O1583" s="105">
        <v>162</v>
      </c>
      <c r="P1583" s="105"/>
      <c r="Q1583" s="84"/>
      <c r="R1583" s="84"/>
      <c r="S1583" s="84"/>
    </row>
    <row r="1584" spans="2:20" ht="45" customHeight="1" x14ac:dyDescent="0.25">
      <c r="B1584" s="20" t="s">
        <v>629</v>
      </c>
      <c r="C1584" s="106" t="s">
        <v>1824</v>
      </c>
      <c r="D1584" s="106"/>
      <c r="E1584" s="107">
        <f t="shared" si="24"/>
        <v>1</v>
      </c>
      <c r="F1584" s="107"/>
      <c r="G1584" s="107" t="s">
        <v>35</v>
      </c>
      <c r="H1584" s="107"/>
      <c r="I1584" s="108">
        <v>43017</v>
      </c>
      <c r="J1584" s="108"/>
      <c r="K1584" s="108">
        <v>43048</v>
      </c>
      <c r="L1584" s="108"/>
      <c r="M1584" s="84" t="s">
        <v>656</v>
      </c>
      <c r="N1584" s="84"/>
      <c r="O1584" s="105">
        <v>280.5</v>
      </c>
      <c r="P1584" s="105"/>
      <c r="Q1584" s="84"/>
      <c r="R1584" s="84"/>
      <c r="S1584" s="84"/>
      <c r="T1584" s="5">
        <f>SUM(O1530:O1584)</f>
        <v>15987.4</v>
      </c>
    </row>
  </sheetData>
  <sheetProtection selectLockedCells="1" selectUnlockedCells="1"/>
  <autoFilter ref="B10:Q1584"/>
  <mergeCells count="12589">
    <mergeCell ref="C4:E5"/>
    <mergeCell ref="G6:M6"/>
    <mergeCell ref="H7:L7"/>
    <mergeCell ref="H8:M8"/>
    <mergeCell ref="B10:B12"/>
    <mergeCell ref="C10:D12"/>
    <mergeCell ref="E10:F12"/>
    <mergeCell ref="G10:H12"/>
    <mergeCell ref="I10:J12"/>
    <mergeCell ref="K10:L12"/>
    <mergeCell ref="M10:N12"/>
    <mergeCell ref="O10:P12"/>
    <mergeCell ref="Q10:S12"/>
    <mergeCell ref="C13:D13"/>
    <mergeCell ref="E13:F13"/>
    <mergeCell ref="G13:H13"/>
    <mergeCell ref="I13:J13"/>
    <mergeCell ref="K13:L13"/>
    <mergeCell ref="M13:N13"/>
    <mergeCell ref="O13:P13"/>
    <mergeCell ref="Q13:S13"/>
    <mergeCell ref="C14:D14"/>
    <mergeCell ref="E14:F14"/>
    <mergeCell ref="G14:H14"/>
    <mergeCell ref="I14:J14"/>
    <mergeCell ref="K14:L14"/>
    <mergeCell ref="M14:N14"/>
    <mergeCell ref="O14:P14"/>
    <mergeCell ref="Q14:S14"/>
    <mergeCell ref="C15:D15"/>
    <mergeCell ref="E15:F15"/>
    <mergeCell ref="G15:H15"/>
    <mergeCell ref="I15:J15"/>
    <mergeCell ref="K15:L15"/>
    <mergeCell ref="M15:N15"/>
    <mergeCell ref="O15:P15"/>
    <mergeCell ref="Q15:S15"/>
    <mergeCell ref="C16:D16"/>
    <mergeCell ref="E16:F16"/>
    <mergeCell ref="G16:H16"/>
    <mergeCell ref="I16:J16"/>
    <mergeCell ref="K16:L16"/>
    <mergeCell ref="M16:N16"/>
    <mergeCell ref="O16:P16"/>
    <mergeCell ref="Q16:S16"/>
    <mergeCell ref="C17:D17"/>
    <mergeCell ref="E17:F17"/>
    <mergeCell ref="G17:H17"/>
    <mergeCell ref="I17:J17"/>
    <mergeCell ref="K17:L17"/>
    <mergeCell ref="M17:N17"/>
    <mergeCell ref="O17:P17"/>
    <mergeCell ref="Q17:S17"/>
    <mergeCell ref="C18:D18"/>
    <mergeCell ref="E18:F18"/>
    <mergeCell ref="G18:H18"/>
    <mergeCell ref="I18:J18"/>
    <mergeCell ref="K18:L18"/>
    <mergeCell ref="M18:N18"/>
    <mergeCell ref="O18:P18"/>
    <mergeCell ref="Q18:S18"/>
    <mergeCell ref="C19:D19"/>
    <mergeCell ref="E19:F19"/>
    <mergeCell ref="G19:H19"/>
    <mergeCell ref="I19:J19"/>
    <mergeCell ref="K19:L19"/>
    <mergeCell ref="M19:N19"/>
    <mergeCell ref="O19:P19"/>
    <mergeCell ref="Q19:S19"/>
    <mergeCell ref="C20:D20"/>
    <mergeCell ref="E20:F20"/>
    <mergeCell ref="G20:H20"/>
    <mergeCell ref="I20:J20"/>
    <mergeCell ref="K20:L20"/>
    <mergeCell ref="M20:N20"/>
    <mergeCell ref="O20:P20"/>
    <mergeCell ref="Q20:S20"/>
    <mergeCell ref="C21:D21"/>
    <mergeCell ref="E21:F21"/>
    <mergeCell ref="G21:H21"/>
    <mergeCell ref="I21:J21"/>
    <mergeCell ref="K21:L21"/>
    <mergeCell ref="M21:N21"/>
    <mergeCell ref="O21:P21"/>
    <mergeCell ref="Q21:S21"/>
    <mergeCell ref="C22:D22"/>
    <mergeCell ref="E22:F22"/>
    <mergeCell ref="G22:H22"/>
    <mergeCell ref="I22:J22"/>
    <mergeCell ref="K22:L22"/>
    <mergeCell ref="M22:N22"/>
    <mergeCell ref="O22:P22"/>
    <mergeCell ref="Q22:S22"/>
    <mergeCell ref="C23:D23"/>
    <mergeCell ref="E23:F23"/>
    <mergeCell ref="G23:H23"/>
    <mergeCell ref="I23:J23"/>
    <mergeCell ref="K23:L23"/>
    <mergeCell ref="M23:N23"/>
    <mergeCell ref="O23:P23"/>
    <mergeCell ref="Q23:S23"/>
    <mergeCell ref="C24:D24"/>
    <mergeCell ref="E24:F24"/>
    <mergeCell ref="G24:H24"/>
    <mergeCell ref="I24:J24"/>
    <mergeCell ref="K24:L24"/>
    <mergeCell ref="M24:N24"/>
    <mergeCell ref="O24:P24"/>
    <mergeCell ref="Q24:S24"/>
    <mergeCell ref="C25:D25"/>
    <mergeCell ref="E25:F25"/>
    <mergeCell ref="G25:H25"/>
    <mergeCell ref="I25:J25"/>
    <mergeCell ref="K25:L25"/>
    <mergeCell ref="M25:N25"/>
    <mergeCell ref="O25:P25"/>
    <mergeCell ref="Q25:S25"/>
    <mergeCell ref="C26:D26"/>
    <mergeCell ref="E26:F26"/>
    <mergeCell ref="G26:H26"/>
    <mergeCell ref="I26:J26"/>
    <mergeCell ref="K26:L26"/>
    <mergeCell ref="M26:N26"/>
    <mergeCell ref="O26:P26"/>
    <mergeCell ref="Q26:S26"/>
    <mergeCell ref="C27:D27"/>
    <mergeCell ref="E27:F27"/>
    <mergeCell ref="G27:H27"/>
    <mergeCell ref="I27:J27"/>
    <mergeCell ref="K27:L27"/>
    <mergeCell ref="M27:N27"/>
    <mergeCell ref="O27:P27"/>
    <mergeCell ref="Q27:S27"/>
    <mergeCell ref="C28:D28"/>
    <mergeCell ref="E28:F28"/>
    <mergeCell ref="G28:H28"/>
    <mergeCell ref="I28:J28"/>
    <mergeCell ref="K28:L28"/>
    <mergeCell ref="M28:N28"/>
    <mergeCell ref="O28:P28"/>
    <mergeCell ref="Q28:S28"/>
    <mergeCell ref="C29:D29"/>
    <mergeCell ref="E29:F29"/>
    <mergeCell ref="G29:H29"/>
    <mergeCell ref="I29:J29"/>
    <mergeCell ref="K29:L29"/>
    <mergeCell ref="M29:N29"/>
    <mergeCell ref="O29:P29"/>
    <mergeCell ref="Q29:S29"/>
    <mergeCell ref="C30:D30"/>
    <mergeCell ref="E30:F30"/>
    <mergeCell ref="G30:H30"/>
    <mergeCell ref="I30:J30"/>
    <mergeCell ref="K30:L30"/>
    <mergeCell ref="M30:N30"/>
    <mergeCell ref="O30:P30"/>
    <mergeCell ref="Q30:S30"/>
    <mergeCell ref="C31:D31"/>
    <mergeCell ref="E31:F31"/>
    <mergeCell ref="G31:H31"/>
    <mergeCell ref="I31:J31"/>
    <mergeCell ref="K31:L31"/>
    <mergeCell ref="M31:N31"/>
    <mergeCell ref="O31:P31"/>
    <mergeCell ref="Q31:S31"/>
    <mergeCell ref="C32:D32"/>
    <mergeCell ref="E32:F32"/>
    <mergeCell ref="G32:H32"/>
    <mergeCell ref="I32:J32"/>
    <mergeCell ref="K32:L32"/>
    <mergeCell ref="M32:N32"/>
    <mergeCell ref="O32:P32"/>
    <mergeCell ref="Q32:S32"/>
    <mergeCell ref="C33:D33"/>
    <mergeCell ref="E33:F33"/>
    <mergeCell ref="G33:H33"/>
    <mergeCell ref="I33:J33"/>
    <mergeCell ref="K33:L33"/>
    <mergeCell ref="M33:N33"/>
    <mergeCell ref="O33:P33"/>
    <mergeCell ref="Q33:S33"/>
    <mergeCell ref="C34:D34"/>
    <mergeCell ref="E34:F34"/>
    <mergeCell ref="G34:H34"/>
    <mergeCell ref="I34:J34"/>
    <mergeCell ref="K34:L34"/>
    <mergeCell ref="M34:N34"/>
    <mergeCell ref="O34:P34"/>
    <mergeCell ref="Q34:S34"/>
    <mergeCell ref="C35:D35"/>
    <mergeCell ref="E35:F35"/>
    <mergeCell ref="G35:H35"/>
    <mergeCell ref="I35:J35"/>
    <mergeCell ref="K35:L35"/>
    <mergeCell ref="M35:N35"/>
    <mergeCell ref="O35:P35"/>
    <mergeCell ref="Q35:S35"/>
    <mergeCell ref="C36:D36"/>
    <mergeCell ref="E36:F36"/>
    <mergeCell ref="G36:H36"/>
    <mergeCell ref="I36:J36"/>
    <mergeCell ref="K36:L36"/>
    <mergeCell ref="M36:N36"/>
    <mergeCell ref="O36:P36"/>
    <mergeCell ref="Q36:S36"/>
    <mergeCell ref="C37:D37"/>
    <mergeCell ref="E37:F37"/>
    <mergeCell ref="G37:H37"/>
    <mergeCell ref="I37:J37"/>
    <mergeCell ref="K37:L37"/>
    <mergeCell ref="M37:N37"/>
    <mergeCell ref="O37:P37"/>
    <mergeCell ref="Q37:S37"/>
    <mergeCell ref="C38:D38"/>
    <mergeCell ref="E38:F38"/>
    <mergeCell ref="G38:H38"/>
    <mergeCell ref="I38:J38"/>
    <mergeCell ref="K38:L38"/>
    <mergeCell ref="M38:N38"/>
    <mergeCell ref="O38:P38"/>
    <mergeCell ref="Q38:S38"/>
    <mergeCell ref="C39:D39"/>
    <mergeCell ref="E39:F39"/>
    <mergeCell ref="G39:H39"/>
    <mergeCell ref="I39:J39"/>
    <mergeCell ref="K39:L39"/>
    <mergeCell ref="M39:N39"/>
    <mergeCell ref="O39:P39"/>
    <mergeCell ref="Q39:S39"/>
    <mergeCell ref="C40:D40"/>
    <mergeCell ref="E40:F40"/>
    <mergeCell ref="G40:H40"/>
    <mergeCell ref="I40:J40"/>
    <mergeCell ref="K40:L40"/>
    <mergeCell ref="M40:N40"/>
    <mergeCell ref="O40:P40"/>
    <mergeCell ref="Q40:S40"/>
    <mergeCell ref="C41:D41"/>
    <mergeCell ref="E41:F41"/>
    <mergeCell ref="G41:H41"/>
    <mergeCell ref="I41:J41"/>
    <mergeCell ref="K41:L41"/>
    <mergeCell ref="M41:N41"/>
    <mergeCell ref="O41:P41"/>
    <mergeCell ref="Q41:S41"/>
    <mergeCell ref="C42:D42"/>
    <mergeCell ref="E42:F42"/>
    <mergeCell ref="G42:H42"/>
    <mergeCell ref="I42:J42"/>
    <mergeCell ref="K42:L42"/>
    <mergeCell ref="M42:N42"/>
    <mergeCell ref="O42:P42"/>
    <mergeCell ref="Q42:S42"/>
    <mergeCell ref="C43:D43"/>
    <mergeCell ref="E43:F43"/>
    <mergeCell ref="G43:H43"/>
    <mergeCell ref="I43:J43"/>
    <mergeCell ref="K43:L43"/>
    <mergeCell ref="M43:N43"/>
    <mergeCell ref="O43:P43"/>
    <mergeCell ref="Q43:S43"/>
    <mergeCell ref="C44:D44"/>
    <mergeCell ref="E44:F44"/>
    <mergeCell ref="G44:H44"/>
    <mergeCell ref="I44:J44"/>
    <mergeCell ref="K44:L44"/>
    <mergeCell ref="M44:N44"/>
    <mergeCell ref="O44:P44"/>
    <mergeCell ref="Q44:S44"/>
    <mergeCell ref="C45:D45"/>
    <mergeCell ref="E45:F45"/>
    <mergeCell ref="G45:H45"/>
    <mergeCell ref="I45:J45"/>
    <mergeCell ref="K45:L45"/>
    <mergeCell ref="M45:N45"/>
    <mergeCell ref="O45:P45"/>
    <mergeCell ref="Q45:S45"/>
    <mergeCell ref="C46:D46"/>
    <mergeCell ref="E46:F46"/>
    <mergeCell ref="G46:H46"/>
    <mergeCell ref="I46:J46"/>
    <mergeCell ref="K46:L46"/>
    <mergeCell ref="M46:N46"/>
    <mergeCell ref="O46:P46"/>
    <mergeCell ref="Q46:S46"/>
    <mergeCell ref="C47:D47"/>
    <mergeCell ref="E47:F47"/>
    <mergeCell ref="G47:H47"/>
    <mergeCell ref="I47:J47"/>
    <mergeCell ref="K47:L47"/>
    <mergeCell ref="M47:N47"/>
    <mergeCell ref="O47:P47"/>
    <mergeCell ref="Q47:S47"/>
    <mergeCell ref="C48:D48"/>
    <mergeCell ref="E48:F48"/>
    <mergeCell ref="G48:H48"/>
    <mergeCell ref="I48:J48"/>
    <mergeCell ref="K48:L48"/>
    <mergeCell ref="M48:N48"/>
    <mergeCell ref="O48:P48"/>
    <mergeCell ref="Q48:S48"/>
    <mergeCell ref="C49:D49"/>
    <mergeCell ref="E49:F49"/>
    <mergeCell ref="G49:H49"/>
    <mergeCell ref="I49:J49"/>
    <mergeCell ref="K49:L49"/>
    <mergeCell ref="M49:N49"/>
    <mergeCell ref="O49:P49"/>
    <mergeCell ref="Q49:S49"/>
    <mergeCell ref="C50:D50"/>
    <mergeCell ref="E50:F50"/>
    <mergeCell ref="G50:H50"/>
    <mergeCell ref="I50:J50"/>
    <mergeCell ref="K50:L50"/>
    <mergeCell ref="M50:N50"/>
    <mergeCell ref="O50:P50"/>
    <mergeCell ref="Q50:S50"/>
    <mergeCell ref="C51:D51"/>
    <mergeCell ref="E51:F51"/>
    <mergeCell ref="G51:H51"/>
    <mergeCell ref="I51:J51"/>
    <mergeCell ref="K51:L51"/>
    <mergeCell ref="M51:N51"/>
    <mergeCell ref="O51:P51"/>
    <mergeCell ref="Q51:S51"/>
    <mergeCell ref="C52:D52"/>
    <mergeCell ref="E52:F52"/>
    <mergeCell ref="G52:H52"/>
    <mergeCell ref="I52:J52"/>
    <mergeCell ref="K52:L52"/>
    <mergeCell ref="M52:N52"/>
    <mergeCell ref="O52:P52"/>
    <mergeCell ref="Q52:S52"/>
    <mergeCell ref="C53:D53"/>
    <mergeCell ref="E53:F53"/>
    <mergeCell ref="G53:H53"/>
    <mergeCell ref="I53:J53"/>
    <mergeCell ref="K53:L53"/>
    <mergeCell ref="M53:N53"/>
    <mergeCell ref="O53:P53"/>
    <mergeCell ref="Q53:S53"/>
    <mergeCell ref="C54:D54"/>
    <mergeCell ref="E54:F54"/>
    <mergeCell ref="G54:H54"/>
    <mergeCell ref="I54:J54"/>
    <mergeCell ref="K54:L54"/>
    <mergeCell ref="M54:N54"/>
    <mergeCell ref="O54:P54"/>
    <mergeCell ref="Q54:S54"/>
    <mergeCell ref="C55:D55"/>
    <mergeCell ref="E55:F55"/>
    <mergeCell ref="G55:H55"/>
    <mergeCell ref="I55:J55"/>
    <mergeCell ref="K55:L55"/>
    <mergeCell ref="M55:N55"/>
    <mergeCell ref="O55:P55"/>
    <mergeCell ref="Q55:S55"/>
    <mergeCell ref="C56:D56"/>
    <mergeCell ref="E56:F56"/>
    <mergeCell ref="G56:H56"/>
    <mergeCell ref="I56:J56"/>
    <mergeCell ref="K56:L56"/>
    <mergeCell ref="M56:N56"/>
    <mergeCell ref="O56:P56"/>
    <mergeCell ref="Q56:S56"/>
    <mergeCell ref="C57:D57"/>
    <mergeCell ref="E57:F57"/>
    <mergeCell ref="G57:H57"/>
    <mergeCell ref="I57:J57"/>
    <mergeCell ref="K57:L57"/>
    <mergeCell ref="M57:N57"/>
    <mergeCell ref="O57:P57"/>
    <mergeCell ref="Q57:S57"/>
    <mergeCell ref="C58:D58"/>
    <mergeCell ref="E58:F58"/>
    <mergeCell ref="G58:H58"/>
    <mergeCell ref="I58:J58"/>
    <mergeCell ref="K58:L58"/>
    <mergeCell ref="M58:N58"/>
    <mergeCell ref="O58:P58"/>
    <mergeCell ref="Q58:S58"/>
    <mergeCell ref="C59:D59"/>
    <mergeCell ref="E59:F59"/>
    <mergeCell ref="G59:H59"/>
    <mergeCell ref="I59:J59"/>
    <mergeCell ref="K59:L59"/>
    <mergeCell ref="M59:N59"/>
    <mergeCell ref="O59:P59"/>
    <mergeCell ref="Q59:S59"/>
    <mergeCell ref="C60:D60"/>
    <mergeCell ref="E60:F60"/>
    <mergeCell ref="G60:H60"/>
    <mergeCell ref="I60:J60"/>
    <mergeCell ref="K60:L60"/>
    <mergeCell ref="M60:N60"/>
    <mergeCell ref="O60:P60"/>
    <mergeCell ref="Q60:S60"/>
    <mergeCell ref="C61:D61"/>
    <mergeCell ref="E61:F61"/>
    <mergeCell ref="G61:H61"/>
    <mergeCell ref="I61:J61"/>
    <mergeCell ref="K61:L61"/>
    <mergeCell ref="M61:N61"/>
    <mergeCell ref="O61:P61"/>
    <mergeCell ref="Q61:S61"/>
    <mergeCell ref="C62:D62"/>
    <mergeCell ref="E62:F62"/>
    <mergeCell ref="G62:H62"/>
    <mergeCell ref="I62:J62"/>
    <mergeCell ref="K62:L62"/>
    <mergeCell ref="M62:N62"/>
    <mergeCell ref="O62:P62"/>
    <mergeCell ref="Q62:S62"/>
    <mergeCell ref="C63:D63"/>
    <mergeCell ref="E63:F63"/>
    <mergeCell ref="G63:H63"/>
    <mergeCell ref="I63:J63"/>
    <mergeCell ref="K63:L63"/>
    <mergeCell ref="M63:N63"/>
    <mergeCell ref="O63:P63"/>
    <mergeCell ref="Q63:S63"/>
    <mergeCell ref="C64:D64"/>
    <mergeCell ref="E64:F64"/>
    <mergeCell ref="G64:H64"/>
    <mergeCell ref="I64:J64"/>
    <mergeCell ref="K64:L64"/>
    <mergeCell ref="M64:N64"/>
    <mergeCell ref="O64:P64"/>
    <mergeCell ref="Q64:S64"/>
    <mergeCell ref="C65:D65"/>
    <mergeCell ref="E65:F65"/>
    <mergeCell ref="G65:H65"/>
    <mergeCell ref="I65:J65"/>
    <mergeCell ref="K65:L65"/>
    <mergeCell ref="M65:N65"/>
    <mergeCell ref="O65:P65"/>
    <mergeCell ref="Q65:S65"/>
    <mergeCell ref="C66:D66"/>
    <mergeCell ref="E66:F66"/>
    <mergeCell ref="G66:H66"/>
    <mergeCell ref="I66:J66"/>
    <mergeCell ref="K66:L66"/>
    <mergeCell ref="M66:N66"/>
    <mergeCell ref="O66:P66"/>
    <mergeCell ref="Q66:S66"/>
    <mergeCell ref="C67:D67"/>
    <mergeCell ref="E67:F67"/>
    <mergeCell ref="G67:H67"/>
    <mergeCell ref="I67:J67"/>
    <mergeCell ref="K67:L67"/>
    <mergeCell ref="M67:N67"/>
    <mergeCell ref="O67:P67"/>
    <mergeCell ref="Q67:S67"/>
    <mergeCell ref="C68:D68"/>
    <mergeCell ref="E68:F68"/>
    <mergeCell ref="G68:H68"/>
    <mergeCell ref="I68:J68"/>
    <mergeCell ref="K68:L68"/>
    <mergeCell ref="M68:N68"/>
    <mergeCell ref="O68:P68"/>
    <mergeCell ref="Q68:S68"/>
    <mergeCell ref="C69:D69"/>
    <mergeCell ref="E69:F69"/>
    <mergeCell ref="G69:H69"/>
    <mergeCell ref="I69:J69"/>
    <mergeCell ref="K69:L69"/>
    <mergeCell ref="M69:N69"/>
    <mergeCell ref="O69:P69"/>
    <mergeCell ref="Q69:S69"/>
    <mergeCell ref="C70:D70"/>
    <mergeCell ref="E70:F70"/>
    <mergeCell ref="G70:H70"/>
    <mergeCell ref="I70:J70"/>
    <mergeCell ref="K70:L70"/>
    <mergeCell ref="M70:N70"/>
    <mergeCell ref="O70:P70"/>
    <mergeCell ref="Q70:S70"/>
    <mergeCell ref="C71:D71"/>
    <mergeCell ref="E71:F71"/>
    <mergeCell ref="G71:H71"/>
    <mergeCell ref="I71:J71"/>
    <mergeCell ref="K71:L71"/>
    <mergeCell ref="M71:N71"/>
    <mergeCell ref="O71:P71"/>
    <mergeCell ref="Q71:S71"/>
    <mergeCell ref="C72:D72"/>
    <mergeCell ref="E72:F72"/>
    <mergeCell ref="G72:H72"/>
    <mergeCell ref="I72:J72"/>
    <mergeCell ref="K72:L72"/>
    <mergeCell ref="M72:N72"/>
    <mergeCell ref="O72:P72"/>
    <mergeCell ref="Q72:S72"/>
    <mergeCell ref="C73:D73"/>
    <mergeCell ref="E73:F73"/>
    <mergeCell ref="G73:H73"/>
    <mergeCell ref="I73:J73"/>
    <mergeCell ref="K73:L73"/>
    <mergeCell ref="M73:N73"/>
    <mergeCell ref="O73:P73"/>
    <mergeCell ref="Q73:S73"/>
    <mergeCell ref="C74:D74"/>
    <mergeCell ref="E74:F74"/>
    <mergeCell ref="G74:H74"/>
    <mergeCell ref="I74:J74"/>
    <mergeCell ref="K74:L74"/>
    <mergeCell ref="M74:N74"/>
    <mergeCell ref="O74:P74"/>
    <mergeCell ref="Q74:S74"/>
    <mergeCell ref="C75:D75"/>
    <mergeCell ref="E75:F75"/>
    <mergeCell ref="G75:H75"/>
    <mergeCell ref="I75:J75"/>
    <mergeCell ref="K75:L75"/>
    <mergeCell ref="M75:N75"/>
    <mergeCell ref="O75:P75"/>
    <mergeCell ref="Q75:S75"/>
    <mergeCell ref="C76:D76"/>
    <mergeCell ref="E76:F76"/>
    <mergeCell ref="G76:H76"/>
    <mergeCell ref="I76:J76"/>
    <mergeCell ref="K76:L76"/>
    <mergeCell ref="M76:N76"/>
    <mergeCell ref="O76:P76"/>
    <mergeCell ref="Q76:S76"/>
    <mergeCell ref="C77:D77"/>
    <mergeCell ref="E77:F77"/>
    <mergeCell ref="G77:H77"/>
    <mergeCell ref="I77:J77"/>
    <mergeCell ref="K77:L77"/>
    <mergeCell ref="M77:N77"/>
    <mergeCell ref="O77:P77"/>
    <mergeCell ref="Q77:S77"/>
    <mergeCell ref="C78:D78"/>
    <mergeCell ref="E78:F78"/>
    <mergeCell ref="G78:H78"/>
    <mergeCell ref="I78:J78"/>
    <mergeCell ref="K78:L78"/>
    <mergeCell ref="M78:N78"/>
    <mergeCell ref="O78:P78"/>
    <mergeCell ref="Q78:S78"/>
    <mergeCell ref="C79:D79"/>
    <mergeCell ref="E79:F79"/>
    <mergeCell ref="G79:H79"/>
    <mergeCell ref="I79:J79"/>
    <mergeCell ref="K79:L79"/>
    <mergeCell ref="M79:N79"/>
    <mergeCell ref="O79:P79"/>
    <mergeCell ref="Q79:S79"/>
    <mergeCell ref="C80:D80"/>
    <mergeCell ref="E80:F80"/>
    <mergeCell ref="G80:H80"/>
    <mergeCell ref="I80:J80"/>
    <mergeCell ref="K80:L80"/>
    <mergeCell ref="M80:N80"/>
    <mergeCell ref="O80:P80"/>
    <mergeCell ref="Q80:S80"/>
    <mergeCell ref="C81:D81"/>
    <mergeCell ref="E81:F81"/>
    <mergeCell ref="G81:H81"/>
    <mergeCell ref="I81:J81"/>
    <mergeCell ref="K81:L81"/>
    <mergeCell ref="M81:N81"/>
    <mergeCell ref="O81:P81"/>
    <mergeCell ref="Q81:S81"/>
    <mergeCell ref="C82:D82"/>
    <mergeCell ref="E82:F82"/>
    <mergeCell ref="G82:H82"/>
    <mergeCell ref="I82:J82"/>
    <mergeCell ref="K82:L82"/>
    <mergeCell ref="M82:N82"/>
    <mergeCell ref="O82:P82"/>
    <mergeCell ref="Q82:S82"/>
    <mergeCell ref="C83:D83"/>
    <mergeCell ref="E83:F83"/>
    <mergeCell ref="G83:H83"/>
    <mergeCell ref="I83:J83"/>
    <mergeCell ref="K83:L83"/>
    <mergeCell ref="M83:N83"/>
    <mergeCell ref="O83:P83"/>
    <mergeCell ref="Q83:S83"/>
    <mergeCell ref="C84:D84"/>
    <mergeCell ref="E84:F84"/>
    <mergeCell ref="G84:H84"/>
    <mergeCell ref="I84:J84"/>
    <mergeCell ref="K84:L84"/>
    <mergeCell ref="M84:N84"/>
    <mergeCell ref="O84:P84"/>
    <mergeCell ref="Q84:S84"/>
    <mergeCell ref="C85:D85"/>
    <mergeCell ref="E85:F85"/>
    <mergeCell ref="G85:H85"/>
    <mergeCell ref="I85:J85"/>
    <mergeCell ref="K85:L85"/>
    <mergeCell ref="M85:N85"/>
    <mergeCell ref="O85:P85"/>
    <mergeCell ref="Q85:S85"/>
    <mergeCell ref="C86:D86"/>
    <mergeCell ref="E86:F86"/>
    <mergeCell ref="G86:H86"/>
    <mergeCell ref="I86:J86"/>
    <mergeCell ref="K86:L86"/>
    <mergeCell ref="M86:N86"/>
    <mergeCell ref="O86:P86"/>
    <mergeCell ref="Q86:S86"/>
    <mergeCell ref="C87:D87"/>
    <mergeCell ref="E87:F87"/>
    <mergeCell ref="G87:H87"/>
    <mergeCell ref="I87:J87"/>
    <mergeCell ref="K87:L87"/>
    <mergeCell ref="M87:N87"/>
    <mergeCell ref="O87:P87"/>
    <mergeCell ref="Q87:S87"/>
    <mergeCell ref="C88:D88"/>
    <mergeCell ref="E88:F88"/>
    <mergeCell ref="G88:H88"/>
    <mergeCell ref="I88:J88"/>
    <mergeCell ref="K88:L88"/>
    <mergeCell ref="M88:N88"/>
    <mergeCell ref="O88:P88"/>
    <mergeCell ref="Q88:S88"/>
    <mergeCell ref="C89:D89"/>
    <mergeCell ref="E89:F89"/>
    <mergeCell ref="G89:H89"/>
    <mergeCell ref="I89:J89"/>
    <mergeCell ref="K89:L89"/>
    <mergeCell ref="M89:N89"/>
    <mergeCell ref="O89:P89"/>
    <mergeCell ref="Q89:S89"/>
    <mergeCell ref="C90:D90"/>
    <mergeCell ref="E90:F90"/>
    <mergeCell ref="G90:H90"/>
    <mergeCell ref="I90:J90"/>
    <mergeCell ref="K90:L90"/>
    <mergeCell ref="M90:N90"/>
    <mergeCell ref="O90:P90"/>
    <mergeCell ref="Q90:S90"/>
    <mergeCell ref="C91:D91"/>
    <mergeCell ref="E91:F91"/>
    <mergeCell ref="G91:H91"/>
    <mergeCell ref="I91:J91"/>
    <mergeCell ref="K91:L91"/>
    <mergeCell ref="M91:N91"/>
    <mergeCell ref="O91:P91"/>
    <mergeCell ref="Q91:S91"/>
    <mergeCell ref="C92:D92"/>
    <mergeCell ref="E92:F92"/>
    <mergeCell ref="G92:H92"/>
    <mergeCell ref="I92:J92"/>
    <mergeCell ref="K92:L92"/>
    <mergeCell ref="M92:N92"/>
    <mergeCell ref="O92:P92"/>
    <mergeCell ref="Q92:S92"/>
    <mergeCell ref="C93:D93"/>
    <mergeCell ref="E93:F93"/>
    <mergeCell ref="G93:H93"/>
    <mergeCell ref="I93:J93"/>
    <mergeCell ref="K93:L93"/>
    <mergeCell ref="M93:N93"/>
    <mergeCell ref="O93:P93"/>
    <mergeCell ref="Q93:S93"/>
    <mergeCell ref="C94:D94"/>
    <mergeCell ref="E94:F94"/>
    <mergeCell ref="G94:H94"/>
    <mergeCell ref="I94:J94"/>
    <mergeCell ref="K94:L94"/>
    <mergeCell ref="M94:N94"/>
    <mergeCell ref="O94:P94"/>
    <mergeCell ref="Q94:S94"/>
    <mergeCell ref="C95:D95"/>
    <mergeCell ref="E95:F95"/>
    <mergeCell ref="G95:H95"/>
    <mergeCell ref="I95:J95"/>
    <mergeCell ref="K95:L95"/>
    <mergeCell ref="M95:N95"/>
    <mergeCell ref="O95:P95"/>
    <mergeCell ref="Q95:S95"/>
    <mergeCell ref="C96:D96"/>
    <mergeCell ref="E96:F96"/>
    <mergeCell ref="G96:H96"/>
    <mergeCell ref="I96:J96"/>
    <mergeCell ref="K96:L96"/>
    <mergeCell ref="M96:N96"/>
    <mergeCell ref="O96:P96"/>
    <mergeCell ref="Q96:S96"/>
    <mergeCell ref="C97:D97"/>
    <mergeCell ref="E97:F97"/>
    <mergeCell ref="G97:H97"/>
    <mergeCell ref="I97:J97"/>
    <mergeCell ref="K97:L97"/>
    <mergeCell ref="M97:N97"/>
    <mergeCell ref="O97:P97"/>
    <mergeCell ref="Q97:S97"/>
    <mergeCell ref="C98:D98"/>
    <mergeCell ref="E98:F98"/>
    <mergeCell ref="G98:H98"/>
    <mergeCell ref="I98:J98"/>
    <mergeCell ref="K98:L98"/>
    <mergeCell ref="M98:N98"/>
    <mergeCell ref="O98:P98"/>
    <mergeCell ref="Q98:S98"/>
    <mergeCell ref="C99:D99"/>
    <mergeCell ref="E99:F99"/>
    <mergeCell ref="G99:H99"/>
    <mergeCell ref="I99:J99"/>
    <mergeCell ref="K99:L99"/>
    <mergeCell ref="M99:N99"/>
    <mergeCell ref="O99:P99"/>
    <mergeCell ref="Q99:S99"/>
    <mergeCell ref="C100:D100"/>
    <mergeCell ref="E100:F100"/>
    <mergeCell ref="G100:H100"/>
    <mergeCell ref="I100:J100"/>
    <mergeCell ref="K100:L100"/>
    <mergeCell ref="M100:N100"/>
    <mergeCell ref="O100:P100"/>
    <mergeCell ref="Q100:S100"/>
    <mergeCell ref="C101:D101"/>
    <mergeCell ref="E101:F101"/>
    <mergeCell ref="G101:H101"/>
    <mergeCell ref="I101:J101"/>
    <mergeCell ref="K101:L101"/>
    <mergeCell ref="M101:N101"/>
    <mergeCell ref="O101:P101"/>
    <mergeCell ref="Q101:S101"/>
    <mergeCell ref="C102:D102"/>
    <mergeCell ref="E102:F102"/>
    <mergeCell ref="G102:H102"/>
    <mergeCell ref="I102:J102"/>
    <mergeCell ref="K102:L102"/>
    <mergeCell ref="M102:N102"/>
    <mergeCell ref="O102:P102"/>
    <mergeCell ref="Q102:S102"/>
    <mergeCell ref="C103:D103"/>
    <mergeCell ref="E103:F103"/>
    <mergeCell ref="G103:H103"/>
    <mergeCell ref="I103:J103"/>
    <mergeCell ref="K103:L103"/>
    <mergeCell ref="M103:N103"/>
    <mergeCell ref="O103:P103"/>
    <mergeCell ref="Q103:S103"/>
    <mergeCell ref="C104:D104"/>
    <mergeCell ref="E104:F104"/>
    <mergeCell ref="G104:H104"/>
    <mergeCell ref="I104:J104"/>
    <mergeCell ref="K104:L104"/>
    <mergeCell ref="M104:N104"/>
    <mergeCell ref="O104:P104"/>
    <mergeCell ref="Q104:S104"/>
    <mergeCell ref="C105:D105"/>
    <mergeCell ref="E105:F105"/>
    <mergeCell ref="G105:H105"/>
    <mergeCell ref="I105:J105"/>
    <mergeCell ref="K105:L105"/>
    <mergeCell ref="M105:N105"/>
    <mergeCell ref="O105:P105"/>
    <mergeCell ref="Q105:S105"/>
    <mergeCell ref="C106:D106"/>
    <mergeCell ref="E106:F106"/>
    <mergeCell ref="G106:H106"/>
    <mergeCell ref="I106:J106"/>
    <mergeCell ref="K106:L106"/>
    <mergeCell ref="M106:N106"/>
    <mergeCell ref="O106:P106"/>
    <mergeCell ref="Q106:S106"/>
    <mergeCell ref="C107:D107"/>
    <mergeCell ref="E107:F107"/>
    <mergeCell ref="G107:H107"/>
    <mergeCell ref="I107:J107"/>
    <mergeCell ref="K107:L107"/>
    <mergeCell ref="M107:N107"/>
    <mergeCell ref="O107:P107"/>
    <mergeCell ref="Q107:S107"/>
    <mergeCell ref="C108:D108"/>
    <mergeCell ref="E108:F108"/>
    <mergeCell ref="G108:H108"/>
    <mergeCell ref="I108:J108"/>
    <mergeCell ref="K108:L108"/>
    <mergeCell ref="M108:N108"/>
    <mergeCell ref="O108:P108"/>
    <mergeCell ref="Q108:S108"/>
    <mergeCell ref="C109:D109"/>
    <mergeCell ref="E109:F109"/>
    <mergeCell ref="G109:H109"/>
    <mergeCell ref="I109:J109"/>
    <mergeCell ref="K109:L109"/>
    <mergeCell ref="M109:N109"/>
    <mergeCell ref="O109:P109"/>
    <mergeCell ref="Q109:S109"/>
    <mergeCell ref="C110:D110"/>
    <mergeCell ref="E110:F110"/>
    <mergeCell ref="G110:H110"/>
    <mergeCell ref="I110:J110"/>
    <mergeCell ref="K110:L110"/>
    <mergeCell ref="M110:N110"/>
    <mergeCell ref="O110:P110"/>
    <mergeCell ref="Q110:S110"/>
    <mergeCell ref="C111:D111"/>
    <mergeCell ref="E111:F111"/>
    <mergeCell ref="G111:H111"/>
    <mergeCell ref="I111:J111"/>
    <mergeCell ref="K111:L111"/>
    <mergeCell ref="M111:N111"/>
    <mergeCell ref="O111:P111"/>
    <mergeCell ref="Q111:S111"/>
    <mergeCell ref="C112:D112"/>
    <mergeCell ref="E112:F112"/>
    <mergeCell ref="G112:H112"/>
    <mergeCell ref="I112:J112"/>
    <mergeCell ref="K112:L112"/>
    <mergeCell ref="M112:N112"/>
    <mergeCell ref="O112:P112"/>
    <mergeCell ref="Q112:S112"/>
    <mergeCell ref="C113:D113"/>
    <mergeCell ref="E113:F113"/>
    <mergeCell ref="G113:H113"/>
    <mergeCell ref="I113:J113"/>
    <mergeCell ref="K113:L113"/>
    <mergeCell ref="M113:N113"/>
    <mergeCell ref="O113:P113"/>
    <mergeCell ref="Q113:S113"/>
    <mergeCell ref="C114:D114"/>
    <mergeCell ref="E114:F114"/>
    <mergeCell ref="G114:H114"/>
    <mergeCell ref="I114:J114"/>
    <mergeCell ref="K114:L114"/>
    <mergeCell ref="M114:N114"/>
    <mergeCell ref="O114:P114"/>
    <mergeCell ref="Q114:S114"/>
    <mergeCell ref="C115:D115"/>
    <mergeCell ref="E115:F115"/>
    <mergeCell ref="G115:H115"/>
    <mergeCell ref="I115:J115"/>
    <mergeCell ref="K115:L115"/>
    <mergeCell ref="M115:N115"/>
    <mergeCell ref="O115:P115"/>
    <mergeCell ref="Q115:S115"/>
    <mergeCell ref="C116:D116"/>
    <mergeCell ref="E116:F116"/>
    <mergeCell ref="G116:H116"/>
    <mergeCell ref="I116:J116"/>
    <mergeCell ref="K116:L116"/>
    <mergeCell ref="M116:N116"/>
    <mergeCell ref="O116:P116"/>
    <mergeCell ref="Q116:S116"/>
    <mergeCell ref="C117:D117"/>
    <mergeCell ref="E117:F117"/>
    <mergeCell ref="G117:H117"/>
    <mergeCell ref="I117:J117"/>
    <mergeCell ref="K117:L117"/>
    <mergeCell ref="M117:N117"/>
    <mergeCell ref="O117:P117"/>
    <mergeCell ref="Q117:S117"/>
    <mergeCell ref="C118:D118"/>
    <mergeCell ref="E118:F118"/>
    <mergeCell ref="G118:H118"/>
    <mergeCell ref="I118:J118"/>
    <mergeCell ref="K118:L118"/>
    <mergeCell ref="M118:N118"/>
    <mergeCell ref="O118:P118"/>
    <mergeCell ref="Q118:S118"/>
    <mergeCell ref="C119:D119"/>
    <mergeCell ref="E119:F119"/>
    <mergeCell ref="G119:H119"/>
    <mergeCell ref="I119:J119"/>
    <mergeCell ref="K119:L119"/>
    <mergeCell ref="M119:N119"/>
    <mergeCell ref="O119:P119"/>
    <mergeCell ref="Q119:S119"/>
    <mergeCell ref="C120:D120"/>
    <mergeCell ref="E120:F120"/>
    <mergeCell ref="G120:H120"/>
    <mergeCell ref="I120:J120"/>
    <mergeCell ref="K120:L120"/>
    <mergeCell ref="M120:N120"/>
    <mergeCell ref="O120:P120"/>
    <mergeCell ref="Q120:S120"/>
    <mergeCell ref="C121:D121"/>
    <mergeCell ref="E121:F121"/>
    <mergeCell ref="G121:H121"/>
    <mergeCell ref="I121:J121"/>
    <mergeCell ref="K121:L121"/>
    <mergeCell ref="M121:N121"/>
    <mergeCell ref="O121:P121"/>
    <mergeCell ref="Q121:S121"/>
    <mergeCell ref="C122:D122"/>
    <mergeCell ref="E122:F122"/>
    <mergeCell ref="G122:H122"/>
    <mergeCell ref="I122:J122"/>
    <mergeCell ref="K122:L122"/>
    <mergeCell ref="M122:N122"/>
    <mergeCell ref="O122:P122"/>
    <mergeCell ref="Q122:S122"/>
    <mergeCell ref="C123:D123"/>
    <mergeCell ref="E123:F123"/>
    <mergeCell ref="G123:H123"/>
    <mergeCell ref="I123:J123"/>
    <mergeCell ref="K123:L123"/>
    <mergeCell ref="M123:N123"/>
    <mergeCell ref="O123:P123"/>
    <mergeCell ref="Q123:S123"/>
    <mergeCell ref="C124:D124"/>
    <mergeCell ref="E124:F124"/>
    <mergeCell ref="G124:H124"/>
    <mergeCell ref="I124:J124"/>
    <mergeCell ref="K124:L124"/>
    <mergeCell ref="M124:N124"/>
    <mergeCell ref="O124:P124"/>
    <mergeCell ref="Q124:S124"/>
    <mergeCell ref="C125:D125"/>
    <mergeCell ref="E125:F125"/>
    <mergeCell ref="G125:H125"/>
    <mergeCell ref="I125:J125"/>
    <mergeCell ref="K125:L125"/>
    <mergeCell ref="M125:N125"/>
    <mergeCell ref="O125:P125"/>
    <mergeCell ref="Q125:S125"/>
    <mergeCell ref="C126:D126"/>
    <mergeCell ref="E126:F126"/>
    <mergeCell ref="G126:H126"/>
    <mergeCell ref="I126:J126"/>
    <mergeCell ref="K126:L126"/>
    <mergeCell ref="M126:N126"/>
    <mergeCell ref="O126:P126"/>
    <mergeCell ref="Q126:S126"/>
    <mergeCell ref="C127:D127"/>
    <mergeCell ref="E127:F127"/>
    <mergeCell ref="G127:H127"/>
    <mergeCell ref="I127:J127"/>
    <mergeCell ref="K127:L127"/>
    <mergeCell ref="M127:N127"/>
    <mergeCell ref="O127:P127"/>
    <mergeCell ref="Q127:S127"/>
    <mergeCell ref="C128:D128"/>
    <mergeCell ref="E128:F128"/>
    <mergeCell ref="G128:H128"/>
    <mergeCell ref="I128:J128"/>
    <mergeCell ref="K128:L128"/>
    <mergeCell ref="M128:N128"/>
    <mergeCell ref="O128:P128"/>
    <mergeCell ref="Q128:S128"/>
    <mergeCell ref="C129:D129"/>
    <mergeCell ref="E129:F129"/>
    <mergeCell ref="G129:H129"/>
    <mergeCell ref="I129:J129"/>
    <mergeCell ref="K129:L129"/>
    <mergeCell ref="M129:N129"/>
    <mergeCell ref="O129:P129"/>
    <mergeCell ref="Q129:S129"/>
    <mergeCell ref="C130:D130"/>
    <mergeCell ref="E130:F130"/>
    <mergeCell ref="G130:H130"/>
    <mergeCell ref="I130:J130"/>
    <mergeCell ref="K130:L130"/>
    <mergeCell ref="M130:N130"/>
    <mergeCell ref="O130:P130"/>
    <mergeCell ref="Q130:S130"/>
    <mergeCell ref="C131:D131"/>
    <mergeCell ref="E131:F131"/>
    <mergeCell ref="G131:H131"/>
    <mergeCell ref="I131:J131"/>
    <mergeCell ref="K131:L131"/>
    <mergeCell ref="M131:N131"/>
    <mergeCell ref="O131:P131"/>
    <mergeCell ref="Q131:S131"/>
    <mergeCell ref="C132:D132"/>
    <mergeCell ref="E132:F132"/>
    <mergeCell ref="G132:H132"/>
    <mergeCell ref="I132:J132"/>
    <mergeCell ref="K132:L132"/>
    <mergeCell ref="M132:N132"/>
    <mergeCell ref="O132:P132"/>
    <mergeCell ref="Q132:S132"/>
    <mergeCell ref="C133:D133"/>
    <mergeCell ref="E133:F133"/>
    <mergeCell ref="G133:H133"/>
    <mergeCell ref="I133:J133"/>
    <mergeCell ref="K133:L133"/>
    <mergeCell ref="M133:N133"/>
    <mergeCell ref="O133:P133"/>
    <mergeCell ref="Q133:S133"/>
    <mergeCell ref="C134:D134"/>
    <mergeCell ref="E134:F134"/>
    <mergeCell ref="G134:H134"/>
    <mergeCell ref="I134:J134"/>
    <mergeCell ref="K134:L134"/>
    <mergeCell ref="M134:N134"/>
    <mergeCell ref="O134:P134"/>
    <mergeCell ref="Q134:S134"/>
    <mergeCell ref="C135:D135"/>
    <mergeCell ref="E135:F135"/>
    <mergeCell ref="G135:H135"/>
    <mergeCell ref="I135:J135"/>
    <mergeCell ref="K135:L135"/>
    <mergeCell ref="M135:N135"/>
    <mergeCell ref="O135:P135"/>
    <mergeCell ref="Q135:S135"/>
    <mergeCell ref="C136:D136"/>
    <mergeCell ref="E136:F136"/>
    <mergeCell ref="G136:H136"/>
    <mergeCell ref="I136:J136"/>
    <mergeCell ref="K136:L136"/>
    <mergeCell ref="M136:N136"/>
    <mergeCell ref="O136:P136"/>
    <mergeCell ref="Q136:S136"/>
    <mergeCell ref="C137:D137"/>
    <mergeCell ref="E137:F137"/>
    <mergeCell ref="G137:H137"/>
    <mergeCell ref="I137:J137"/>
    <mergeCell ref="K137:L137"/>
    <mergeCell ref="M137:N137"/>
    <mergeCell ref="O137:P137"/>
    <mergeCell ref="Q137:S137"/>
    <mergeCell ref="C138:D138"/>
    <mergeCell ref="E138:F138"/>
    <mergeCell ref="G138:H138"/>
    <mergeCell ref="I138:J138"/>
    <mergeCell ref="K138:L138"/>
    <mergeCell ref="M138:N138"/>
    <mergeCell ref="O138:P138"/>
    <mergeCell ref="Q138:S138"/>
    <mergeCell ref="C139:D139"/>
    <mergeCell ref="E139:F139"/>
    <mergeCell ref="G139:H139"/>
    <mergeCell ref="I139:J139"/>
    <mergeCell ref="K139:L139"/>
    <mergeCell ref="M139:N139"/>
    <mergeCell ref="O139:P139"/>
    <mergeCell ref="Q139:S139"/>
    <mergeCell ref="C140:D140"/>
    <mergeCell ref="E140:F140"/>
    <mergeCell ref="G140:H140"/>
    <mergeCell ref="I140:J140"/>
    <mergeCell ref="K140:L140"/>
    <mergeCell ref="M140:N140"/>
    <mergeCell ref="O140:P140"/>
    <mergeCell ref="Q140:S140"/>
    <mergeCell ref="C141:D141"/>
    <mergeCell ref="E141:F141"/>
    <mergeCell ref="G141:H141"/>
    <mergeCell ref="I141:J141"/>
    <mergeCell ref="K141:L141"/>
    <mergeCell ref="M141:N141"/>
    <mergeCell ref="O141:P141"/>
    <mergeCell ref="Q141:S141"/>
    <mergeCell ref="C142:D142"/>
    <mergeCell ref="E142:F142"/>
    <mergeCell ref="G142:H142"/>
    <mergeCell ref="I142:J142"/>
    <mergeCell ref="K142:L142"/>
    <mergeCell ref="M142:N142"/>
    <mergeCell ref="O142:P142"/>
    <mergeCell ref="Q142:S142"/>
    <mergeCell ref="C143:D143"/>
    <mergeCell ref="E143:F143"/>
    <mergeCell ref="G143:H143"/>
    <mergeCell ref="I143:J143"/>
    <mergeCell ref="K143:L143"/>
    <mergeCell ref="M143:N143"/>
    <mergeCell ref="O143:P143"/>
    <mergeCell ref="Q143:S143"/>
    <mergeCell ref="C144:D144"/>
    <mergeCell ref="E144:F144"/>
    <mergeCell ref="G144:H144"/>
    <mergeCell ref="I144:J144"/>
    <mergeCell ref="K144:L144"/>
    <mergeCell ref="M144:N144"/>
    <mergeCell ref="O144:P144"/>
    <mergeCell ref="Q144:S144"/>
    <mergeCell ref="C145:D145"/>
    <mergeCell ref="E145:F145"/>
    <mergeCell ref="G145:H145"/>
    <mergeCell ref="I145:J145"/>
    <mergeCell ref="K145:L145"/>
    <mergeCell ref="M145:N145"/>
    <mergeCell ref="O145:P145"/>
    <mergeCell ref="Q145:S145"/>
    <mergeCell ref="C146:D146"/>
    <mergeCell ref="E146:F146"/>
    <mergeCell ref="G146:H146"/>
    <mergeCell ref="I146:J146"/>
    <mergeCell ref="K146:L146"/>
    <mergeCell ref="M146:N146"/>
    <mergeCell ref="O146:P146"/>
    <mergeCell ref="Q146:S146"/>
    <mergeCell ref="C147:D147"/>
    <mergeCell ref="E147:F147"/>
    <mergeCell ref="G147:H147"/>
    <mergeCell ref="I147:J147"/>
    <mergeCell ref="K147:L147"/>
    <mergeCell ref="M147:N147"/>
    <mergeCell ref="O147:P147"/>
    <mergeCell ref="Q147:S147"/>
    <mergeCell ref="C148:D148"/>
    <mergeCell ref="E148:F148"/>
    <mergeCell ref="G148:H148"/>
    <mergeCell ref="I148:J148"/>
    <mergeCell ref="K148:L148"/>
    <mergeCell ref="M148:N148"/>
    <mergeCell ref="O148:P148"/>
    <mergeCell ref="Q148:S148"/>
    <mergeCell ref="C149:D149"/>
    <mergeCell ref="E149:F149"/>
    <mergeCell ref="G149:H149"/>
    <mergeCell ref="I149:J149"/>
    <mergeCell ref="K149:L149"/>
    <mergeCell ref="M149:N149"/>
    <mergeCell ref="O149:P149"/>
    <mergeCell ref="Q149:S149"/>
    <mergeCell ref="C150:D150"/>
    <mergeCell ref="E150:F150"/>
    <mergeCell ref="G150:H150"/>
    <mergeCell ref="I150:J150"/>
    <mergeCell ref="K150:L150"/>
    <mergeCell ref="M150:N150"/>
    <mergeCell ref="O150:P150"/>
    <mergeCell ref="Q150:S150"/>
    <mergeCell ref="C151:D151"/>
    <mergeCell ref="E151:F151"/>
    <mergeCell ref="G151:H151"/>
    <mergeCell ref="I151:J151"/>
    <mergeCell ref="K151:L151"/>
    <mergeCell ref="M151:N151"/>
    <mergeCell ref="O151:P151"/>
    <mergeCell ref="Q151:S151"/>
    <mergeCell ref="C152:D152"/>
    <mergeCell ref="E152:F152"/>
    <mergeCell ref="G152:H152"/>
    <mergeCell ref="I152:J152"/>
    <mergeCell ref="K152:L152"/>
    <mergeCell ref="M152:N152"/>
    <mergeCell ref="O152:P152"/>
    <mergeCell ref="Q152:S152"/>
    <mergeCell ref="C153:D153"/>
    <mergeCell ref="E153:F153"/>
    <mergeCell ref="G153:H153"/>
    <mergeCell ref="I153:J153"/>
    <mergeCell ref="K153:L153"/>
    <mergeCell ref="M153:N153"/>
    <mergeCell ref="O153:P153"/>
    <mergeCell ref="Q153:S153"/>
    <mergeCell ref="C154:D154"/>
    <mergeCell ref="E154:F154"/>
    <mergeCell ref="G154:H154"/>
    <mergeCell ref="I154:J154"/>
    <mergeCell ref="K154:L154"/>
    <mergeCell ref="M154:N154"/>
    <mergeCell ref="O154:P154"/>
    <mergeCell ref="Q154:S154"/>
    <mergeCell ref="C155:D155"/>
    <mergeCell ref="E155:F155"/>
    <mergeCell ref="G155:H155"/>
    <mergeCell ref="I155:J155"/>
    <mergeCell ref="K155:L155"/>
    <mergeCell ref="M155:N155"/>
    <mergeCell ref="O155:P155"/>
    <mergeCell ref="Q155:S155"/>
    <mergeCell ref="C156:D156"/>
    <mergeCell ref="E156:F156"/>
    <mergeCell ref="G156:H156"/>
    <mergeCell ref="I156:J156"/>
    <mergeCell ref="K156:L156"/>
    <mergeCell ref="M156:N156"/>
    <mergeCell ref="O156:P156"/>
    <mergeCell ref="Q156:S156"/>
    <mergeCell ref="C157:D157"/>
    <mergeCell ref="E157:F157"/>
    <mergeCell ref="G157:H157"/>
    <mergeCell ref="I157:J157"/>
    <mergeCell ref="K157:L157"/>
    <mergeCell ref="M157:N157"/>
    <mergeCell ref="O157:P157"/>
    <mergeCell ref="Q157:S157"/>
    <mergeCell ref="C158:D158"/>
    <mergeCell ref="E158:F158"/>
    <mergeCell ref="G158:H158"/>
    <mergeCell ref="I158:J158"/>
    <mergeCell ref="K158:L158"/>
    <mergeCell ref="M158:N158"/>
    <mergeCell ref="O158:P158"/>
    <mergeCell ref="Q158:S158"/>
    <mergeCell ref="C159:D159"/>
    <mergeCell ref="E159:F159"/>
    <mergeCell ref="G159:H159"/>
    <mergeCell ref="I159:J159"/>
    <mergeCell ref="K159:L159"/>
    <mergeCell ref="M159:N159"/>
    <mergeCell ref="O159:P159"/>
    <mergeCell ref="Q159:S159"/>
    <mergeCell ref="C160:D160"/>
    <mergeCell ref="E160:F160"/>
    <mergeCell ref="G160:H160"/>
    <mergeCell ref="I160:J160"/>
    <mergeCell ref="K160:L160"/>
    <mergeCell ref="M160:N160"/>
    <mergeCell ref="O160:P160"/>
    <mergeCell ref="Q160:S160"/>
    <mergeCell ref="C161:D161"/>
    <mergeCell ref="E161:F161"/>
    <mergeCell ref="G161:H161"/>
    <mergeCell ref="I161:J161"/>
    <mergeCell ref="K161:L161"/>
    <mergeCell ref="M161:N161"/>
    <mergeCell ref="O161:P161"/>
    <mergeCell ref="Q161:S161"/>
    <mergeCell ref="C162:D162"/>
    <mergeCell ref="E162:F162"/>
    <mergeCell ref="G162:H162"/>
    <mergeCell ref="I162:J162"/>
    <mergeCell ref="K162:L162"/>
    <mergeCell ref="M162:N162"/>
    <mergeCell ref="O162:P162"/>
    <mergeCell ref="Q162:S162"/>
    <mergeCell ref="C163:D163"/>
    <mergeCell ref="E163:F163"/>
    <mergeCell ref="G163:H163"/>
    <mergeCell ref="I163:J163"/>
    <mergeCell ref="K163:L163"/>
    <mergeCell ref="M163:N163"/>
    <mergeCell ref="O163:P163"/>
    <mergeCell ref="Q163:S163"/>
    <mergeCell ref="C164:D164"/>
    <mergeCell ref="E164:F164"/>
    <mergeCell ref="G164:H164"/>
    <mergeCell ref="I164:J164"/>
    <mergeCell ref="K164:L164"/>
    <mergeCell ref="M164:N164"/>
    <mergeCell ref="O164:P164"/>
    <mergeCell ref="Q164:S164"/>
    <mergeCell ref="C165:D165"/>
    <mergeCell ref="E165:F165"/>
    <mergeCell ref="G165:H165"/>
    <mergeCell ref="I165:J165"/>
    <mergeCell ref="K165:L165"/>
    <mergeCell ref="M165:N165"/>
    <mergeCell ref="O165:P165"/>
    <mergeCell ref="Q165:S165"/>
    <mergeCell ref="C166:D166"/>
    <mergeCell ref="E166:F166"/>
    <mergeCell ref="G166:H166"/>
    <mergeCell ref="I166:J166"/>
    <mergeCell ref="K166:L166"/>
    <mergeCell ref="M166:N166"/>
    <mergeCell ref="O166:P166"/>
    <mergeCell ref="Q166:S166"/>
    <mergeCell ref="C167:D167"/>
    <mergeCell ref="E167:F167"/>
    <mergeCell ref="G167:H167"/>
    <mergeCell ref="I167:J167"/>
    <mergeCell ref="K167:L167"/>
    <mergeCell ref="M167:N167"/>
    <mergeCell ref="O167:P167"/>
    <mergeCell ref="Q167:S167"/>
    <mergeCell ref="C168:D168"/>
    <mergeCell ref="E168:F168"/>
    <mergeCell ref="G168:H168"/>
    <mergeCell ref="I168:J168"/>
    <mergeCell ref="K168:L168"/>
    <mergeCell ref="M168:N168"/>
    <mergeCell ref="O168:P168"/>
    <mergeCell ref="Q168:S168"/>
    <mergeCell ref="C169:D169"/>
    <mergeCell ref="E169:F169"/>
    <mergeCell ref="G169:H169"/>
    <mergeCell ref="I169:J169"/>
    <mergeCell ref="K169:L169"/>
    <mergeCell ref="M169:N169"/>
    <mergeCell ref="O169:P169"/>
    <mergeCell ref="Q169:S169"/>
    <mergeCell ref="C170:D170"/>
    <mergeCell ref="E170:F170"/>
    <mergeCell ref="G170:H170"/>
    <mergeCell ref="I170:J170"/>
    <mergeCell ref="K170:L170"/>
    <mergeCell ref="M170:N170"/>
    <mergeCell ref="O170:P170"/>
    <mergeCell ref="Q170:S170"/>
    <mergeCell ref="C171:D171"/>
    <mergeCell ref="E171:F171"/>
    <mergeCell ref="G171:H171"/>
    <mergeCell ref="I171:J171"/>
    <mergeCell ref="K171:L171"/>
    <mergeCell ref="M171:N171"/>
    <mergeCell ref="O171:P171"/>
    <mergeCell ref="Q171:S171"/>
    <mergeCell ref="C172:D172"/>
    <mergeCell ref="E172:F172"/>
    <mergeCell ref="G172:H172"/>
    <mergeCell ref="I172:J172"/>
    <mergeCell ref="K172:L172"/>
    <mergeCell ref="M172:N172"/>
    <mergeCell ref="O172:P172"/>
    <mergeCell ref="Q172:S172"/>
    <mergeCell ref="C173:D173"/>
    <mergeCell ref="E173:F173"/>
    <mergeCell ref="G173:H173"/>
    <mergeCell ref="I173:J173"/>
    <mergeCell ref="K173:L173"/>
    <mergeCell ref="M173:N173"/>
    <mergeCell ref="O173:P173"/>
    <mergeCell ref="Q173:S173"/>
    <mergeCell ref="C174:D174"/>
    <mergeCell ref="E174:F174"/>
    <mergeCell ref="G174:H174"/>
    <mergeCell ref="I174:J174"/>
    <mergeCell ref="K174:L174"/>
    <mergeCell ref="M174:N174"/>
    <mergeCell ref="O174:P174"/>
    <mergeCell ref="Q174:S174"/>
    <mergeCell ref="C175:D175"/>
    <mergeCell ref="E175:F175"/>
    <mergeCell ref="G175:H175"/>
    <mergeCell ref="I175:J175"/>
    <mergeCell ref="K175:L175"/>
    <mergeCell ref="M175:N175"/>
    <mergeCell ref="O175:P175"/>
    <mergeCell ref="Q175:S175"/>
    <mergeCell ref="C176:D176"/>
    <mergeCell ref="E176:F176"/>
    <mergeCell ref="G176:H176"/>
    <mergeCell ref="I176:J176"/>
    <mergeCell ref="K176:L176"/>
    <mergeCell ref="M176:N176"/>
    <mergeCell ref="O176:P176"/>
    <mergeCell ref="Q176:S176"/>
    <mergeCell ref="C177:D177"/>
    <mergeCell ref="E177:F177"/>
    <mergeCell ref="G177:H177"/>
    <mergeCell ref="I177:J177"/>
    <mergeCell ref="K177:L177"/>
    <mergeCell ref="M177:N177"/>
    <mergeCell ref="O177:P177"/>
    <mergeCell ref="Q177:S177"/>
    <mergeCell ref="C178:D178"/>
    <mergeCell ref="E178:F178"/>
    <mergeCell ref="G178:H178"/>
    <mergeCell ref="I178:J178"/>
    <mergeCell ref="K178:L178"/>
    <mergeCell ref="M178:N178"/>
    <mergeCell ref="O178:P178"/>
    <mergeCell ref="Q178:S178"/>
    <mergeCell ref="C179:D179"/>
    <mergeCell ref="E179:F179"/>
    <mergeCell ref="G179:H179"/>
    <mergeCell ref="I179:J179"/>
    <mergeCell ref="K179:L179"/>
    <mergeCell ref="M179:N179"/>
    <mergeCell ref="O179:P179"/>
    <mergeCell ref="Q179:S179"/>
    <mergeCell ref="C180:D180"/>
    <mergeCell ref="E180:F180"/>
    <mergeCell ref="G180:H180"/>
    <mergeCell ref="I180:J180"/>
    <mergeCell ref="K180:L180"/>
    <mergeCell ref="M180:N180"/>
    <mergeCell ref="O180:P180"/>
    <mergeCell ref="Q180:S180"/>
    <mergeCell ref="C181:D181"/>
    <mergeCell ref="E181:F181"/>
    <mergeCell ref="G181:H181"/>
    <mergeCell ref="I181:J181"/>
    <mergeCell ref="K181:L181"/>
    <mergeCell ref="M181:N181"/>
    <mergeCell ref="O181:P181"/>
    <mergeCell ref="Q181:S181"/>
    <mergeCell ref="C182:D182"/>
    <mergeCell ref="E182:F182"/>
    <mergeCell ref="G182:H182"/>
    <mergeCell ref="I182:J182"/>
    <mergeCell ref="K182:L182"/>
    <mergeCell ref="M182:N182"/>
    <mergeCell ref="O182:P182"/>
    <mergeCell ref="Q182:S182"/>
    <mergeCell ref="C183:D183"/>
    <mergeCell ref="E183:F183"/>
    <mergeCell ref="G183:H183"/>
    <mergeCell ref="I183:J183"/>
    <mergeCell ref="K183:L183"/>
    <mergeCell ref="M183:N183"/>
    <mergeCell ref="O183:P183"/>
    <mergeCell ref="Q183:S183"/>
    <mergeCell ref="C184:D184"/>
    <mergeCell ref="E184:F184"/>
    <mergeCell ref="G184:H184"/>
    <mergeCell ref="I184:J184"/>
    <mergeCell ref="K184:L184"/>
    <mergeCell ref="M184:N184"/>
    <mergeCell ref="O184:P184"/>
    <mergeCell ref="Q184:S184"/>
    <mergeCell ref="C185:D185"/>
    <mergeCell ref="E185:F185"/>
    <mergeCell ref="G185:H185"/>
    <mergeCell ref="I185:J185"/>
    <mergeCell ref="K185:L185"/>
    <mergeCell ref="M185:N185"/>
    <mergeCell ref="O185:P185"/>
    <mergeCell ref="Q185:S185"/>
    <mergeCell ref="C186:D186"/>
    <mergeCell ref="E186:F186"/>
    <mergeCell ref="G186:H186"/>
    <mergeCell ref="I186:J186"/>
    <mergeCell ref="K186:L186"/>
    <mergeCell ref="M186:N186"/>
    <mergeCell ref="O186:P186"/>
    <mergeCell ref="Q186:S186"/>
    <mergeCell ref="C187:D187"/>
    <mergeCell ref="E187:F187"/>
    <mergeCell ref="G187:H187"/>
    <mergeCell ref="I187:J187"/>
    <mergeCell ref="K187:L187"/>
    <mergeCell ref="M187:N187"/>
    <mergeCell ref="O187:P187"/>
    <mergeCell ref="Q187:S187"/>
    <mergeCell ref="C188:D188"/>
    <mergeCell ref="E188:F188"/>
    <mergeCell ref="G188:H188"/>
    <mergeCell ref="I188:J188"/>
    <mergeCell ref="K188:L188"/>
    <mergeCell ref="M188:N188"/>
    <mergeCell ref="O188:P188"/>
    <mergeCell ref="Q188:S188"/>
    <mergeCell ref="C189:D189"/>
    <mergeCell ref="E189:F189"/>
    <mergeCell ref="G189:H189"/>
    <mergeCell ref="I189:J189"/>
    <mergeCell ref="K189:L189"/>
    <mergeCell ref="M189:N189"/>
    <mergeCell ref="O189:P189"/>
    <mergeCell ref="Q189:S189"/>
    <mergeCell ref="C190:D190"/>
    <mergeCell ref="E190:F190"/>
    <mergeCell ref="G190:H190"/>
    <mergeCell ref="I190:J190"/>
    <mergeCell ref="K190:L190"/>
    <mergeCell ref="M190:N190"/>
    <mergeCell ref="O190:P190"/>
    <mergeCell ref="Q190:S190"/>
    <mergeCell ref="C191:D191"/>
    <mergeCell ref="E191:F191"/>
    <mergeCell ref="G191:H191"/>
    <mergeCell ref="I191:J191"/>
    <mergeCell ref="K191:L191"/>
    <mergeCell ref="M191:N191"/>
    <mergeCell ref="O191:P191"/>
    <mergeCell ref="Q191:S191"/>
    <mergeCell ref="C192:D192"/>
    <mergeCell ref="E192:F192"/>
    <mergeCell ref="G192:H192"/>
    <mergeCell ref="I192:J192"/>
    <mergeCell ref="K192:L192"/>
    <mergeCell ref="M192:N192"/>
    <mergeCell ref="O192:P192"/>
    <mergeCell ref="Q192:S192"/>
    <mergeCell ref="C193:D193"/>
    <mergeCell ref="E193:F193"/>
    <mergeCell ref="G193:H193"/>
    <mergeCell ref="I193:J193"/>
    <mergeCell ref="K193:L193"/>
    <mergeCell ref="M193:N193"/>
    <mergeCell ref="O193:P193"/>
    <mergeCell ref="Q193:S193"/>
    <mergeCell ref="C194:D194"/>
    <mergeCell ref="E194:F194"/>
    <mergeCell ref="G194:H194"/>
    <mergeCell ref="I194:J194"/>
    <mergeCell ref="K194:L194"/>
    <mergeCell ref="M194:N194"/>
    <mergeCell ref="O194:P194"/>
    <mergeCell ref="Q194:S194"/>
    <mergeCell ref="C195:D195"/>
    <mergeCell ref="E195:F195"/>
    <mergeCell ref="G195:H195"/>
    <mergeCell ref="I195:J195"/>
    <mergeCell ref="K195:L195"/>
    <mergeCell ref="M195:N195"/>
    <mergeCell ref="O195:P195"/>
    <mergeCell ref="Q195:S195"/>
    <mergeCell ref="C196:D196"/>
    <mergeCell ref="E196:F196"/>
    <mergeCell ref="G196:H196"/>
    <mergeCell ref="I196:J196"/>
    <mergeCell ref="K196:L196"/>
    <mergeCell ref="M196:N196"/>
    <mergeCell ref="O196:P196"/>
    <mergeCell ref="Q196:S196"/>
    <mergeCell ref="C197:D197"/>
    <mergeCell ref="E197:F197"/>
    <mergeCell ref="G197:H197"/>
    <mergeCell ref="I197:J197"/>
    <mergeCell ref="K197:L197"/>
    <mergeCell ref="M197:N197"/>
    <mergeCell ref="O197:P197"/>
    <mergeCell ref="Q197:S197"/>
    <mergeCell ref="C198:D198"/>
    <mergeCell ref="E198:F198"/>
    <mergeCell ref="G198:H198"/>
    <mergeCell ref="I198:J198"/>
    <mergeCell ref="K198:L198"/>
    <mergeCell ref="M198:N198"/>
    <mergeCell ref="O198:P198"/>
    <mergeCell ref="Q198:S198"/>
    <mergeCell ref="C199:D199"/>
    <mergeCell ref="E199:F199"/>
    <mergeCell ref="G199:H199"/>
    <mergeCell ref="I199:J199"/>
    <mergeCell ref="K199:L199"/>
    <mergeCell ref="M199:N199"/>
    <mergeCell ref="O199:P199"/>
    <mergeCell ref="Q199:S199"/>
    <mergeCell ref="C200:D200"/>
    <mergeCell ref="E200:F200"/>
    <mergeCell ref="G200:H200"/>
    <mergeCell ref="I200:J200"/>
    <mergeCell ref="K200:L200"/>
    <mergeCell ref="M200:N200"/>
    <mergeCell ref="O200:P200"/>
    <mergeCell ref="Q200:S200"/>
    <mergeCell ref="C201:D201"/>
    <mergeCell ref="E201:F201"/>
    <mergeCell ref="G201:H201"/>
    <mergeCell ref="I201:J201"/>
    <mergeCell ref="K201:L201"/>
    <mergeCell ref="M201:N201"/>
    <mergeCell ref="O201:P201"/>
    <mergeCell ref="Q201:S201"/>
    <mergeCell ref="C202:D202"/>
    <mergeCell ref="E202:F202"/>
    <mergeCell ref="G202:H202"/>
    <mergeCell ref="I202:J202"/>
    <mergeCell ref="K202:L202"/>
    <mergeCell ref="M202:N202"/>
    <mergeCell ref="O202:P202"/>
    <mergeCell ref="Q202:S202"/>
    <mergeCell ref="C203:D203"/>
    <mergeCell ref="E203:F203"/>
    <mergeCell ref="G203:H203"/>
    <mergeCell ref="I203:J203"/>
    <mergeCell ref="K203:L203"/>
    <mergeCell ref="M203:N203"/>
    <mergeCell ref="O203:P203"/>
    <mergeCell ref="Q203:S203"/>
    <mergeCell ref="C204:D204"/>
    <mergeCell ref="E204:F204"/>
    <mergeCell ref="G204:H204"/>
    <mergeCell ref="I204:J204"/>
    <mergeCell ref="K204:L204"/>
    <mergeCell ref="M204:N204"/>
    <mergeCell ref="O204:P204"/>
    <mergeCell ref="Q204:S204"/>
    <mergeCell ref="C205:D205"/>
    <mergeCell ref="E205:F205"/>
    <mergeCell ref="G205:H205"/>
    <mergeCell ref="I205:J205"/>
    <mergeCell ref="K205:L205"/>
    <mergeCell ref="M205:N205"/>
    <mergeCell ref="O205:P205"/>
    <mergeCell ref="Q205:S205"/>
    <mergeCell ref="C206:D206"/>
    <mergeCell ref="E206:F206"/>
    <mergeCell ref="G206:H206"/>
    <mergeCell ref="I206:J206"/>
    <mergeCell ref="K206:L206"/>
    <mergeCell ref="M206:N206"/>
    <mergeCell ref="O206:P206"/>
    <mergeCell ref="Q206:S206"/>
    <mergeCell ref="C207:D207"/>
    <mergeCell ref="E207:F207"/>
    <mergeCell ref="G207:H207"/>
    <mergeCell ref="I207:J207"/>
    <mergeCell ref="K207:L207"/>
    <mergeCell ref="M207:N207"/>
    <mergeCell ref="O207:P207"/>
    <mergeCell ref="Q207:S207"/>
    <mergeCell ref="C208:D208"/>
    <mergeCell ref="E208:F208"/>
    <mergeCell ref="G208:H208"/>
    <mergeCell ref="I208:J208"/>
    <mergeCell ref="K208:L208"/>
    <mergeCell ref="M208:N208"/>
    <mergeCell ref="O208:P208"/>
    <mergeCell ref="Q208:S208"/>
    <mergeCell ref="C209:D209"/>
    <mergeCell ref="E209:F209"/>
    <mergeCell ref="G209:H209"/>
    <mergeCell ref="I209:J209"/>
    <mergeCell ref="K209:L209"/>
    <mergeCell ref="M209:N209"/>
    <mergeCell ref="O209:P209"/>
    <mergeCell ref="Q209:S209"/>
    <mergeCell ref="C210:D210"/>
    <mergeCell ref="E210:F210"/>
    <mergeCell ref="G210:H210"/>
    <mergeCell ref="I210:J210"/>
    <mergeCell ref="K210:L210"/>
    <mergeCell ref="M210:N210"/>
    <mergeCell ref="O210:P210"/>
    <mergeCell ref="Q210:S210"/>
    <mergeCell ref="C211:D211"/>
    <mergeCell ref="E211:F211"/>
    <mergeCell ref="G211:H211"/>
    <mergeCell ref="I211:J211"/>
    <mergeCell ref="K211:L211"/>
    <mergeCell ref="M211:N211"/>
    <mergeCell ref="O211:P211"/>
    <mergeCell ref="Q211:S211"/>
    <mergeCell ref="C212:D212"/>
    <mergeCell ref="E212:F212"/>
    <mergeCell ref="G212:H212"/>
    <mergeCell ref="I212:J212"/>
    <mergeCell ref="K212:L212"/>
    <mergeCell ref="M212:N212"/>
    <mergeCell ref="O212:P212"/>
    <mergeCell ref="Q212:S212"/>
    <mergeCell ref="C213:D213"/>
    <mergeCell ref="E213:F213"/>
    <mergeCell ref="G213:H213"/>
    <mergeCell ref="I213:J213"/>
    <mergeCell ref="K213:L213"/>
    <mergeCell ref="M213:N213"/>
    <mergeCell ref="O213:P213"/>
    <mergeCell ref="Q213:S213"/>
    <mergeCell ref="C214:D214"/>
    <mergeCell ref="E214:F214"/>
    <mergeCell ref="G214:H214"/>
    <mergeCell ref="I214:J214"/>
    <mergeCell ref="K214:L214"/>
    <mergeCell ref="M214:N214"/>
    <mergeCell ref="O214:P214"/>
    <mergeCell ref="Q214:S214"/>
    <mergeCell ref="C215:D215"/>
    <mergeCell ref="E215:F215"/>
    <mergeCell ref="G215:H215"/>
    <mergeCell ref="I215:J215"/>
    <mergeCell ref="K215:L215"/>
    <mergeCell ref="M215:N215"/>
    <mergeCell ref="O215:P215"/>
    <mergeCell ref="Q215:S215"/>
    <mergeCell ref="C216:D216"/>
    <mergeCell ref="E216:F216"/>
    <mergeCell ref="G216:H216"/>
    <mergeCell ref="I216:J216"/>
    <mergeCell ref="K216:L216"/>
    <mergeCell ref="M216:N216"/>
    <mergeCell ref="O216:P216"/>
    <mergeCell ref="Q216:S216"/>
    <mergeCell ref="C217:D217"/>
    <mergeCell ref="E217:F217"/>
    <mergeCell ref="G217:H217"/>
    <mergeCell ref="I217:J217"/>
    <mergeCell ref="K217:L217"/>
    <mergeCell ref="M217:N217"/>
    <mergeCell ref="O217:P217"/>
    <mergeCell ref="Q217:S217"/>
    <mergeCell ref="C218:D218"/>
    <mergeCell ref="E218:F218"/>
    <mergeCell ref="G218:H218"/>
    <mergeCell ref="I218:J218"/>
    <mergeCell ref="K218:L218"/>
    <mergeCell ref="M218:N218"/>
    <mergeCell ref="O218:P218"/>
    <mergeCell ref="Q218:S218"/>
    <mergeCell ref="C219:D219"/>
    <mergeCell ref="E219:F219"/>
    <mergeCell ref="G219:H219"/>
    <mergeCell ref="I219:J219"/>
    <mergeCell ref="K219:L219"/>
    <mergeCell ref="M219:N219"/>
    <mergeCell ref="O219:P219"/>
    <mergeCell ref="Q219:S219"/>
    <mergeCell ref="C220:D220"/>
    <mergeCell ref="E220:F220"/>
    <mergeCell ref="G220:H220"/>
    <mergeCell ref="I220:J220"/>
    <mergeCell ref="K220:L220"/>
    <mergeCell ref="M220:N220"/>
    <mergeCell ref="O220:P220"/>
    <mergeCell ref="Q220:S220"/>
    <mergeCell ref="C221:D221"/>
    <mergeCell ref="E221:F221"/>
    <mergeCell ref="G221:H221"/>
    <mergeCell ref="I221:J221"/>
    <mergeCell ref="K221:L221"/>
    <mergeCell ref="M221:N221"/>
    <mergeCell ref="O221:P221"/>
    <mergeCell ref="Q221:S221"/>
    <mergeCell ref="C222:D222"/>
    <mergeCell ref="E222:F222"/>
    <mergeCell ref="G222:H222"/>
    <mergeCell ref="I222:J222"/>
    <mergeCell ref="K222:L222"/>
    <mergeCell ref="M222:N222"/>
    <mergeCell ref="O222:P222"/>
    <mergeCell ref="Q222:S222"/>
    <mergeCell ref="C223:D223"/>
    <mergeCell ref="E223:F223"/>
    <mergeCell ref="G223:H223"/>
    <mergeCell ref="I223:J223"/>
    <mergeCell ref="K223:L223"/>
    <mergeCell ref="M223:N223"/>
    <mergeCell ref="O223:P223"/>
    <mergeCell ref="Q223:S223"/>
    <mergeCell ref="C224:D224"/>
    <mergeCell ref="E224:F224"/>
    <mergeCell ref="G224:H224"/>
    <mergeCell ref="I224:J224"/>
    <mergeCell ref="K224:L224"/>
    <mergeCell ref="M224:N224"/>
    <mergeCell ref="O224:P224"/>
    <mergeCell ref="Q224:S224"/>
    <mergeCell ref="C225:D225"/>
    <mergeCell ref="E225:F225"/>
    <mergeCell ref="G225:H225"/>
    <mergeCell ref="I225:J225"/>
    <mergeCell ref="K225:L225"/>
    <mergeCell ref="M225:N225"/>
    <mergeCell ref="O225:P225"/>
    <mergeCell ref="Q225:S225"/>
    <mergeCell ref="C226:D226"/>
    <mergeCell ref="E226:F226"/>
    <mergeCell ref="G226:H226"/>
    <mergeCell ref="I226:J226"/>
    <mergeCell ref="K226:L226"/>
    <mergeCell ref="M226:N226"/>
    <mergeCell ref="O226:P226"/>
    <mergeCell ref="Q226:S226"/>
    <mergeCell ref="C227:D227"/>
    <mergeCell ref="E227:F227"/>
    <mergeCell ref="G227:H227"/>
    <mergeCell ref="I227:J227"/>
    <mergeCell ref="K227:L227"/>
    <mergeCell ref="M227:N227"/>
    <mergeCell ref="O227:P227"/>
    <mergeCell ref="Q227:S227"/>
    <mergeCell ref="C228:D228"/>
    <mergeCell ref="E228:F228"/>
    <mergeCell ref="G228:H228"/>
    <mergeCell ref="I228:J228"/>
    <mergeCell ref="K228:L228"/>
    <mergeCell ref="M228:N228"/>
    <mergeCell ref="O228:P228"/>
    <mergeCell ref="Q228:S228"/>
    <mergeCell ref="C229:D229"/>
    <mergeCell ref="E229:F229"/>
    <mergeCell ref="G229:H229"/>
    <mergeCell ref="I229:J229"/>
    <mergeCell ref="K229:L229"/>
    <mergeCell ref="M229:N229"/>
    <mergeCell ref="O229:P229"/>
    <mergeCell ref="Q229:S229"/>
    <mergeCell ref="C230:D230"/>
    <mergeCell ref="E230:F230"/>
    <mergeCell ref="G230:H230"/>
    <mergeCell ref="I230:J230"/>
    <mergeCell ref="K230:L230"/>
    <mergeCell ref="M230:N230"/>
    <mergeCell ref="O230:P230"/>
    <mergeCell ref="Q230:S230"/>
    <mergeCell ref="C231:D231"/>
    <mergeCell ref="E231:F231"/>
    <mergeCell ref="G231:H231"/>
    <mergeCell ref="I231:J231"/>
    <mergeCell ref="K231:L231"/>
    <mergeCell ref="M231:N231"/>
    <mergeCell ref="O231:P231"/>
    <mergeCell ref="Q231:S231"/>
    <mergeCell ref="C232:D232"/>
    <mergeCell ref="E232:F232"/>
    <mergeCell ref="G232:H232"/>
    <mergeCell ref="I232:J232"/>
    <mergeCell ref="K232:L232"/>
    <mergeCell ref="M232:N232"/>
    <mergeCell ref="O232:P232"/>
    <mergeCell ref="Q232:S232"/>
    <mergeCell ref="C233:D233"/>
    <mergeCell ref="E233:F233"/>
    <mergeCell ref="G233:H233"/>
    <mergeCell ref="I233:J233"/>
    <mergeCell ref="K233:L233"/>
    <mergeCell ref="M233:N233"/>
    <mergeCell ref="O233:P233"/>
    <mergeCell ref="Q233:S233"/>
    <mergeCell ref="C234:D234"/>
    <mergeCell ref="E234:F234"/>
    <mergeCell ref="G234:H234"/>
    <mergeCell ref="I234:J234"/>
    <mergeCell ref="K234:L234"/>
    <mergeCell ref="M234:N234"/>
    <mergeCell ref="O234:P234"/>
    <mergeCell ref="Q234:S234"/>
    <mergeCell ref="C235:D235"/>
    <mergeCell ref="E235:F235"/>
    <mergeCell ref="G235:H235"/>
    <mergeCell ref="I235:J235"/>
    <mergeCell ref="K235:L235"/>
    <mergeCell ref="M235:N235"/>
    <mergeCell ref="O235:P235"/>
    <mergeCell ref="Q235:S235"/>
    <mergeCell ref="C236:D236"/>
    <mergeCell ref="E236:F236"/>
    <mergeCell ref="G236:H236"/>
    <mergeCell ref="I236:J236"/>
    <mergeCell ref="K236:L236"/>
    <mergeCell ref="M236:N236"/>
    <mergeCell ref="O236:P236"/>
    <mergeCell ref="Q236:S236"/>
    <mergeCell ref="C237:D237"/>
    <mergeCell ref="E237:F237"/>
    <mergeCell ref="G237:H237"/>
    <mergeCell ref="I237:J237"/>
    <mergeCell ref="K237:L237"/>
    <mergeCell ref="M237:N237"/>
    <mergeCell ref="O237:P237"/>
    <mergeCell ref="Q237:S237"/>
    <mergeCell ref="C238:D238"/>
    <mergeCell ref="E238:F238"/>
    <mergeCell ref="G238:H238"/>
    <mergeCell ref="I238:J238"/>
    <mergeCell ref="K238:L238"/>
    <mergeCell ref="M238:N238"/>
    <mergeCell ref="O238:P238"/>
    <mergeCell ref="Q238:S238"/>
    <mergeCell ref="C239:D239"/>
    <mergeCell ref="E239:F239"/>
    <mergeCell ref="G239:H239"/>
    <mergeCell ref="I239:J239"/>
    <mergeCell ref="K239:L239"/>
    <mergeCell ref="M239:N239"/>
    <mergeCell ref="O239:P239"/>
    <mergeCell ref="Q239:S239"/>
    <mergeCell ref="C240:D240"/>
    <mergeCell ref="E240:F240"/>
    <mergeCell ref="G240:H240"/>
    <mergeCell ref="I240:J240"/>
    <mergeCell ref="K240:L240"/>
    <mergeCell ref="M240:N240"/>
    <mergeCell ref="O240:P240"/>
    <mergeCell ref="Q240:S240"/>
    <mergeCell ref="C241:D241"/>
    <mergeCell ref="E241:F241"/>
    <mergeCell ref="G241:H241"/>
    <mergeCell ref="I241:J241"/>
    <mergeCell ref="K241:L241"/>
    <mergeCell ref="M241:N241"/>
    <mergeCell ref="O241:P241"/>
    <mergeCell ref="Q241:S241"/>
    <mergeCell ref="C242:D242"/>
    <mergeCell ref="E242:F242"/>
    <mergeCell ref="G242:H242"/>
    <mergeCell ref="I242:J242"/>
    <mergeCell ref="K242:L242"/>
    <mergeCell ref="M242:N242"/>
    <mergeCell ref="O242:P242"/>
    <mergeCell ref="Q242:S242"/>
    <mergeCell ref="C243:D243"/>
    <mergeCell ref="E243:F243"/>
    <mergeCell ref="G243:H243"/>
    <mergeCell ref="I243:J243"/>
    <mergeCell ref="K243:L243"/>
    <mergeCell ref="M243:N243"/>
    <mergeCell ref="O243:P243"/>
    <mergeCell ref="Q243:S243"/>
    <mergeCell ref="C244:D244"/>
    <mergeCell ref="E244:F244"/>
    <mergeCell ref="G244:H244"/>
    <mergeCell ref="I244:J244"/>
    <mergeCell ref="K244:L244"/>
    <mergeCell ref="M244:N244"/>
    <mergeCell ref="O244:P244"/>
    <mergeCell ref="Q244:S244"/>
    <mergeCell ref="C245:D245"/>
    <mergeCell ref="E245:F245"/>
    <mergeCell ref="G245:H245"/>
    <mergeCell ref="I245:J245"/>
    <mergeCell ref="K245:L245"/>
    <mergeCell ref="M245:N245"/>
    <mergeCell ref="O245:P245"/>
    <mergeCell ref="Q245:S245"/>
    <mergeCell ref="C246:D246"/>
    <mergeCell ref="E246:F246"/>
    <mergeCell ref="G246:H246"/>
    <mergeCell ref="I246:J246"/>
    <mergeCell ref="K246:L246"/>
    <mergeCell ref="M246:N246"/>
    <mergeCell ref="O246:P246"/>
    <mergeCell ref="Q246:S246"/>
    <mergeCell ref="C247:D247"/>
    <mergeCell ref="E247:F247"/>
    <mergeCell ref="G247:H247"/>
    <mergeCell ref="I247:J247"/>
    <mergeCell ref="K247:L247"/>
    <mergeCell ref="M247:N247"/>
    <mergeCell ref="O247:P247"/>
    <mergeCell ref="Q247:S247"/>
    <mergeCell ref="C248:D248"/>
    <mergeCell ref="E248:F248"/>
    <mergeCell ref="G248:H248"/>
    <mergeCell ref="I248:J248"/>
    <mergeCell ref="K248:L248"/>
    <mergeCell ref="M248:N248"/>
    <mergeCell ref="O248:P248"/>
    <mergeCell ref="Q248:S248"/>
    <mergeCell ref="C249:D249"/>
    <mergeCell ref="E249:F249"/>
    <mergeCell ref="G249:H249"/>
    <mergeCell ref="I249:J249"/>
    <mergeCell ref="K249:L249"/>
    <mergeCell ref="M249:N249"/>
    <mergeCell ref="O249:P249"/>
    <mergeCell ref="Q249:S249"/>
    <mergeCell ref="C250:D250"/>
    <mergeCell ref="E250:F250"/>
    <mergeCell ref="G250:H250"/>
    <mergeCell ref="I250:J250"/>
    <mergeCell ref="K250:L250"/>
    <mergeCell ref="M250:N250"/>
    <mergeCell ref="O250:P250"/>
    <mergeCell ref="Q250:S250"/>
    <mergeCell ref="C251:D251"/>
    <mergeCell ref="E251:F251"/>
    <mergeCell ref="G251:H251"/>
    <mergeCell ref="I251:J251"/>
    <mergeCell ref="K251:L251"/>
    <mergeCell ref="M251:N251"/>
    <mergeCell ref="O251:P251"/>
    <mergeCell ref="Q251:S251"/>
    <mergeCell ref="C252:D252"/>
    <mergeCell ref="E252:F252"/>
    <mergeCell ref="G252:H252"/>
    <mergeCell ref="I252:J252"/>
    <mergeCell ref="K252:L252"/>
    <mergeCell ref="M252:N252"/>
    <mergeCell ref="O252:P252"/>
    <mergeCell ref="Q252:S252"/>
    <mergeCell ref="C253:D253"/>
    <mergeCell ref="E253:F253"/>
    <mergeCell ref="G253:H253"/>
    <mergeCell ref="I253:J253"/>
    <mergeCell ref="K253:L253"/>
    <mergeCell ref="M253:N253"/>
    <mergeCell ref="O253:P253"/>
    <mergeCell ref="Q253:S253"/>
    <mergeCell ref="C254:D254"/>
    <mergeCell ref="E254:F254"/>
    <mergeCell ref="G254:H254"/>
    <mergeCell ref="I254:J254"/>
    <mergeCell ref="K254:L254"/>
    <mergeCell ref="M254:N254"/>
    <mergeCell ref="O254:P254"/>
    <mergeCell ref="Q254:S254"/>
    <mergeCell ref="C255:D255"/>
    <mergeCell ref="E255:F255"/>
    <mergeCell ref="G255:H255"/>
    <mergeCell ref="I255:J255"/>
    <mergeCell ref="K255:L255"/>
    <mergeCell ref="M255:N255"/>
    <mergeCell ref="O255:P255"/>
    <mergeCell ref="Q255:S255"/>
    <mergeCell ref="C256:D256"/>
    <mergeCell ref="E256:F256"/>
    <mergeCell ref="G256:H256"/>
    <mergeCell ref="I256:J256"/>
    <mergeCell ref="K256:L256"/>
    <mergeCell ref="M256:N256"/>
    <mergeCell ref="O256:P256"/>
    <mergeCell ref="Q256:S256"/>
    <mergeCell ref="C257:D257"/>
    <mergeCell ref="E257:F257"/>
    <mergeCell ref="G257:H257"/>
    <mergeCell ref="I257:J257"/>
    <mergeCell ref="K257:L257"/>
    <mergeCell ref="M257:N257"/>
    <mergeCell ref="O257:P257"/>
    <mergeCell ref="Q257:S257"/>
    <mergeCell ref="C258:D258"/>
    <mergeCell ref="E258:F258"/>
    <mergeCell ref="G258:H258"/>
    <mergeCell ref="I258:J258"/>
    <mergeCell ref="K258:L258"/>
    <mergeCell ref="M258:N258"/>
    <mergeCell ref="O258:P258"/>
    <mergeCell ref="Q258:S258"/>
    <mergeCell ref="C259:D259"/>
    <mergeCell ref="E259:F259"/>
    <mergeCell ref="G259:H259"/>
    <mergeCell ref="I259:J259"/>
    <mergeCell ref="K259:L259"/>
    <mergeCell ref="M259:N259"/>
    <mergeCell ref="O259:P259"/>
    <mergeCell ref="Q259:S259"/>
    <mergeCell ref="C260:D260"/>
    <mergeCell ref="E260:F260"/>
    <mergeCell ref="G260:H260"/>
    <mergeCell ref="I260:J260"/>
    <mergeCell ref="K260:L260"/>
    <mergeCell ref="M260:N260"/>
    <mergeCell ref="O260:P260"/>
    <mergeCell ref="Q260:S260"/>
    <mergeCell ref="C261:D261"/>
    <mergeCell ref="E261:F261"/>
    <mergeCell ref="G261:H261"/>
    <mergeCell ref="I261:J261"/>
    <mergeCell ref="K261:L261"/>
    <mergeCell ref="M261:N261"/>
    <mergeCell ref="O261:P261"/>
    <mergeCell ref="Q261:S261"/>
    <mergeCell ref="C262:D262"/>
    <mergeCell ref="E262:F262"/>
    <mergeCell ref="G262:H262"/>
    <mergeCell ref="I262:J262"/>
    <mergeCell ref="K262:L262"/>
    <mergeCell ref="M262:N262"/>
    <mergeCell ref="O262:P262"/>
    <mergeCell ref="Q262:S262"/>
    <mergeCell ref="C263:D263"/>
    <mergeCell ref="E263:F263"/>
    <mergeCell ref="G263:H263"/>
    <mergeCell ref="I263:J263"/>
    <mergeCell ref="K263:L263"/>
    <mergeCell ref="M263:N263"/>
    <mergeCell ref="O263:P263"/>
    <mergeCell ref="Q263:S263"/>
    <mergeCell ref="C264:D264"/>
    <mergeCell ref="E264:F264"/>
    <mergeCell ref="G264:H264"/>
    <mergeCell ref="I264:J264"/>
    <mergeCell ref="K264:L264"/>
    <mergeCell ref="M264:N264"/>
    <mergeCell ref="O264:P264"/>
    <mergeCell ref="Q264:S264"/>
    <mergeCell ref="C265:D265"/>
    <mergeCell ref="E265:F265"/>
    <mergeCell ref="G265:H265"/>
    <mergeCell ref="I265:J265"/>
    <mergeCell ref="K265:L265"/>
    <mergeCell ref="M265:N265"/>
    <mergeCell ref="O265:P265"/>
    <mergeCell ref="Q265:S265"/>
    <mergeCell ref="C266:D266"/>
    <mergeCell ref="E266:F266"/>
    <mergeCell ref="G266:H266"/>
    <mergeCell ref="I266:J266"/>
    <mergeCell ref="K266:L266"/>
    <mergeCell ref="M266:N266"/>
    <mergeCell ref="O266:P266"/>
    <mergeCell ref="Q266:S266"/>
    <mergeCell ref="C267:D267"/>
    <mergeCell ref="E267:F267"/>
    <mergeCell ref="G267:H267"/>
    <mergeCell ref="I267:J267"/>
    <mergeCell ref="K267:L267"/>
    <mergeCell ref="M267:N267"/>
    <mergeCell ref="O267:P267"/>
    <mergeCell ref="Q267:S267"/>
    <mergeCell ref="C268:D268"/>
    <mergeCell ref="E268:F268"/>
    <mergeCell ref="G268:H268"/>
    <mergeCell ref="I268:J268"/>
    <mergeCell ref="K268:L268"/>
    <mergeCell ref="M268:N268"/>
    <mergeCell ref="O268:P268"/>
    <mergeCell ref="Q268:S268"/>
    <mergeCell ref="C269:D269"/>
    <mergeCell ref="E269:F269"/>
    <mergeCell ref="G269:H269"/>
    <mergeCell ref="I269:J269"/>
    <mergeCell ref="K269:L269"/>
    <mergeCell ref="M269:N269"/>
    <mergeCell ref="O269:P269"/>
    <mergeCell ref="Q269:S269"/>
    <mergeCell ref="C270:D270"/>
    <mergeCell ref="E270:F270"/>
    <mergeCell ref="G270:H270"/>
    <mergeCell ref="I270:J270"/>
    <mergeCell ref="K270:L270"/>
    <mergeCell ref="M270:N270"/>
    <mergeCell ref="O270:P270"/>
    <mergeCell ref="Q270:S270"/>
    <mergeCell ref="C271:D271"/>
    <mergeCell ref="E271:F271"/>
    <mergeCell ref="G271:H271"/>
    <mergeCell ref="I271:J271"/>
    <mergeCell ref="K271:L271"/>
    <mergeCell ref="M271:N271"/>
    <mergeCell ref="O271:P271"/>
    <mergeCell ref="Q271:S271"/>
    <mergeCell ref="C272:D272"/>
    <mergeCell ref="E272:F272"/>
    <mergeCell ref="G272:H272"/>
    <mergeCell ref="I272:J272"/>
    <mergeCell ref="K272:L272"/>
    <mergeCell ref="M272:N272"/>
    <mergeCell ref="O272:P272"/>
    <mergeCell ref="Q272:S272"/>
    <mergeCell ref="C273:D273"/>
    <mergeCell ref="E273:F273"/>
    <mergeCell ref="G273:H273"/>
    <mergeCell ref="I273:J273"/>
    <mergeCell ref="K273:L273"/>
    <mergeCell ref="M273:N273"/>
    <mergeCell ref="O273:P273"/>
    <mergeCell ref="Q273:S273"/>
    <mergeCell ref="C274:D274"/>
    <mergeCell ref="E274:F274"/>
    <mergeCell ref="G274:H274"/>
    <mergeCell ref="I274:J274"/>
    <mergeCell ref="K274:L274"/>
    <mergeCell ref="M274:N274"/>
    <mergeCell ref="O274:P274"/>
    <mergeCell ref="Q274:S274"/>
    <mergeCell ref="C275:D275"/>
    <mergeCell ref="E275:F275"/>
    <mergeCell ref="G275:H275"/>
    <mergeCell ref="I275:J275"/>
    <mergeCell ref="K275:L275"/>
    <mergeCell ref="M275:N275"/>
    <mergeCell ref="O275:P275"/>
    <mergeCell ref="Q275:S275"/>
    <mergeCell ref="C276:D276"/>
    <mergeCell ref="E276:F276"/>
    <mergeCell ref="G276:H276"/>
    <mergeCell ref="I276:J276"/>
    <mergeCell ref="K276:L276"/>
    <mergeCell ref="M276:N276"/>
    <mergeCell ref="O276:P276"/>
    <mergeCell ref="Q276:S276"/>
    <mergeCell ref="C277:D277"/>
    <mergeCell ref="E277:F277"/>
    <mergeCell ref="G277:H277"/>
    <mergeCell ref="I277:J277"/>
    <mergeCell ref="K277:L277"/>
    <mergeCell ref="M277:N277"/>
    <mergeCell ref="O277:P277"/>
    <mergeCell ref="Q277:S277"/>
    <mergeCell ref="C278:D278"/>
    <mergeCell ref="E278:F278"/>
    <mergeCell ref="G278:H278"/>
    <mergeCell ref="I278:J278"/>
    <mergeCell ref="K278:L278"/>
    <mergeCell ref="M278:N278"/>
    <mergeCell ref="O278:P278"/>
    <mergeCell ref="Q278:S278"/>
    <mergeCell ref="C279:D279"/>
    <mergeCell ref="E279:F279"/>
    <mergeCell ref="G279:H279"/>
    <mergeCell ref="I279:J279"/>
    <mergeCell ref="K279:L279"/>
    <mergeCell ref="M279:N279"/>
    <mergeCell ref="O279:P279"/>
    <mergeCell ref="Q279:S279"/>
    <mergeCell ref="C280:D280"/>
    <mergeCell ref="E280:F280"/>
    <mergeCell ref="G280:H280"/>
    <mergeCell ref="I280:J280"/>
    <mergeCell ref="K280:L280"/>
    <mergeCell ref="M280:N280"/>
    <mergeCell ref="O280:P280"/>
    <mergeCell ref="Q280:S280"/>
    <mergeCell ref="C281:D281"/>
    <mergeCell ref="E281:F281"/>
    <mergeCell ref="G281:H281"/>
    <mergeCell ref="I281:J281"/>
    <mergeCell ref="K281:L281"/>
    <mergeCell ref="M281:N281"/>
    <mergeCell ref="O281:P281"/>
    <mergeCell ref="Q281:S281"/>
    <mergeCell ref="C282:D282"/>
    <mergeCell ref="E282:F282"/>
    <mergeCell ref="G282:H282"/>
    <mergeCell ref="I282:J282"/>
    <mergeCell ref="K282:L282"/>
    <mergeCell ref="M282:N282"/>
    <mergeCell ref="O282:P282"/>
    <mergeCell ref="Q282:S282"/>
    <mergeCell ref="C283:D283"/>
    <mergeCell ref="E283:F283"/>
    <mergeCell ref="G283:H283"/>
    <mergeCell ref="I283:J283"/>
    <mergeCell ref="K283:L283"/>
    <mergeCell ref="M283:N283"/>
    <mergeCell ref="O283:P283"/>
    <mergeCell ref="Q283:S283"/>
    <mergeCell ref="C284:D284"/>
    <mergeCell ref="E284:F284"/>
    <mergeCell ref="G284:H284"/>
    <mergeCell ref="I284:J284"/>
    <mergeCell ref="K284:L284"/>
    <mergeCell ref="M284:N284"/>
    <mergeCell ref="O284:P284"/>
    <mergeCell ref="Q284:S284"/>
    <mergeCell ref="C285:D285"/>
    <mergeCell ref="E285:F285"/>
    <mergeCell ref="G285:H285"/>
    <mergeCell ref="I285:J285"/>
    <mergeCell ref="K285:L285"/>
    <mergeCell ref="M285:N285"/>
    <mergeCell ref="O285:P285"/>
    <mergeCell ref="Q285:S285"/>
    <mergeCell ref="C286:D286"/>
    <mergeCell ref="E286:F286"/>
    <mergeCell ref="G286:H286"/>
    <mergeCell ref="I286:J286"/>
    <mergeCell ref="K286:L286"/>
    <mergeCell ref="M286:N286"/>
    <mergeCell ref="O286:P286"/>
    <mergeCell ref="Q286:S286"/>
    <mergeCell ref="C287:D287"/>
    <mergeCell ref="E287:F287"/>
    <mergeCell ref="G287:H287"/>
    <mergeCell ref="I287:J287"/>
    <mergeCell ref="K287:L287"/>
    <mergeCell ref="M287:N287"/>
    <mergeCell ref="O287:P287"/>
    <mergeCell ref="Q287:S287"/>
    <mergeCell ref="C288:D288"/>
    <mergeCell ref="E288:F288"/>
    <mergeCell ref="G288:H288"/>
    <mergeCell ref="I288:J288"/>
    <mergeCell ref="K288:L288"/>
    <mergeCell ref="M288:N288"/>
    <mergeCell ref="O288:P288"/>
    <mergeCell ref="Q288:S288"/>
    <mergeCell ref="C289:D289"/>
    <mergeCell ref="E289:F289"/>
    <mergeCell ref="G289:H289"/>
    <mergeCell ref="I289:J289"/>
    <mergeCell ref="K289:L289"/>
    <mergeCell ref="M289:N289"/>
    <mergeCell ref="O289:P289"/>
    <mergeCell ref="Q289:S289"/>
    <mergeCell ref="C290:D290"/>
    <mergeCell ref="E290:F290"/>
    <mergeCell ref="G290:H290"/>
    <mergeCell ref="I290:J290"/>
    <mergeCell ref="K290:L290"/>
    <mergeCell ref="M290:N290"/>
    <mergeCell ref="O290:P290"/>
    <mergeCell ref="Q290:S290"/>
    <mergeCell ref="C291:D291"/>
    <mergeCell ref="E291:F291"/>
    <mergeCell ref="G291:H291"/>
    <mergeCell ref="I291:J291"/>
    <mergeCell ref="K291:L291"/>
    <mergeCell ref="M291:N291"/>
    <mergeCell ref="O291:P291"/>
    <mergeCell ref="Q291:S291"/>
    <mergeCell ref="C292:D292"/>
    <mergeCell ref="E292:F292"/>
    <mergeCell ref="G292:H292"/>
    <mergeCell ref="I292:J292"/>
    <mergeCell ref="K292:L292"/>
    <mergeCell ref="M292:N292"/>
    <mergeCell ref="O292:P292"/>
    <mergeCell ref="Q292:S292"/>
    <mergeCell ref="C293:D293"/>
    <mergeCell ref="E293:F293"/>
    <mergeCell ref="G293:H293"/>
    <mergeCell ref="I293:J293"/>
    <mergeCell ref="K293:L293"/>
    <mergeCell ref="M293:N293"/>
    <mergeCell ref="O293:P293"/>
    <mergeCell ref="Q293:S293"/>
    <mergeCell ref="C294:D294"/>
    <mergeCell ref="E294:F294"/>
    <mergeCell ref="G294:H294"/>
    <mergeCell ref="I294:J294"/>
    <mergeCell ref="K294:L294"/>
    <mergeCell ref="M294:N294"/>
    <mergeCell ref="O294:P294"/>
    <mergeCell ref="Q294:S294"/>
    <mergeCell ref="C295:D295"/>
    <mergeCell ref="E295:F295"/>
    <mergeCell ref="G295:H295"/>
    <mergeCell ref="I295:J295"/>
    <mergeCell ref="K295:L295"/>
    <mergeCell ref="M295:N295"/>
    <mergeCell ref="O295:P295"/>
    <mergeCell ref="Q295:S295"/>
    <mergeCell ref="C296:D296"/>
    <mergeCell ref="E296:F296"/>
    <mergeCell ref="G296:H296"/>
    <mergeCell ref="I296:J296"/>
    <mergeCell ref="K296:L296"/>
    <mergeCell ref="M296:N296"/>
    <mergeCell ref="O296:P296"/>
    <mergeCell ref="Q296:S296"/>
    <mergeCell ref="C297:D297"/>
    <mergeCell ref="E297:F297"/>
    <mergeCell ref="G297:H297"/>
    <mergeCell ref="I297:J297"/>
    <mergeCell ref="K297:L297"/>
    <mergeCell ref="M297:N297"/>
    <mergeCell ref="O297:P297"/>
    <mergeCell ref="Q297:S297"/>
    <mergeCell ref="C298:D298"/>
    <mergeCell ref="E298:F298"/>
    <mergeCell ref="G298:H298"/>
    <mergeCell ref="I298:J298"/>
    <mergeCell ref="K298:L298"/>
    <mergeCell ref="M298:N298"/>
    <mergeCell ref="O298:P298"/>
    <mergeCell ref="Q298:S298"/>
    <mergeCell ref="C299:D299"/>
    <mergeCell ref="E299:F299"/>
    <mergeCell ref="G299:H299"/>
    <mergeCell ref="I299:J299"/>
    <mergeCell ref="K299:L299"/>
    <mergeCell ref="M299:N299"/>
    <mergeCell ref="O299:P299"/>
    <mergeCell ref="Q299:S299"/>
    <mergeCell ref="C300:D300"/>
    <mergeCell ref="E300:F300"/>
    <mergeCell ref="G300:H300"/>
    <mergeCell ref="I300:J300"/>
    <mergeCell ref="K300:L300"/>
    <mergeCell ref="M300:N300"/>
    <mergeCell ref="O300:P300"/>
    <mergeCell ref="Q300:S300"/>
    <mergeCell ref="C301:D301"/>
    <mergeCell ref="E301:F301"/>
    <mergeCell ref="G301:H301"/>
    <mergeCell ref="I301:J301"/>
    <mergeCell ref="K301:L301"/>
    <mergeCell ref="M301:N301"/>
    <mergeCell ref="O301:P301"/>
    <mergeCell ref="Q301:S301"/>
    <mergeCell ref="C302:D302"/>
    <mergeCell ref="E302:F302"/>
    <mergeCell ref="G302:H302"/>
    <mergeCell ref="I302:J302"/>
    <mergeCell ref="K302:L302"/>
    <mergeCell ref="M302:N302"/>
    <mergeCell ref="O302:P302"/>
    <mergeCell ref="Q302:S302"/>
    <mergeCell ref="C303:D303"/>
    <mergeCell ref="E303:F303"/>
    <mergeCell ref="G303:H303"/>
    <mergeCell ref="I303:J303"/>
    <mergeCell ref="K303:L303"/>
    <mergeCell ref="M303:N303"/>
    <mergeCell ref="O303:P303"/>
    <mergeCell ref="Q303:S303"/>
    <mergeCell ref="C304:D304"/>
    <mergeCell ref="E304:F304"/>
    <mergeCell ref="G304:H304"/>
    <mergeCell ref="I304:J304"/>
    <mergeCell ref="K304:L304"/>
    <mergeCell ref="M304:N304"/>
    <mergeCell ref="O304:P304"/>
    <mergeCell ref="Q304:S304"/>
    <mergeCell ref="C305:D305"/>
    <mergeCell ref="E305:F305"/>
    <mergeCell ref="G305:H305"/>
    <mergeCell ref="I305:J305"/>
    <mergeCell ref="K305:L305"/>
    <mergeCell ref="M305:N305"/>
    <mergeCell ref="O305:P305"/>
    <mergeCell ref="Q305:S305"/>
    <mergeCell ref="C306:D306"/>
    <mergeCell ref="E306:F306"/>
    <mergeCell ref="G306:H306"/>
    <mergeCell ref="I306:J306"/>
    <mergeCell ref="K306:L306"/>
    <mergeCell ref="M306:N306"/>
    <mergeCell ref="O306:P306"/>
    <mergeCell ref="Q306:S306"/>
    <mergeCell ref="C307:D307"/>
    <mergeCell ref="E307:F307"/>
    <mergeCell ref="G307:H307"/>
    <mergeCell ref="I307:J307"/>
    <mergeCell ref="K307:L307"/>
    <mergeCell ref="M307:N307"/>
    <mergeCell ref="O307:P307"/>
    <mergeCell ref="Q307:S307"/>
    <mergeCell ref="C308:D308"/>
    <mergeCell ref="E308:F308"/>
    <mergeCell ref="G308:H308"/>
    <mergeCell ref="I308:J308"/>
    <mergeCell ref="K308:L308"/>
    <mergeCell ref="M308:N308"/>
    <mergeCell ref="O308:P308"/>
    <mergeCell ref="Q308:S308"/>
    <mergeCell ref="C309:D309"/>
    <mergeCell ref="E309:F309"/>
    <mergeCell ref="G309:H309"/>
    <mergeCell ref="I309:J309"/>
    <mergeCell ref="K309:L309"/>
    <mergeCell ref="M309:N309"/>
    <mergeCell ref="O309:P309"/>
    <mergeCell ref="Q309:S309"/>
    <mergeCell ref="C310:D310"/>
    <mergeCell ref="E310:F310"/>
    <mergeCell ref="G310:H310"/>
    <mergeCell ref="I310:J310"/>
    <mergeCell ref="K310:L310"/>
    <mergeCell ref="M310:N310"/>
    <mergeCell ref="O310:P310"/>
    <mergeCell ref="Q310:S310"/>
    <mergeCell ref="C311:D311"/>
    <mergeCell ref="E311:F311"/>
    <mergeCell ref="G311:H311"/>
    <mergeCell ref="I311:J311"/>
    <mergeCell ref="K311:L311"/>
    <mergeCell ref="M311:N311"/>
    <mergeCell ref="O311:P311"/>
    <mergeCell ref="Q311:S311"/>
    <mergeCell ref="C312:D312"/>
    <mergeCell ref="E312:F312"/>
    <mergeCell ref="G312:H312"/>
    <mergeCell ref="I312:J312"/>
    <mergeCell ref="K312:L312"/>
    <mergeCell ref="M312:N312"/>
    <mergeCell ref="O312:P312"/>
    <mergeCell ref="Q312:S312"/>
    <mergeCell ref="C313:D313"/>
    <mergeCell ref="E313:F313"/>
    <mergeCell ref="G313:H313"/>
    <mergeCell ref="I313:J313"/>
    <mergeCell ref="K313:L313"/>
    <mergeCell ref="M313:N313"/>
    <mergeCell ref="O313:P313"/>
    <mergeCell ref="Q313:S313"/>
    <mergeCell ref="C314:D314"/>
    <mergeCell ref="E314:F314"/>
    <mergeCell ref="G314:H314"/>
    <mergeCell ref="I314:J314"/>
    <mergeCell ref="K314:L314"/>
    <mergeCell ref="M314:N314"/>
    <mergeCell ref="O314:P314"/>
    <mergeCell ref="Q314:S314"/>
    <mergeCell ref="C315:D315"/>
    <mergeCell ref="E315:F315"/>
    <mergeCell ref="G315:H315"/>
    <mergeCell ref="I315:J315"/>
    <mergeCell ref="K315:L315"/>
    <mergeCell ref="M315:N315"/>
    <mergeCell ref="O315:P315"/>
    <mergeCell ref="Q315:S315"/>
    <mergeCell ref="C316:D316"/>
    <mergeCell ref="E316:F316"/>
    <mergeCell ref="G316:H316"/>
    <mergeCell ref="I316:J316"/>
    <mergeCell ref="K316:L316"/>
    <mergeCell ref="M316:N316"/>
    <mergeCell ref="O316:P316"/>
    <mergeCell ref="Q316:S316"/>
    <mergeCell ref="C317:D317"/>
    <mergeCell ref="E317:F317"/>
    <mergeCell ref="G317:H317"/>
    <mergeCell ref="I317:J317"/>
    <mergeCell ref="K317:L317"/>
    <mergeCell ref="M317:N317"/>
    <mergeCell ref="O317:P317"/>
    <mergeCell ref="Q317:S317"/>
    <mergeCell ref="C318:D318"/>
    <mergeCell ref="E318:F318"/>
    <mergeCell ref="G318:H318"/>
    <mergeCell ref="I318:J318"/>
    <mergeCell ref="K318:L318"/>
    <mergeCell ref="M318:N318"/>
    <mergeCell ref="O318:P318"/>
    <mergeCell ref="Q318:S318"/>
    <mergeCell ref="C319:D319"/>
    <mergeCell ref="E319:F319"/>
    <mergeCell ref="G319:H319"/>
    <mergeCell ref="I319:J319"/>
    <mergeCell ref="K319:L319"/>
    <mergeCell ref="M319:N319"/>
    <mergeCell ref="O319:P319"/>
    <mergeCell ref="Q319:S319"/>
    <mergeCell ref="C320:D320"/>
    <mergeCell ref="E320:F320"/>
    <mergeCell ref="G320:H320"/>
    <mergeCell ref="I320:J320"/>
    <mergeCell ref="K320:L320"/>
    <mergeCell ref="M320:N320"/>
    <mergeCell ref="O320:P320"/>
    <mergeCell ref="Q320:S320"/>
    <mergeCell ref="C321:D321"/>
    <mergeCell ref="E321:F321"/>
    <mergeCell ref="G321:H321"/>
    <mergeCell ref="I321:J321"/>
    <mergeCell ref="K321:L321"/>
    <mergeCell ref="M321:N321"/>
    <mergeCell ref="O321:P321"/>
    <mergeCell ref="Q321:S321"/>
    <mergeCell ref="C322:D322"/>
    <mergeCell ref="E322:F322"/>
    <mergeCell ref="G322:H322"/>
    <mergeCell ref="I322:J322"/>
    <mergeCell ref="K322:L322"/>
    <mergeCell ref="M322:N322"/>
    <mergeCell ref="O322:P322"/>
    <mergeCell ref="Q322:S322"/>
    <mergeCell ref="C323:D323"/>
    <mergeCell ref="E323:F323"/>
    <mergeCell ref="G323:H323"/>
    <mergeCell ref="I323:J323"/>
    <mergeCell ref="K323:L323"/>
    <mergeCell ref="M323:N323"/>
    <mergeCell ref="O323:P323"/>
    <mergeCell ref="Q323:S323"/>
    <mergeCell ref="C324:D324"/>
    <mergeCell ref="E324:F324"/>
    <mergeCell ref="G324:H324"/>
    <mergeCell ref="I324:J324"/>
    <mergeCell ref="K324:L324"/>
    <mergeCell ref="M324:N324"/>
    <mergeCell ref="O324:P324"/>
    <mergeCell ref="Q324:S324"/>
    <mergeCell ref="C325:D325"/>
    <mergeCell ref="E325:F325"/>
    <mergeCell ref="G325:H325"/>
    <mergeCell ref="I325:J325"/>
    <mergeCell ref="K325:L325"/>
    <mergeCell ref="M325:N325"/>
    <mergeCell ref="O325:P325"/>
    <mergeCell ref="Q325:S325"/>
    <mergeCell ref="C326:D326"/>
    <mergeCell ref="E326:F326"/>
    <mergeCell ref="G326:H326"/>
    <mergeCell ref="I326:J326"/>
    <mergeCell ref="K326:L326"/>
    <mergeCell ref="M326:N326"/>
    <mergeCell ref="O326:P326"/>
    <mergeCell ref="Q326:S326"/>
    <mergeCell ref="C327:D327"/>
    <mergeCell ref="E327:F327"/>
    <mergeCell ref="G327:H327"/>
    <mergeCell ref="I327:J327"/>
    <mergeCell ref="K327:L327"/>
    <mergeCell ref="M327:N327"/>
    <mergeCell ref="O327:P327"/>
    <mergeCell ref="Q327:S327"/>
    <mergeCell ref="C328:D328"/>
    <mergeCell ref="E328:F328"/>
    <mergeCell ref="G328:H328"/>
    <mergeCell ref="I328:J328"/>
    <mergeCell ref="K328:L328"/>
    <mergeCell ref="M328:N328"/>
    <mergeCell ref="O328:P328"/>
    <mergeCell ref="Q328:S328"/>
    <mergeCell ref="C329:D329"/>
    <mergeCell ref="E329:F329"/>
    <mergeCell ref="G329:H329"/>
    <mergeCell ref="I329:J329"/>
    <mergeCell ref="K329:L329"/>
    <mergeCell ref="M329:N329"/>
    <mergeCell ref="O329:P329"/>
    <mergeCell ref="Q329:S329"/>
    <mergeCell ref="C330:D330"/>
    <mergeCell ref="E330:F330"/>
    <mergeCell ref="G330:H330"/>
    <mergeCell ref="I330:J330"/>
    <mergeCell ref="K330:L330"/>
    <mergeCell ref="M330:N330"/>
    <mergeCell ref="O330:P330"/>
    <mergeCell ref="Q330:S330"/>
    <mergeCell ref="C331:D331"/>
    <mergeCell ref="E331:F331"/>
    <mergeCell ref="G331:H331"/>
    <mergeCell ref="I331:J331"/>
    <mergeCell ref="K331:L331"/>
    <mergeCell ref="M331:N331"/>
    <mergeCell ref="O331:P331"/>
    <mergeCell ref="Q331:S331"/>
    <mergeCell ref="C332:D332"/>
    <mergeCell ref="E332:F332"/>
    <mergeCell ref="G332:H332"/>
    <mergeCell ref="I332:J332"/>
    <mergeCell ref="K332:L332"/>
    <mergeCell ref="M332:N332"/>
    <mergeCell ref="O332:P332"/>
    <mergeCell ref="Q332:S332"/>
    <mergeCell ref="C333:D333"/>
    <mergeCell ref="E333:F333"/>
    <mergeCell ref="G333:H333"/>
    <mergeCell ref="I333:J333"/>
    <mergeCell ref="K333:L333"/>
    <mergeCell ref="M333:N333"/>
    <mergeCell ref="O333:P333"/>
    <mergeCell ref="Q333:S333"/>
    <mergeCell ref="C334:D334"/>
    <mergeCell ref="E334:F334"/>
    <mergeCell ref="G334:H334"/>
    <mergeCell ref="I334:J334"/>
    <mergeCell ref="K334:L334"/>
    <mergeCell ref="M334:N334"/>
    <mergeCell ref="O334:P334"/>
    <mergeCell ref="Q334:S334"/>
    <mergeCell ref="C335:D335"/>
    <mergeCell ref="E335:F335"/>
    <mergeCell ref="G335:H335"/>
    <mergeCell ref="I335:J335"/>
    <mergeCell ref="K335:L335"/>
    <mergeCell ref="M335:N335"/>
    <mergeCell ref="O335:P335"/>
    <mergeCell ref="Q335:S335"/>
    <mergeCell ref="C336:D336"/>
    <mergeCell ref="E336:F336"/>
    <mergeCell ref="G336:H336"/>
    <mergeCell ref="I336:J336"/>
    <mergeCell ref="K336:L336"/>
    <mergeCell ref="M336:N336"/>
    <mergeCell ref="O336:P336"/>
    <mergeCell ref="Q336:S336"/>
    <mergeCell ref="C337:D337"/>
    <mergeCell ref="E337:F337"/>
    <mergeCell ref="G337:H337"/>
    <mergeCell ref="I337:J337"/>
    <mergeCell ref="K337:L337"/>
    <mergeCell ref="M337:N337"/>
    <mergeCell ref="O337:P337"/>
    <mergeCell ref="Q337:S337"/>
    <mergeCell ref="C338:D338"/>
    <mergeCell ref="E338:F338"/>
    <mergeCell ref="G338:H338"/>
    <mergeCell ref="I338:J338"/>
    <mergeCell ref="K338:L338"/>
    <mergeCell ref="M338:N338"/>
    <mergeCell ref="O338:P338"/>
    <mergeCell ref="Q338:S338"/>
    <mergeCell ref="C339:D339"/>
    <mergeCell ref="E339:F339"/>
    <mergeCell ref="G339:H339"/>
    <mergeCell ref="I339:J339"/>
    <mergeCell ref="K339:L339"/>
    <mergeCell ref="M339:N339"/>
    <mergeCell ref="O339:P339"/>
    <mergeCell ref="Q339:S339"/>
    <mergeCell ref="C340:D340"/>
    <mergeCell ref="E340:F340"/>
    <mergeCell ref="G340:H340"/>
    <mergeCell ref="I340:J340"/>
    <mergeCell ref="K340:L340"/>
    <mergeCell ref="M340:N340"/>
    <mergeCell ref="O340:P340"/>
    <mergeCell ref="Q340:S340"/>
    <mergeCell ref="C341:D341"/>
    <mergeCell ref="E341:F341"/>
    <mergeCell ref="G341:H341"/>
    <mergeCell ref="I341:J341"/>
    <mergeCell ref="K341:L341"/>
    <mergeCell ref="M341:N341"/>
    <mergeCell ref="O341:P341"/>
    <mergeCell ref="Q341:S341"/>
    <mergeCell ref="C342:D342"/>
    <mergeCell ref="E342:F342"/>
    <mergeCell ref="G342:H342"/>
    <mergeCell ref="I342:J342"/>
    <mergeCell ref="K342:L342"/>
    <mergeCell ref="M342:N342"/>
    <mergeCell ref="O342:P342"/>
    <mergeCell ref="Q342:S342"/>
    <mergeCell ref="C343:D343"/>
    <mergeCell ref="E343:F343"/>
    <mergeCell ref="G343:H343"/>
    <mergeCell ref="I343:J343"/>
    <mergeCell ref="K343:L343"/>
    <mergeCell ref="M343:N343"/>
    <mergeCell ref="O343:P343"/>
    <mergeCell ref="Q343:S343"/>
    <mergeCell ref="C344:D344"/>
    <mergeCell ref="E344:F344"/>
    <mergeCell ref="G344:H344"/>
    <mergeCell ref="I344:J344"/>
    <mergeCell ref="K344:L344"/>
    <mergeCell ref="M344:N344"/>
    <mergeCell ref="O344:P344"/>
    <mergeCell ref="Q344:S344"/>
    <mergeCell ref="C345:D345"/>
    <mergeCell ref="E345:F345"/>
    <mergeCell ref="G345:H345"/>
    <mergeCell ref="I345:J345"/>
    <mergeCell ref="K345:L345"/>
    <mergeCell ref="M345:N345"/>
    <mergeCell ref="O345:P345"/>
    <mergeCell ref="Q345:S345"/>
    <mergeCell ref="C346:D346"/>
    <mergeCell ref="E346:F346"/>
    <mergeCell ref="G346:H346"/>
    <mergeCell ref="I346:J346"/>
    <mergeCell ref="K346:L346"/>
    <mergeCell ref="M346:N346"/>
    <mergeCell ref="O346:P346"/>
    <mergeCell ref="Q346:S346"/>
    <mergeCell ref="C347:D347"/>
    <mergeCell ref="E347:F347"/>
    <mergeCell ref="G347:H347"/>
    <mergeCell ref="I347:J347"/>
    <mergeCell ref="K347:L347"/>
    <mergeCell ref="M347:N347"/>
    <mergeCell ref="O347:P347"/>
    <mergeCell ref="Q347:S347"/>
    <mergeCell ref="C348:D348"/>
    <mergeCell ref="E348:F348"/>
    <mergeCell ref="G348:H348"/>
    <mergeCell ref="I348:J348"/>
    <mergeCell ref="K348:L348"/>
    <mergeCell ref="M348:N348"/>
    <mergeCell ref="O348:P348"/>
    <mergeCell ref="Q348:S348"/>
    <mergeCell ref="C349:D349"/>
    <mergeCell ref="E349:F349"/>
    <mergeCell ref="G349:H349"/>
    <mergeCell ref="I349:J349"/>
    <mergeCell ref="K349:L349"/>
    <mergeCell ref="M349:N349"/>
    <mergeCell ref="O349:P349"/>
    <mergeCell ref="Q349:S349"/>
    <mergeCell ref="C350:D350"/>
    <mergeCell ref="E350:F350"/>
    <mergeCell ref="G350:H350"/>
    <mergeCell ref="I350:J350"/>
    <mergeCell ref="K350:L350"/>
    <mergeCell ref="M350:N350"/>
    <mergeCell ref="O350:P350"/>
    <mergeCell ref="Q350:S350"/>
    <mergeCell ref="C351:D351"/>
    <mergeCell ref="E351:F351"/>
    <mergeCell ref="G351:H351"/>
    <mergeCell ref="I351:J351"/>
    <mergeCell ref="K351:L351"/>
    <mergeCell ref="M351:N351"/>
    <mergeCell ref="O351:P351"/>
    <mergeCell ref="Q351:S351"/>
    <mergeCell ref="C352:D352"/>
    <mergeCell ref="E352:F352"/>
    <mergeCell ref="G352:H352"/>
    <mergeCell ref="I352:J352"/>
    <mergeCell ref="K352:L352"/>
    <mergeCell ref="M352:N352"/>
    <mergeCell ref="O352:P352"/>
    <mergeCell ref="Q352:S352"/>
    <mergeCell ref="C353:D353"/>
    <mergeCell ref="E353:F353"/>
    <mergeCell ref="G353:H353"/>
    <mergeCell ref="I353:J353"/>
    <mergeCell ref="K353:L353"/>
    <mergeCell ref="M353:N353"/>
    <mergeCell ref="O353:P353"/>
    <mergeCell ref="Q353:S353"/>
    <mergeCell ref="C354:D354"/>
    <mergeCell ref="E354:F354"/>
    <mergeCell ref="G354:H354"/>
    <mergeCell ref="I354:J354"/>
    <mergeCell ref="K354:L354"/>
    <mergeCell ref="M354:N354"/>
    <mergeCell ref="O354:P354"/>
    <mergeCell ref="Q354:S354"/>
    <mergeCell ref="C355:D355"/>
    <mergeCell ref="E355:F355"/>
    <mergeCell ref="G355:H355"/>
    <mergeCell ref="I355:J355"/>
    <mergeCell ref="K355:L355"/>
    <mergeCell ref="M355:N355"/>
    <mergeCell ref="O355:P355"/>
    <mergeCell ref="Q355:S355"/>
    <mergeCell ref="C356:D356"/>
    <mergeCell ref="E356:F356"/>
    <mergeCell ref="G356:H356"/>
    <mergeCell ref="I356:J356"/>
    <mergeCell ref="K356:L356"/>
    <mergeCell ref="M356:N356"/>
    <mergeCell ref="O356:P356"/>
    <mergeCell ref="Q356:S356"/>
    <mergeCell ref="C357:D357"/>
    <mergeCell ref="E357:F357"/>
    <mergeCell ref="G357:H357"/>
    <mergeCell ref="I357:J357"/>
    <mergeCell ref="K357:L357"/>
    <mergeCell ref="M357:N357"/>
    <mergeCell ref="O357:P357"/>
    <mergeCell ref="Q357:S357"/>
    <mergeCell ref="C358:D358"/>
    <mergeCell ref="E358:F358"/>
    <mergeCell ref="G358:H358"/>
    <mergeCell ref="I358:J358"/>
    <mergeCell ref="K358:L358"/>
    <mergeCell ref="M358:N358"/>
    <mergeCell ref="O358:P358"/>
    <mergeCell ref="Q358:S358"/>
    <mergeCell ref="C359:D359"/>
    <mergeCell ref="E359:F359"/>
    <mergeCell ref="G359:H359"/>
    <mergeCell ref="I359:J359"/>
    <mergeCell ref="K359:L359"/>
    <mergeCell ref="M359:N359"/>
    <mergeCell ref="O359:P359"/>
    <mergeCell ref="Q359:S359"/>
    <mergeCell ref="C360:D360"/>
    <mergeCell ref="E360:F360"/>
    <mergeCell ref="G360:H360"/>
    <mergeCell ref="I360:J360"/>
    <mergeCell ref="K360:L360"/>
    <mergeCell ref="M360:N360"/>
    <mergeCell ref="O360:P360"/>
    <mergeCell ref="Q360:S360"/>
    <mergeCell ref="C361:D361"/>
    <mergeCell ref="E361:F361"/>
    <mergeCell ref="G361:H361"/>
    <mergeCell ref="I361:J361"/>
    <mergeCell ref="K361:L361"/>
    <mergeCell ref="M361:N361"/>
    <mergeCell ref="O361:P361"/>
    <mergeCell ref="Q361:S361"/>
    <mergeCell ref="C362:D362"/>
    <mergeCell ref="E362:F362"/>
    <mergeCell ref="G362:H362"/>
    <mergeCell ref="I362:J362"/>
    <mergeCell ref="K362:L362"/>
    <mergeCell ref="M362:N362"/>
    <mergeCell ref="O362:P362"/>
    <mergeCell ref="Q362:S362"/>
    <mergeCell ref="C363:D363"/>
    <mergeCell ref="E363:F363"/>
    <mergeCell ref="G363:H363"/>
    <mergeCell ref="I363:J363"/>
    <mergeCell ref="K363:L363"/>
    <mergeCell ref="M363:N363"/>
    <mergeCell ref="O363:P363"/>
    <mergeCell ref="Q363:S363"/>
    <mergeCell ref="C364:D364"/>
    <mergeCell ref="E364:F364"/>
    <mergeCell ref="G364:H364"/>
    <mergeCell ref="I364:J364"/>
    <mergeCell ref="K364:L364"/>
    <mergeCell ref="M364:N364"/>
    <mergeCell ref="O364:P364"/>
    <mergeCell ref="Q364:S364"/>
    <mergeCell ref="C365:D365"/>
    <mergeCell ref="E365:F365"/>
    <mergeCell ref="G365:H365"/>
    <mergeCell ref="I365:J365"/>
    <mergeCell ref="K365:L365"/>
    <mergeCell ref="M365:N365"/>
    <mergeCell ref="O365:P365"/>
    <mergeCell ref="Q365:S365"/>
    <mergeCell ref="C366:D366"/>
    <mergeCell ref="E366:F366"/>
    <mergeCell ref="G366:H366"/>
    <mergeCell ref="I366:J366"/>
    <mergeCell ref="K366:L366"/>
    <mergeCell ref="M366:N366"/>
    <mergeCell ref="O366:P366"/>
    <mergeCell ref="Q366:S366"/>
    <mergeCell ref="C367:D367"/>
    <mergeCell ref="E367:F367"/>
    <mergeCell ref="G367:H367"/>
    <mergeCell ref="I367:J367"/>
    <mergeCell ref="K367:L367"/>
    <mergeCell ref="M367:N367"/>
    <mergeCell ref="O367:P367"/>
    <mergeCell ref="Q367:S367"/>
    <mergeCell ref="C368:D368"/>
    <mergeCell ref="E368:F368"/>
    <mergeCell ref="G368:H368"/>
    <mergeCell ref="I368:J368"/>
    <mergeCell ref="K368:L368"/>
    <mergeCell ref="M368:N368"/>
    <mergeCell ref="O368:P368"/>
    <mergeCell ref="Q368:S368"/>
    <mergeCell ref="C369:D369"/>
    <mergeCell ref="E369:F369"/>
    <mergeCell ref="G369:H369"/>
    <mergeCell ref="I369:J369"/>
    <mergeCell ref="K369:L369"/>
    <mergeCell ref="M369:N369"/>
    <mergeCell ref="O369:P369"/>
    <mergeCell ref="Q369:S369"/>
    <mergeCell ref="C370:D370"/>
    <mergeCell ref="E370:F370"/>
    <mergeCell ref="G370:H370"/>
    <mergeCell ref="I370:J370"/>
    <mergeCell ref="K370:L370"/>
    <mergeCell ref="M370:N370"/>
    <mergeCell ref="O370:P370"/>
    <mergeCell ref="Q370:S370"/>
    <mergeCell ref="C371:D371"/>
    <mergeCell ref="E371:F371"/>
    <mergeCell ref="G371:H371"/>
    <mergeCell ref="I371:J371"/>
    <mergeCell ref="K371:L371"/>
    <mergeCell ref="M371:N371"/>
    <mergeCell ref="O371:P371"/>
    <mergeCell ref="Q371:S371"/>
    <mergeCell ref="C372:D372"/>
    <mergeCell ref="E372:F372"/>
    <mergeCell ref="G372:H372"/>
    <mergeCell ref="I372:J372"/>
    <mergeCell ref="K372:L372"/>
    <mergeCell ref="M372:N372"/>
    <mergeCell ref="O372:P372"/>
    <mergeCell ref="Q372:S372"/>
    <mergeCell ref="C373:D373"/>
    <mergeCell ref="E373:F373"/>
    <mergeCell ref="G373:H373"/>
    <mergeCell ref="I373:J373"/>
    <mergeCell ref="K373:L373"/>
    <mergeCell ref="M373:N373"/>
    <mergeCell ref="O373:P373"/>
    <mergeCell ref="Q373:S373"/>
    <mergeCell ref="C374:D374"/>
    <mergeCell ref="E374:F374"/>
    <mergeCell ref="G374:H374"/>
    <mergeCell ref="I374:J374"/>
    <mergeCell ref="K374:L374"/>
    <mergeCell ref="M374:N374"/>
    <mergeCell ref="O374:P374"/>
    <mergeCell ref="Q374:S374"/>
    <mergeCell ref="C375:D375"/>
    <mergeCell ref="E375:F375"/>
    <mergeCell ref="G375:H375"/>
    <mergeCell ref="I375:J375"/>
    <mergeCell ref="K375:L375"/>
    <mergeCell ref="M375:N375"/>
    <mergeCell ref="O375:P375"/>
    <mergeCell ref="Q375:S375"/>
    <mergeCell ref="C376:D376"/>
    <mergeCell ref="E376:F376"/>
    <mergeCell ref="G376:H376"/>
    <mergeCell ref="I376:J376"/>
    <mergeCell ref="K376:L376"/>
    <mergeCell ref="M376:N376"/>
    <mergeCell ref="O376:P376"/>
    <mergeCell ref="Q376:S376"/>
    <mergeCell ref="C377:D377"/>
    <mergeCell ref="E377:F377"/>
    <mergeCell ref="G377:H377"/>
    <mergeCell ref="I377:J377"/>
    <mergeCell ref="K377:L377"/>
    <mergeCell ref="M377:N377"/>
    <mergeCell ref="O377:P377"/>
    <mergeCell ref="Q377:S377"/>
    <mergeCell ref="C378:D378"/>
    <mergeCell ref="E378:F378"/>
    <mergeCell ref="G378:H378"/>
    <mergeCell ref="I378:J378"/>
    <mergeCell ref="K378:L378"/>
    <mergeCell ref="M378:N378"/>
    <mergeCell ref="O378:P378"/>
    <mergeCell ref="Q378:S378"/>
    <mergeCell ref="C379:D379"/>
    <mergeCell ref="E379:F379"/>
    <mergeCell ref="G379:H379"/>
    <mergeCell ref="I379:J379"/>
    <mergeCell ref="K379:L379"/>
    <mergeCell ref="M379:N379"/>
    <mergeCell ref="O379:P379"/>
    <mergeCell ref="Q379:S379"/>
    <mergeCell ref="C380:D380"/>
    <mergeCell ref="E380:F380"/>
    <mergeCell ref="G380:H380"/>
    <mergeCell ref="I380:J380"/>
    <mergeCell ref="K380:L380"/>
    <mergeCell ref="M380:N380"/>
    <mergeCell ref="O380:P380"/>
    <mergeCell ref="Q380:S380"/>
    <mergeCell ref="C381:D381"/>
    <mergeCell ref="E381:F381"/>
    <mergeCell ref="G381:H381"/>
    <mergeCell ref="I381:J381"/>
    <mergeCell ref="K381:L381"/>
    <mergeCell ref="M381:N381"/>
    <mergeCell ref="O381:P381"/>
    <mergeCell ref="Q381:S381"/>
    <mergeCell ref="C382:D382"/>
    <mergeCell ref="E382:F382"/>
    <mergeCell ref="G382:H382"/>
    <mergeCell ref="I382:J382"/>
    <mergeCell ref="K382:L382"/>
    <mergeCell ref="M382:N382"/>
    <mergeCell ref="O382:P382"/>
    <mergeCell ref="Q382:S382"/>
    <mergeCell ref="C383:D383"/>
    <mergeCell ref="E383:F383"/>
    <mergeCell ref="G383:H383"/>
    <mergeCell ref="I383:J383"/>
    <mergeCell ref="K383:L383"/>
    <mergeCell ref="M383:N383"/>
    <mergeCell ref="O383:P383"/>
    <mergeCell ref="Q383:S383"/>
    <mergeCell ref="C384:D384"/>
    <mergeCell ref="E384:F384"/>
    <mergeCell ref="G384:H384"/>
    <mergeCell ref="I384:J384"/>
    <mergeCell ref="K384:L384"/>
    <mergeCell ref="M384:N384"/>
    <mergeCell ref="O384:P384"/>
    <mergeCell ref="Q384:S384"/>
    <mergeCell ref="C385:D385"/>
    <mergeCell ref="E385:F385"/>
    <mergeCell ref="G385:H385"/>
    <mergeCell ref="I385:J385"/>
    <mergeCell ref="K385:L385"/>
    <mergeCell ref="M385:N385"/>
    <mergeCell ref="O385:P385"/>
    <mergeCell ref="Q385:S385"/>
    <mergeCell ref="C386:D386"/>
    <mergeCell ref="E386:F386"/>
    <mergeCell ref="G386:H386"/>
    <mergeCell ref="I386:J386"/>
    <mergeCell ref="K386:L386"/>
    <mergeCell ref="M386:N386"/>
    <mergeCell ref="O386:P386"/>
    <mergeCell ref="Q386:S386"/>
    <mergeCell ref="C387:D387"/>
    <mergeCell ref="E387:F387"/>
    <mergeCell ref="G387:H387"/>
    <mergeCell ref="I387:J387"/>
    <mergeCell ref="K387:L387"/>
    <mergeCell ref="M387:N387"/>
    <mergeCell ref="O387:P387"/>
    <mergeCell ref="Q387:S387"/>
    <mergeCell ref="C388:D388"/>
    <mergeCell ref="E388:F388"/>
    <mergeCell ref="G388:H388"/>
    <mergeCell ref="I388:J388"/>
    <mergeCell ref="K388:L388"/>
    <mergeCell ref="M388:N388"/>
    <mergeCell ref="O388:P388"/>
    <mergeCell ref="Q388:S388"/>
    <mergeCell ref="C389:D389"/>
    <mergeCell ref="E389:F389"/>
    <mergeCell ref="G389:H389"/>
    <mergeCell ref="I389:J389"/>
    <mergeCell ref="K389:L389"/>
    <mergeCell ref="M389:N389"/>
    <mergeCell ref="O389:P389"/>
    <mergeCell ref="Q389:S389"/>
    <mergeCell ref="C390:D390"/>
    <mergeCell ref="E390:F390"/>
    <mergeCell ref="G390:H390"/>
    <mergeCell ref="I390:J390"/>
    <mergeCell ref="K390:L390"/>
    <mergeCell ref="M390:N390"/>
    <mergeCell ref="O390:P390"/>
    <mergeCell ref="Q390:S390"/>
    <mergeCell ref="C391:D391"/>
    <mergeCell ref="E391:F391"/>
    <mergeCell ref="G391:H391"/>
    <mergeCell ref="I391:J391"/>
    <mergeCell ref="K391:L391"/>
    <mergeCell ref="M391:N391"/>
    <mergeCell ref="O391:P391"/>
    <mergeCell ref="Q391:S391"/>
    <mergeCell ref="C392:D392"/>
    <mergeCell ref="E392:F392"/>
    <mergeCell ref="G392:H392"/>
    <mergeCell ref="I392:J392"/>
    <mergeCell ref="K392:L392"/>
    <mergeCell ref="M392:N392"/>
    <mergeCell ref="O392:P392"/>
    <mergeCell ref="Q392:S392"/>
    <mergeCell ref="C393:D393"/>
    <mergeCell ref="E393:F393"/>
    <mergeCell ref="G393:H393"/>
    <mergeCell ref="I393:J393"/>
    <mergeCell ref="K393:L393"/>
    <mergeCell ref="M393:N393"/>
    <mergeCell ref="O393:P393"/>
    <mergeCell ref="Q393:S393"/>
    <mergeCell ref="C394:D394"/>
    <mergeCell ref="E394:F394"/>
    <mergeCell ref="G394:H394"/>
    <mergeCell ref="I394:J394"/>
    <mergeCell ref="K394:L394"/>
    <mergeCell ref="M394:N394"/>
    <mergeCell ref="O394:P394"/>
    <mergeCell ref="Q394:S394"/>
    <mergeCell ref="C395:D395"/>
    <mergeCell ref="E395:F395"/>
    <mergeCell ref="G395:H395"/>
    <mergeCell ref="I395:J395"/>
    <mergeCell ref="K395:L395"/>
    <mergeCell ref="M395:N395"/>
    <mergeCell ref="O395:P395"/>
    <mergeCell ref="Q395:S395"/>
    <mergeCell ref="C396:D396"/>
    <mergeCell ref="E396:F396"/>
    <mergeCell ref="G396:H396"/>
    <mergeCell ref="I396:J396"/>
    <mergeCell ref="K396:L396"/>
    <mergeCell ref="M396:N396"/>
    <mergeCell ref="O396:P396"/>
    <mergeCell ref="Q396:S396"/>
    <mergeCell ref="C397:D397"/>
    <mergeCell ref="E397:F397"/>
    <mergeCell ref="G397:H397"/>
    <mergeCell ref="I397:J397"/>
    <mergeCell ref="K397:L397"/>
    <mergeCell ref="M397:N397"/>
    <mergeCell ref="O397:P397"/>
    <mergeCell ref="Q397:S397"/>
    <mergeCell ref="C398:D398"/>
    <mergeCell ref="E398:F398"/>
    <mergeCell ref="G398:H398"/>
    <mergeCell ref="I398:J398"/>
    <mergeCell ref="K398:L398"/>
    <mergeCell ref="M398:N398"/>
    <mergeCell ref="O398:P398"/>
    <mergeCell ref="Q398:S398"/>
    <mergeCell ref="C399:D399"/>
    <mergeCell ref="E399:F399"/>
    <mergeCell ref="G399:H399"/>
    <mergeCell ref="I399:J399"/>
    <mergeCell ref="K399:L399"/>
    <mergeCell ref="M399:N399"/>
    <mergeCell ref="O399:P399"/>
    <mergeCell ref="Q399:S399"/>
    <mergeCell ref="C400:D400"/>
    <mergeCell ref="E400:F400"/>
    <mergeCell ref="G400:H400"/>
    <mergeCell ref="I400:J400"/>
    <mergeCell ref="K400:L400"/>
    <mergeCell ref="M400:N400"/>
    <mergeCell ref="O400:P400"/>
    <mergeCell ref="Q400:S400"/>
    <mergeCell ref="C401:D401"/>
    <mergeCell ref="E401:F401"/>
    <mergeCell ref="G401:H401"/>
    <mergeCell ref="I401:J401"/>
    <mergeCell ref="K401:L401"/>
    <mergeCell ref="M401:N401"/>
    <mergeCell ref="O401:P401"/>
    <mergeCell ref="Q401:S401"/>
    <mergeCell ref="C402:D402"/>
    <mergeCell ref="E402:F402"/>
    <mergeCell ref="G402:H402"/>
    <mergeCell ref="I402:J402"/>
    <mergeCell ref="K402:L402"/>
    <mergeCell ref="M402:N402"/>
    <mergeCell ref="O402:P402"/>
    <mergeCell ref="Q402:S402"/>
    <mergeCell ref="C403:D403"/>
    <mergeCell ref="E403:F403"/>
    <mergeCell ref="G403:H403"/>
    <mergeCell ref="I403:J403"/>
    <mergeCell ref="K403:L403"/>
    <mergeCell ref="M403:N403"/>
    <mergeCell ref="O403:P403"/>
    <mergeCell ref="Q403:S403"/>
    <mergeCell ref="C404:D404"/>
    <mergeCell ref="E404:F404"/>
    <mergeCell ref="G404:H404"/>
    <mergeCell ref="I404:J404"/>
    <mergeCell ref="K404:L404"/>
    <mergeCell ref="M404:N404"/>
    <mergeCell ref="O404:P404"/>
    <mergeCell ref="Q404:S404"/>
    <mergeCell ref="C405:D405"/>
    <mergeCell ref="E405:F405"/>
    <mergeCell ref="G405:H405"/>
    <mergeCell ref="I405:J405"/>
    <mergeCell ref="K405:L405"/>
    <mergeCell ref="M405:N405"/>
    <mergeCell ref="O405:P405"/>
    <mergeCell ref="Q405:S405"/>
    <mergeCell ref="C406:D406"/>
    <mergeCell ref="E406:F406"/>
    <mergeCell ref="G406:H406"/>
    <mergeCell ref="I406:J406"/>
    <mergeCell ref="K406:L406"/>
    <mergeCell ref="M406:N406"/>
    <mergeCell ref="O406:P406"/>
    <mergeCell ref="Q406:S406"/>
    <mergeCell ref="C407:D407"/>
    <mergeCell ref="E407:F407"/>
    <mergeCell ref="G407:H407"/>
    <mergeCell ref="I407:J407"/>
    <mergeCell ref="K407:L407"/>
    <mergeCell ref="M407:N407"/>
    <mergeCell ref="O407:P407"/>
    <mergeCell ref="Q407:S407"/>
    <mergeCell ref="C408:D408"/>
    <mergeCell ref="E408:F408"/>
    <mergeCell ref="G408:H408"/>
    <mergeCell ref="I408:J408"/>
    <mergeCell ref="K408:L408"/>
    <mergeCell ref="M408:N408"/>
    <mergeCell ref="O408:P408"/>
    <mergeCell ref="Q408:S408"/>
    <mergeCell ref="C409:D409"/>
    <mergeCell ref="E409:F409"/>
    <mergeCell ref="G409:H409"/>
    <mergeCell ref="I409:J409"/>
    <mergeCell ref="K409:L409"/>
    <mergeCell ref="M409:N409"/>
    <mergeCell ref="O409:P409"/>
    <mergeCell ref="Q409:S409"/>
    <mergeCell ref="C410:D410"/>
    <mergeCell ref="E410:F410"/>
    <mergeCell ref="G410:H410"/>
    <mergeCell ref="I410:J410"/>
    <mergeCell ref="K410:L410"/>
    <mergeCell ref="M410:N410"/>
    <mergeCell ref="O410:P410"/>
    <mergeCell ref="Q410:S410"/>
    <mergeCell ref="C411:D411"/>
    <mergeCell ref="E411:F411"/>
    <mergeCell ref="G411:H411"/>
    <mergeCell ref="I411:J411"/>
    <mergeCell ref="K411:L411"/>
    <mergeCell ref="M411:N411"/>
    <mergeCell ref="O411:P411"/>
    <mergeCell ref="Q411:S411"/>
    <mergeCell ref="C412:D412"/>
    <mergeCell ref="E412:F412"/>
    <mergeCell ref="G412:H412"/>
    <mergeCell ref="I412:J412"/>
    <mergeCell ref="K412:L412"/>
    <mergeCell ref="M412:N412"/>
    <mergeCell ref="O412:P412"/>
    <mergeCell ref="Q412:S412"/>
    <mergeCell ref="C413:D413"/>
    <mergeCell ref="E413:F413"/>
    <mergeCell ref="G413:H413"/>
    <mergeCell ref="I413:J413"/>
    <mergeCell ref="K413:L413"/>
    <mergeCell ref="M413:N413"/>
    <mergeCell ref="O413:P413"/>
    <mergeCell ref="Q413:S413"/>
    <mergeCell ref="C414:D414"/>
    <mergeCell ref="E414:F414"/>
    <mergeCell ref="G414:H414"/>
    <mergeCell ref="I414:J414"/>
    <mergeCell ref="K414:L414"/>
    <mergeCell ref="M414:N414"/>
    <mergeCell ref="O414:P414"/>
    <mergeCell ref="Q414:S414"/>
    <mergeCell ref="C415:D415"/>
    <mergeCell ref="E415:F415"/>
    <mergeCell ref="G415:H415"/>
    <mergeCell ref="I415:J415"/>
    <mergeCell ref="K415:L415"/>
    <mergeCell ref="M415:N415"/>
    <mergeCell ref="O415:P415"/>
    <mergeCell ref="Q415:S415"/>
    <mergeCell ref="C416:D416"/>
    <mergeCell ref="E416:F416"/>
    <mergeCell ref="G416:H416"/>
    <mergeCell ref="I416:J416"/>
    <mergeCell ref="K416:L416"/>
    <mergeCell ref="M416:N416"/>
    <mergeCell ref="O416:P416"/>
    <mergeCell ref="Q416:S416"/>
    <mergeCell ref="C417:D417"/>
    <mergeCell ref="E417:F417"/>
    <mergeCell ref="G417:H417"/>
    <mergeCell ref="I417:J417"/>
    <mergeCell ref="K417:L417"/>
    <mergeCell ref="M417:N417"/>
    <mergeCell ref="O417:P417"/>
    <mergeCell ref="Q417:S417"/>
    <mergeCell ref="C418:D418"/>
    <mergeCell ref="E418:F418"/>
    <mergeCell ref="G418:H418"/>
    <mergeCell ref="I418:J418"/>
    <mergeCell ref="K418:L418"/>
    <mergeCell ref="M418:N418"/>
    <mergeCell ref="O418:P418"/>
    <mergeCell ref="Q418:S418"/>
    <mergeCell ref="C419:D419"/>
    <mergeCell ref="E419:F419"/>
    <mergeCell ref="G419:H419"/>
    <mergeCell ref="I419:J419"/>
    <mergeCell ref="K419:L419"/>
    <mergeCell ref="M419:N419"/>
    <mergeCell ref="O419:P419"/>
    <mergeCell ref="Q419:S419"/>
    <mergeCell ref="C420:D420"/>
    <mergeCell ref="E420:F420"/>
    <mergeCell ref="G420:H420"/>
    <mergeCell ref="I420:J420"/>
    <mergeCell ref="K420:L420"/>
    <mergeCell ref="M420:N420"/>
    <mergeCell ref="O420:P420"/>
    <mergeCell ref="Q420:S420"/>
    <mergeCell ref="C421:D421"/>
    <mergeCell ref="E421:F421"/>
    <mergeCell ref="G421:H421"/>
    <mergeCell ref="I421:J421"/>
    <mergeCell ref="K421:L421"/>
    <mergeCell ref="M421:N421"/>
    <mergeCell ref="O421:P421"/>
    <mergeCell ref="Q421:S421"/>
    <mergeCell ref="C422:D422"/>
    <mergeCell ref="E422:F422"/>
    <mergeCell ref="G422:H422"/>
    <mergeCell ref="I422:J422"/>
    <mergeCell ref="K422:L422"/>
    <mergeCell ref="M422:N422"/>
    <mergeCell ref="O422:P422"/>
    <mergeCell ref="Q422:S422"/>
    <mergeCell ref="C423:D423"/>
    <mergeCell ref="E423:F423"/>
    <mergeCell ref="G423:H423"/>
    <mergeCell ref="I423:J423"/>
    <mergeCell ref="K423:L423"/>
    <mergeCell ref="M423:N423"/>
    <mergeCell ref="O423:P423"/>
    <mergeCell ref="Q423:S423"/>
    <mergeCell ref="C424:D424"/>
    <mergeCell ref="E424:F424"/>
    <mergeCell ref="G424:H424"/>
    <mergeCell ref="I424:J424"/>
    <mergeCell ref="K424:L424"/>
    <mergeCell ref="M424:N424"/>
    <mergeCell ref="O424:P424"/>
    <mergeCell ref="Q424:S424"/>
    <mergeCell ref="C425:D425"/>
    <mergeCell ref="E425:F425"/>
    <mergeCell ref="G425:H425"/>
    <mergeCell ref="I425:J425"/>
    <mergeCell ref="K425:L425"/>
    <mergeCell ref="M425:N425"/>
    <mergeCell ref="O425:P425"/>
    <mergeCell ref="Q425:S425"/>
    <mergeCell ref="C426:D426"/>
    <mergeCell ref="E426:F426"/>
    <mergeCell ref="G426:H426"/>
    <mergeCell ref="I426:J426"/>
    <mergeCell ref="K426:L426"/>
    <mergeCell ref="M426:N426"/>
    <mergeCell ref="O426:P426"/>
    <mergeCell ref="Q426:S426"/>
    <mergeCell ref="C427:D427"/>
    <mergeCell ref="E427:F427"/>
    <mergeCell ref="G427:H427"/>
    <mergeCell ref="I427:J427"/>
    <mergeCell ref="K427:L427"/>
    <mergeCell ref="M427:N427"/>
    <mergeCell ref="O427:P427"/>
    <mergeCell ref="Q427:S427"/>
    <mergeCell ref="C428:D428"/>
    <mergeCell ref="E428:F428"/>
    <mergeCell ref="G428:H428"/>
    <mergeCell ref="I428:J428"/>
    <mergeCell ref="K428:L428"/>
    <mergeCell ref="M428:N428"/>
    <mergeCell ref="O428:P428"/>
    <mergeCell ref="Q428:S428"/>
    <mergeCell ref="C429:D429"/>
    <mergeCell ref="E429:F429"/>
    <mergeCell ref="G429:H429"/>
    <mergeCell ref="I429:J429"/>
    <mergeCell ref="K429:L429"/>
    <mergeCell ref="M429:N429"/>
    <mergeCell ref="O429:P429"/>
    <mergeCell ref="Q429:S429"/>
    <mergeCell ref="C430:D430"/>
    <mergeCell ref="E430:F430"/>
    <mergeCell ref="G430:H430"/>
    <mergeCell ref="I430:J430"/>
    <mergeCell ref="K430:L430"/>
    <mergeCell ref="M430:N430"/>
    <mergeCell ref="O430:P430"/>
    <mergeCell ref="Q430:S430"/>
    <mergeCell ref="C431:D431"/>
    <mergeCell ref="E431:F431"/>
    <mergeCell ref="G431:H431"/>
    <mergeCell ref="I431:J431"/>
    <mergeCell ref="K431:L431"/>
    <mergeCell ref="M431:N431"/>
    <mergeCell ref="O431:P431"/>
    <mergeCell ref="Q431:S431"/>
    <mergeCell ref="C432:D432"/>
    <mergeCell ref="E432:F432"/>
    <mergeCell ref="G432:H432"/>
    <mergeCell ref="I432:J432"/>
    <mergeCell ref="K432:L432"/>
    <mergeCell ref="M432:N432"/>
    <mergeCell ref="O432:P432"/>
    <mergeCell ref="Q432:S432"/>
    <mergeCell ref="C433:D433"/>
    <mergeCell ref="E433:F433"/>
    <mergeCell ref="G433:H433"/>
    <mergeCell ref="I433:J433"/>
    <mergeCell ref="K433:L433"/>
    <mergeCell ref="M433:N433"/>
    <mergeCell ref="O433:P433"/>
    <mergeCell ref="Q433:S433"/>
    <mergeCell ref="C434:D434"/>
    <mergeCell ref="E434:F434"/>
    <mergeCell ref="G434:H434"/>
    <mergeCell ref="I434:J434"/>
    <mergeCell ref="K434:L434"/>
    <mergeCell ref="M434:N434"/>
    <mergeCell ref="O434:P434"/>
    <mergeCell ref="Q434:S434"/>
    <mergeCell ref="C435:D435"/>
    <mergeCell ref="E435:F435"/>
    <mergeCell ref="G435:H435"/>
    <mergeCell ref="I435:J435"/>
    <mergeCell ref="K435:L435"/>
    <mergeCell ref="M435:N435"/>
    <mergeCell ref="O435:P435"/>
    <mergeCell ref="Q435:S435"/>
    <mergeCell ref="C436:D436"/>
    <mergeCell ref="E436:F436"/>
    <mergeCell ref="G436:H436"/>
    <mergeCell ref="I436:J436"/>
    <mergeCell ref="K436:L436"/>
    <mergeCell ref="M436:N436"/>
    <mergeCell ref="O436:P436"/>
    <mergeCell ref="Q436:S436"/>
    <mergeCell ref="C437:D437"/>
    <mergeCell ref="E437:F437"/>
    <mergeCell ref="G437:H437"/>
    <mergeCell ref="I437:J437"/>
    <mergeCell ref="K437:L437"/>
    <mergeCell ref="M437:N437"/>
    <mergeCell ref="O437:P437"/>
    <mergeCell ref="Q437:S437"/>
    <mergeCell ref="C438:D438"/>
    <mergeCell ref="E438:F438"/>
    <mergeCell ref="G438:H438"/>
    <mergeCell ref="I438:J438"/>
    <mergeCell ref="K438:L438"/>
    <mergeCell ref="M438:N438"/>
    <mergeCell ref="O438:P438"/>
    <mergeCell ref="Q438:S438"/>
    <mergeCell ref="C439:D439"/>
    <mergeCell ref="E439:F439"/>
    <mergeCell ref="G439:H439"/>
    <mergeCell ref="I439:J439"/>
    <mergeCell ref="K439:L439"/>
    <mergeCell ref="M439:N439"/>
    <mergeCell ref="O439:P439"/>
    <mergeCell ref="Q439:S439"/>
    <mergeCell ref="C440:D440"/>
    <mergeCell ref="E440:F440"/>
    <mergeCell ref="G440:H440"/>
    <mergeCell ref="I440:J440"/>
    <mergeCell ref="K440:L440"/>
    <mergeCell ref="M440:N440"/>
    <mergeCell ref="O440:P440"/>
    <mergeCell ref="Q440:S440"/>
    <mergeCell ref="C441:D441"/>
    <mergeCell ref="E441:F441"/>
    <mergeCell ref="G441:H441"/>
    <mergeCell ref="I441:J441"/>
    <mergeCell ref="K441:L441"/>
    <mergeCell ref="M441:N441"/>
    <mergeCell ref="O441:P441"/>
    <mergeCell ref="Q441:S441"/>
    <mergeCell ref="C442:D442"/>
    <mergeCell ref="E442:F442"/>
    <mergeCell ref="G442:H442"/>
    <mergeCell ref="I442:J442"/>
    <mergeCell ref="K442:L442"/>
    <mergeCell ref="M442:N442"/>
    <mergeCell ref="O442:P442"/>
    <mergeCell ref="Q442:S442"/>
    <mergeCell ref="C443:D443"/>
    <mergeCell ref="E443:F443"/>
    <mergeCell ref="G443:H443"/>
    <mergeCell ref="I443:J443"/>
    <mergeCell ref="K443:L443"/>
    <mergeCell ref="M443:N443"/>
    <mergeCell ref="O443:P443"/>
    <mergeCell ref="Q443:S443"/>
    <mergeCell ref="C444:D444"/>
    <mergeCell ref="E444:F444"/>
    <mergeCell ref="G444:H444"/>
    <mergeCell ref="I444:J444"/>
    <mergeCell ref="K444:L444"/>
    <mergeCell ref="M444:N444"/>
    <mergeCell ref="O444:P444"/>
    <mergeCell ref="Q444:S444"/>
    <mergeCell ref="C445:D445"/>
    <mergeCell ref="E445:F445"/>
    <mergeCell ref="G445:H445"/>
    <mergeCell ref="I445:J445"/>
    <mergeCell ref="K445:L445"/>
    <mergeCell ref="M445:N445"/>
    <mergeCell ref="O445:P445"/>
    <mergeCell ref="Q445:S445"/>
    <mergeCell ref="C446:D446"/>
    <mergeCell ref="E446:F446"/>
    <mergeCell ref="G446:H446"/>
    <mergeCell ref="I446:J446"/>
    <mergeCell ref="K446:L446"/>
    <mergeCell ref="M446:N446"/>
    <mergeCell ref="O446:P446"/>
    <mergeCell ref="Q446:S446"/>
    <mergeCell ref="C447:D447"/>
    <mergeCell ref="E447:F447"/>
    <mergeCell ref="G447:H447"/>
    <mergeCell ref="I447:J447"/>
    <mergeCell ref="K447:L447"/>
    <mergeCell ref="M447:N447"/>
    <mergeCell ref="O447:P447"/>
    <mergeCell ref="Q447:S447"/>
    <mergeCell ref="C448:D448"/>
    <mergeCell ref="E448:F448"/>
    <mergeCell ref="G448:H448"/>
    <mergeCell ref="I448:J448"/>
    <mergeCell ref="K448:L448"/>
    <mergeCell ref="M448:N448"/>
    <mergeCell ref="O448:P448"/>
    <mergeCell ref="Q448:S448"/>
    <mergeCell ref="C449:D449"/>
    <mergeCell ref="E449:F449"/>
    <mergeCell ref="G449:H449"/>
    <mergeCell ref="I449:J449"/>
    <mergeCell ref="K449:L449"/>
    <mergeCell ref="M449:N449"/>
    <mergeCell ref="O449:P449"/>
    <mergeCell ref="Q449:S449"/>
    <mergeCell ref="C450:D450"/>
    <mergeCell ref="E450:F450"/>
    <mergeCell ref="G450:H450"/>
    <mergeCell ref="I450:J450"/>
    <mergeCell ref="K450:L450"/>
    <mergeCell ref="M450:N450"/>
    <mergeCell ref="O450:P450"/>
    <mergeCell ref="Q450:S450"/>
    <mergeCell ref="C451:D451"/>
    <mergeCell ref="E451:F451"/>
    <mergeCell ref="G451:H451"/>
    <mergeCell ref="I451:J451"/>
    <mergeCell ref="K451:L451"/>
    <mergeCell ref="M451:N451"/>
    <mergeCell ref="O451:P451"/>
    <mergeCell ref="Q451:S451"/>
    <mergeCell ref="C452:D452"/>
    <mergeCell ref="E452:F452"/>
    <mergeCell ref="G452:H452"/>
    <mergeCell ref="I452:J452"/>
    <mergeCell ref="K452:L452"/>
    <mergeCell ref="M452:N452"/>
    <mergeCell ref="O452:P452"/>
    <mergeCell ref="Q452:S452"/>
    <mergeCell ref="C453:D453"/>
    <mergeCell ref="E453:F453"/>
    <mergeCell ref="G453:H453"/>
    <mergeCell ref="I453:J453"/>
    <mergeCell ref="K453:L453"/>
    <mergeCell ref="M453:N453"/>
    <mergeCell ref="O453:P453"/>
    <mergeCell ref="Q453:S453"/>
    <mergeCell ref="C454:D454"/>
    <mergeCell ref="E454:F454"/>
    <mergeCell ref="G454:H454"/>
    <mergeCell ref="I454:J454"/>
    <mergeCell ref="K454:L454"/>
    <mergeCell ref="M454:N454"/>
    <mergeCell ref="O454:P454"/>
    <mergeCell ref="Q454:S454"/>
    <mergeCell ref="C455:D455"/>
    <mergeCell ref="E455:F455"/>
    <mergeCell ref="G455:H455"/>
    <mergeCell ref="I455:J455"/>
    <mergeCell ref="K455:L455"/>
    <mergeCell ref="M455:N455"/>
    <mergeCell ref="O455:P455"/>
    <mergeCell ref="Q455:S455"/>
    <mergeCell ref="C456:D456"/>
    <mergeCell ref="E456:F456"/>
    <mergeCell ref="G456:H456"/>
    <mergeCell ref="I456:J456"/>
    <mergeCell ref="K456:L456"/>
    <mergeCell ref="M456:N456"/>
    <mergeCell ref="O456:P456"/>
    <mergeCell ref="Q456:S456"/>
    <mergeCell ref="C457:D457"/>
    <mergeCell ref="E457:F457"/>
    <mergeCell ref="G457:H457"/>
    <mergeCell ref="I457:J457"/>
    <mergeCell ref="K457:L457"/>
    <mergeCell ref="M457:N457"/>
    <mergeCell ref="O457:P457"/>
    <mergeCell ref="Q457:S457"/>
    <mergeCell ref="C458:D458"/>
    <mergeCell ref="E458:F458"/>
    <mergeCell ref="G458:H458"/>
    <mergeCell ref="I458:J458"/>
    <mergeCell ref="K458:L458"/>
    <mergeCell ref="M458:N458"/>
    <mergeCell ref="O458:P458"/>
    <mergeCell ref="Q458:S458"/>
    <mergeCell ref="C459:D459"/>
    <mergeCell ref="E459:F459"/>
    <mergeCell ref="G459:H459"/>
    <mergeCell ref="I459:J459"/>
    <mergeCell ref="K459:L459"/>
    <mergeCell ref="M459:N459"/>
    <mergeCell ref="O459:P459"/>
    <mergeCell ref="Q459:S459"/>
    <mergeCell ref="C460:D460"/>
    <mergeCell ref="E460:F460"/>
    <mergeCell ref="G460:H460"/>
    <mergeCell ref="I460:J460"/>
    <mergeCell ref="K460:L460"/>
    <mergeCell ref="M460:N460"/>
    <mergeCell ref="O460:P460"/>
    <mergeCell ref="Q460:S460"/>
    <mergeCell ref="C461:D461"/>
    <mergeCell ref="E461:F461"/>
    <mergeCell ref="G461:H461"/>
    <mergeCell ref="I461:J461"/>
    <mergeCell ref="K461:L461"/>
    <mergeCell ref="M461:N461"/>
    <mergeCell ref="O461:P461"/>
    <mergeCell ref="Q461:S461"/>
    <mergeCell ref="C462:D462"/>
    <mergeCell ref="E462:F462"/>
    <mergeCell ref="G462:H462"/>
    <mergeCell ref="I462:J462"/>
    <mergeCell ref="K462:L462"/>
    <mergeCell ref="M462:N462"/>
    <mergeCell ref="O462:P462"/>
    <mergeCell ref="Q462:S462"/>
    <mergeCell ref="C463:D463"/>
    <mergeCell ref="E463:F463"/>
    <mergeCell ref="G463:H463"/>
    <mergeCell ref="I463:J463"/>
    <mergeCell ref="K463:L463"/>
    <mergeCell ref="M463:N463"/>
    <mergeCell ref="O463:P463"/>
    <mergeCell ref="Q463:S463"/>
    <mergeCell ref="C464:D464"/>
    <mergeCell ref="E464:F464"/>
    <mergeCell ref="G464:H464"/>
    <mergeCell ref="I464:J464"/>
    <mergeCell ref="K464:L464"/>
    <mergeCell ref="M464:N464"/>
    <mergeCell ref="O464:P464"/>
    <mergeCell ref="Q464:S464"/>
    <mergeCell ref="C465:D465"/>
    <mergeCell ref="E465:F465"/>
    <mergeCell ref="G465:H465"/>
    <mergeCell ref="I465:J465"/>
    <mergeCell ref="K465:L465"/>
    <mergeCell ref="M465:N465"/>
    <mergeCell ref="O465:P465"/>
    <mergeCell ref="Q465:S465"/>
    <mergeCell ref="C466:D466"/>
    <mergeCell ref="E466:F466"/>
    <mergeCell ref="G466:H466"/>
    <mergeCell ref="I466:J466"/>
    <mergeCell ref="K466:L466"/>
    <mergeCell ref="M466:N466"/>
    <mergeCell ref="O466:P466"/>
    <mergeCell ref="Q466:S466"/>
    <mergeCell ref="C467:D467"/>
    <mergeCell ref="E467:F467"/>
    <mergeCell ref="G467:H467"/>
    <mergeCell ref="I467:J467"/>
    <mergeCell ref="K467:L467"/>
    <mergeCell ref="M467:N467"/>
    <mergeCell ref="O467:P467"/>
    <mergeCell ref="Q467:S467"/>
    <mergeCell ref="C468:D468"/>
    <mergeCell ref="E468:F468"/>
    <mergeCell ref="G468:H468"/>
    <mergeCell ref="I468:J468"/>
    <mergeCell ref="K468:L468"/>
    <mergeCell ref="M468:N468"/>
    <mergeCell ref="O468:P468"/>
    <mergeCell ref="Q468:S468"/>
    <mergeCell ref="C469:D469"/>
    <mergeCell ref="E469:F469"/>
    <mergeCell ref="G469:H469"/>
    <mergeCell ref="I469:J469"/>
    <mergeCell ref="K469:L469"/>
    <mergeCell ref="M469:N469"/>
    <mergeCell ref="O469:P469"/>
    <mergeCell ref="Q469:S469"/>
    <mergeCell ref="C470:D470"/>
    <mergeCell ref="E470:F470"/>
    <mergeCell ref="G470:H470"/>
    <mergeCell ref="I470:J470"/>
    <mergeCell ref="K470:L470"/>
    <mergeCell ref="M470:N470"/>
    <mergeCell ref="O470:P470"/>
    <mergeCell ref="Q470:S470"/>
    <mergeCell ref="C471:D471"/>
    <mergeCell ref="E471:F471"/>
    <mergeCell ref="G471:H471"/>
    <mergeCell ref="I471:J471"/>
    <mergeCell ref="K471:L471"/>
    <mergeCell ref="M471:N471"/>
    <mergeCell ref="O471:P471"/>
    <mergeCell ref="Q471:S471"/>
    <mergeCell ref="C472:D472"/>
    <mergeCell ref="E472:F472"/>
    <mergeCell ref="G472:H472"/>
    <mergeCell ref="I472:J472"/>
    <mergeCell ref="K472:L472"/>
    <mergeCell ref="M472:N472"/>
    <mergeCell ref="O472:P472"/>
    <mergeCell ref="Q472:S472"/>
    <mergeCell ref="C473:D473"/>
    <mergeCell ref="E473:F473"/>
    <mergeCell ref="G473:H473"/>
    <mergeCell ref="I473:J473"/>
    <mergeCell ref="K473:L473"/>
    <mergeCell ref="M473:N473"/>
    <mergeCell ref="O473:P473"/>
    <mergeCell ref="Q473:S473"/>
    <mergeCell ref="C474:D474"/>
    <mergeCell ref="E474:F474"/>
    <mergeCell ref="G474:H474"/>
    <mergeCell ref="I474:J474"/>
    <mergeCell ref="K474:L474"/>
    <mergeCell ref="M474:N474"/>
    <mergeCell ref="O474:P474"/>
    <mergeCell ref="Q474:S474"/>
    <mergeCell ref="C475:D475"/>
    <mergeCell ref="E475:F475"/>
    <mergeCell ref="G475:H475"/>
    <mergeCell ref="I475:J475"/>
    <mergeCell ref="K475:L475"/>
    <mergeCell ref="M475:N475"/>
    <mergeCell ref="O475:P475"/>
    <mergeCell ref="Q475:S475"/>
    <mergeCell ref="C476:D476"/>
    <mergeCell ref="E476:F476"/>
    <mergeCell ref="G476:H476"/>
    <mergeCell ref="I476:J476"/>
    <mergeCell ref="K476:L476"/>
    <mergeCell ref="M476:N476"/>
    <mergeCell ref="O476:P476"/>
    <mergeCell ref="Q476:S476"/>
    <mergeCell ref="C477:D477"/>
    <mergeCell ref="E477:F477"/>
    <mergeCell ref="G477:H477"/>
    <mergeCell ref="I477:J477"/>
    <mergeCell ref="K477:L477"/>
    <mergeCell ref="M477:N477"/>
    <mergeCell ref="O477:P477"/>
    <mergeCell ref="Q477:S477"/>
    <mergeCell ref="C478:D478"/>
    <mergeCell ref="E478:F478"/>
    <mergeCell ref="G478:H478"/>
    <mergeCell ref="I478:J478"/>
    <mergeCell ref="K478:L478"/>
    <mergeCell ref="M478:N478"/>
    <mergeCell ref="O478:P478"/>
    <mergeCell ref="Q478:S478"/>
    <mergeCell ref="C479:D479"/>
    <mergeCell ref="E479:F479"/>
    <mergeCell ref="G479:H479"/>
    <mergeCell ref="I479:J479"/>
    <mergeCell ref="K479:L479"/>
    <mergeCell ref="M479:N479"/>
    <mergeCell ref="O479:P479"/>
    <mergeCell ref="Q479:S479"/>
    <mergeCell ref="C480:D480"/>
    <mergeCell ref="E480:F480"/>
    <mergeCell ref="G480:H480"/>
    <mergeCell ref="I480:J480"/>
    <mergeCell ref="K480:L480"/>
    <mergeCell ref="M480:N480"/>
    <mergeCell ref="O480:P480"/>
    <mergeCell ref="Q480:S480"/>
    <mergeCell ref="C481:D481"/>
    <mergeCell ref="E481:F481"/>
    <mergeCell ref="G481:H481"/>
    <mergeCell ref="I481:J481"/>
    <mergeCell ref="K481:L481"/>
    <mergeCell ref="M481:N481"/>
    <mergeCell ref="O481:P481"/>
    <mergeCell ref="Q481:S481"/>
    <mergeCell ref="C482:D482"/>
    <mergeCell ref="E482:F482"/>
    <mergeCell ref="G482:H482"/>
    <mergeCell ref="I482:J482"/>
    <mergeCell ref="K482:L482"/>
    <mergeCell ref="M482:N482"/>
    <mergeCell ref="O482:P482"/>
    <mergeCell ref="Q482:S482"/>
    <mergeCell ref="C483:D483"/>
    <mergeCell ref="E483:F483"/>
    <mergeCell ref="G483:H483"/>
    <mergeCell ref="I483:J483"/>
    <mergeCell ref="K483:L483"/>
    <mergeCell ref="M483:N483"/>
    <mergeCell ref="O483:P483"/>
    <mergeCell ref="Q483:S483"/>
    <mergeCell ref="C484:D484"/>
    <mergeCell ref="E484:F484"/>
    <mergeCell ref="G484:H484"/>
    <mergeCell ref="I484:J484"/>
    <mergeCell ref="K484:L484"/>
    <mergeCell ref="M484:N484"/>
    <mergeCell ref="O484:P484"/>
    <mergeCell ref="Q484:S484"/>
    <mergeCell ref="C485:D485"/>
    <mergeCell ref="E485:F485"/>
    <mergeCell ref="G485:H485"/>
    <mergeCell ref="I485:J485"/>
    <mergeCell ref="K485:L485"/>
    <mergeCell ref="M485:N485"/>
    <mergeCell ref="O485:P485"/>
    <mergeCell ref="Q485:S485"/>
    <mergeCell ref="C486:D486"/>
    <mergeCell ref="E486:F486"/>
    <mergeCell ref="G486:H486"/>
    <mergeCell ref="I486:J486"/>
    <mergeCell ref="K486:L486"/>
    <mergeCell ref="M486:N486"/>
    <mergeCell ref="O486:P486"/>
    <mergeCell ref="Q486:S486"/>
    <mergeCell ref="C487:D487"/>
    <mergeCell ref="E487:F487"/>
    <mergeCell ref="G487:H487"/>
    <mergeCell ref="I487:J487"/>
    <mergeCell ref="K487:L487"/>
    <mergeCell ref="M487:N487"/>
    <mergeCell ref="O487:P487"/>
    <mergeCell ref="Q487:S487"/>
    <mergeCell ref="C488:D488"/>
    <mergeCell ref="E488:F488"/>
    <mergeCell ref="G488:H488"/>
    <mergeCell ref="I488:J488"/>
    <mergeCell ref="K488:L488"/>
    <mergeCell ref="M488:N488"/>
    <mergeCell ref="O488:P488"/>
    <mergeCell ref="Q488:S488"/>
    <mergeCell ref="C489:D489"/>
    <mergeCell ref="E489:F489"/>
    <mergeCell ref="G489:H489"/>
    <mergeCell ref="I489:J489"/>
    <mergeCell ref="K489:L489"/>
    <mergeCell ref="M489:N489"/>
    <mergeCell ref="O489:P489"/>
    <mergeCell ref="Q489:S489"/>
    <mergeCell ref="C490:D490"/>
    <mergeCell ref="E490:F490"/>
    <mergeCell ref="G490:H490"/>
    <mergeCell ref="I490:J490"/>
    <mergeCell ref="K490:L490"/>
    <mergeCell ref="M490:N490"/>
    <mergeCell ref="O490:P490"/>
    <mergeCell ref="Q490:S490"/>
    <mergeCell ref="C491:D491"/>
    <mergeCell ref="E491:F491"/>
    <mergeCell ref="G491:H491"/>
    <mergeCell ref="I491:J491"/>
    <mergeCell ref="K491:L491"/>
    <mergeCell ref="M491:N491"/>
    <mergeCell ref="O491:P491"/>
    <mergeCell ref="Q491:S491"/>
    <mergeCell ref="C492:D492"/>
    <mergeCell ref="E492:F492"/>
    <mergeCell ref="G492:H492"/>
    <mergeCell ref="I492:J492"/>
    <mergeCell ref="K492:L492"/>
    <mergeCell ref="M492:N492"/>
    <mergeCell ref="O492:P492"/>
    <mergeCell ref="Q492:S492"/>
    <mergeCell ref="C493:D493"/>
    <mergeCell ref="E493:F493"/>
    <mergeCell ref="G493:H493"/>
    <mergeCell ref="I493:J493"/>
    <mergeCell ref="K493:L493"/>
    <mergeCell ref="M493:N493"/>
    <mergeCell ref="O493:P493"/>
    <mergeCell ref="Q493:S493"/>
    <mergeCell ref="C494:D494"/>
    <mergeCell ref="E494:F494"/>
    <mergeCell ref="G494:H494"/>
    <mergeCell ref="I494:J494"/>
    <mergeCell ref="K494:L494"/>
    <mergeCell ref="M494:N494"/>
    <mergeCell ref="O494:P494"/>
    <mergeCell ref="Q494:S494"/>
    <mergeCell ref="C495:D495"/>
    <mergeCell ref="E495:F495"/>
    <mergeCell ref="G495:H495"/>
    <mergeCell ref="I495:J495"/>
    <mergeCell ref="K495:L495"/>
    <mergeCell ref="M495:N495"/>
    <mergeCell ref="O495:P495"/>
    <mergeCell ref="Q495:S495"/>
    <mergeCell ref="C496:D496"/>
    <mergeCell ref="E496:F496"/>
    <mergeCell ref="G496:H496"/>
    <mergeCell ref="I496:J496"/>
    <mergeCell ref="K496:L496"/>
    <mergeCell ref="M496:N496"/>
    <mergeCell ref="O496:P496"/>
    <mergeCell ref="Q496:S496"/>
    <mergeCell ref="C497:D497"/>
    <mergeCell ref="E497:F497"/>
    <mergeCell ref="G497:H497"/>
    <mergeCell ref="I497:J497"/>
    <mergeCell ref="K497:L497"/>
    <mergeCell ref="M497:N497"/>
    <mergeCell ref="O497:P497"/>
    <mergeCell ref="Q497:S497"/>
    <mergeCell ref="C498:D498"/>
    <mergeCell ref="E498:F498"/>
    <mergeCell ref="G498:H498"/>
    <mergeCell ref="I498:J498"/>
    <mergeCell ref="K498:L498"/>
    <mergeCell ref="M498:N498"/>
    <mergeCell ref="O498:P498"/>
    <mergeCell ref="Q498:S498"/>
    <mergeCell ref="C499:D499"/>
    <mergeCell ref="E499:F499"/>
    <mergeCell ref="G499:H499"/>
    <mergeCell ref="I499:J499"/>
    <mergeCell ref="K499:L499"/>
    <mergeCell ref="M499:N499"/>
    <mergeCell ref="O499:P499"/>
    <mergeCell ref="Q499:S499"/>
    <mergeCell ref="C500:D500"/>
    <mergeCell ref="E500:F500"/>
    <mergeCell ref="G500:H500"/>
    <mergeCell ref="I500:J500"/>
    <mergeCell ref="K500:L500"/>
    <mergeCell ref="M500:N500"/>
    <mergeCell ref="O500:P500"/>
    <mergeCell ref="Q500:S500"/>
    <mergeCell ref="C501:D501"/>
    <mergeCell ref="E501:F501"/>
    <mergeCell ref="G501:H501"/>
    <mergeCell ref="I501:J501"/>
    <mergeCell ref="K501:L501"/>
    <mergeCell ref="M501:N501"/>
    <mergeCell ref="O501:P501"/>
    <mergeCell ref="Q501:S501"/>
    <mergeCell ref="C502:D502"/>
    <mergeCell ref="E502:F502"/>
    <mergeCell ref="G502:H502"/>
    <mergeCell ref="I502:J502"/>
    <mergeCell ref="K502:L502"/>
    <mergeCell ref="M502:N502"/>
    <mergeCell ref="O502:P502"/>
    <mergeCell ref="Q502:S502"/>
    <mergeCell ref="C503:D503"/>
    <mergeCell ref="E503:F503"/>
    <mergeCell ref="G503:H503"/>
    <mergeCell ref="I503:J503"/>
    <mergeCell ref="K503:L503"/>
    <mergeCell ref="M503:N503"/>
    <mergeCell ref="O503:P503"/>
    <mergeCell ref="Q503:S503"/>
    <mergeCell ref="C504:D504"/>
    <mergeCell ref="E504:F504"/>
    <mergeCell ref="G504:H504"/>
    <mergeCell ref="I504:J504"/>
    <mergeCell ref="K504:L504"/>
    <mergeCell ref="M504:N504"/>
    <mergeCell ref="O504:P504"/>
    <mergeCell ref="Q504:S504"/>
    <mergeCell ref="C505:D505"/>
    <mergeCell ref="E505:F505"/>
    <mergeCell ref="G505:H505"/>
    <mergeCell ref="I505:J505"/>
    <mergeCell ref="K505:L505"/>
    <mergeCell ref="M505:N505"/>
    <mergeCell ref="O505:P505"/>
    <mergeCell ref="Q505:S505"/>
    <mergeCell ref="C506:D506"/>
    <mergeCell ref="E506:F506"/>
    <mergeCell ref="G506:H506"/>
    <mergeCell ref="I506:J506"/>
    <mergeCell ref="K506:L506"/>
    <mergeCell ref="M506:N506"/>
    <mergeCell ref="O506:P506"/>
    <mergeCell ref="Q506:S506"/>
    <mergeCell ref="C507:D507"/>
    <mergeCell ref="E507:F507"/>
    <mergeCell ref="G507:H507"/>
    <mergeCell ref="I507:J507"/>
    <mergeCell ref="K507:L507"/>
    <mergeCell ref="M507:N507"/>
    <mergeCell ref="O507:P507"/>
    <mergeCell ref="Q507:S507"/>
    <mergeCell ref="C508:D508"/>
    <mergeCell ref="E508:F508"/>
    <mergeCell ref="G508:H508"/>
    <mergeCell ref="I508:J508"/>
    <mergeCell ref="K508:L508"/>
    <mergeCell ref="M508:N508"/>
    <mergeCell ref="O508:P508"/>
    <mergeCell ref="Q508:S508"/>
    <mergeCell ref="C509:D509"/>
    <mergeCell ref="E509:F509"/>
    <mergeCell ref="G509:H509"/>
    <mergeCell ref="I509:J509"/>
    <mergeCell ref="K509:L509"/>
    <mergeCell ref="M509:N509"/>
    <mergeCell ref="O509:P509"/>
    <mergeCell ref="Q509:S509"/>
    <mergeCell ref="C510:D510"/>
    <mergeCell ref="E510:F510"/>
    <mergeCell ref="G510:H510"/>
    <mergeCell ref="I510:J510"/>
    <mergeCell ref="K510:L510"/>
    <mergeCell ref="M510:N510"/>
    <mergeCell ref="O510:P510"/>
    <mergeCell ref="Q510:S510"/>
    <mergeCell ref="C511:D511"/>
    <mergeCell ref="E511:F511"/>
    <mergeCell ref="G511:H511"/>
    <mergeCell ref="I511:J511"/>
    <mergeCell ref="K511:L511"/>
    <mergeCell ref="M511:N511"/>
    <mergeCell ref="O511:P511"/>
    <mergeCell ref="Q511:S511"/>
    <mergeCell ref="C512:D512"/>
    <mergeCell ref="E512:F512"/>
    <mergeCell ref="G512:H512"/>
    <mergeCell ref="I512:J512"/>
    <mergeCell ref="K512:L512"/>
    <mergeCell ref="M512:N512"/>
    <mergeCell ref="O512:P512"/>
    <mergeCell ref="Q512:S512"/>
    <mergeCell ref="C513:D513"/>
    <mergeCell ref="E513:F513"/>
    <mergeCell ref="G513:H513"/>
    <mergeCell ref="I513:J513"/>
    <mergeCell ref="K513:L513"/>
    <mergeCell ref="M513:N513"/>
    <mergeCell ref="O513:P513"/>
    <mergeCell ref="Q513:S513"/>
    <mergeCell ref="C514:D514"/>
    <mergeCell ref="E514:F514"/>
    <mergeCell ref="G514:H514"/>
    <mergeCell ref="I514:J514"/>
    <mergeCell ref="K514:L514"/>
    <mergeCell ref="M514:N514"/>
    <mergeCell ref="O514:P514"/>
    <mergeCell ref="Q514:S514"/>
    <mergeCell ref="C515:D515"/>
    <mergeCell ref="E515:F515"/>
    <mergeCell ref="G515:H515"/>
    <mergeCell ref="I515:J515"/>
    <mergeCell ref="K515:L515"/>
    <mergeCell ref="M515:N515"/>
    <mergeCell ref="O515:P515"/>
    <mergeCell ref="Q515:S515"/>
    <mergeCell ref="C516:D516"/>
    <mergeCell ref="E516:F516"/>
    <mergeCell ref="G516:H516"/>
    <mergeCell ref="I516:J516"/>
    <mergeCell ref="K516:L516"/>
    <mergeCell ref="M516:N516"/>
    <mergeCell ref="O516:P516"/>
    <mergeCell ref="Q516:S516"/>
    <mergeCell ref="C517:D517"/>
    <mergeCell ref="E517:F517"/>
    <mergeCell ref="G517:H517"/>
    <mergeCell ref="I517:J517"/>
    <mergeCell ref="K517:L517"/>
    <mergeCell ref="M517:N517"/>
    <mergeCell ref="O517:P517"/>
    <mergeCell ref="Q517:S517"/>
    <mergeCell ref="C518:D518"/>
    <mergeCell ref="E518:F518"/>
    <mergeCell ref="G518:H518"/>
    <mergeCell ref="I518:J518"/>
    <mergeCell ref="K518:L518"/>
    <mergeCell ref="M518:N518"/>
    <mergeCell ref="O518:P518"/>
    <mergeCell ref="Q518:S518"/>
    <mergeCell ref="C519:D519"/>
    <mergeCell ref="E519:F519"/>
    <mergeCell ref="G519:H519"/>
    <mergeCell ref="I519:J519"/>
    <mergeCell ref="K519:L519"/>
    <mergeCell ref="M519:N519"/>
    <mergeCell ref="O519:P519"/>
    <mergeCell ref="Q519:S519"/>
    <mergeCell ref="C520:D520"/>
    <mergeCell ref="E520:F520"/>
    <mergeCell ref="G520:H520"/>
    <mergeCell ref="I520:J520"/>
    <mergeCell ref="K520:L520"/>
    <mergeCell ref="M520:N520"/>
    <mergeCell ref="O520:P520"/>
    <mergeCell ref="Q520:S520"/>
    <mergeCell ref="C521:D521"/>
    <mergeCell ref="E521:F521"/>
    <mergeCell ref="G521:H521"/>
    <mergeCell ref="I521:J521"/>
    <mergeCell ref="K521:L521"/>
    <mergeCell ref="M521:N521"/>
    <mergeCell ref="O521:P521"/>
    <mergeCell ref="Q521:S521"/>
    <mergeCell ref="C522:D522"/>
    <mergeCell ref="E522:F522"/>
    <mergeCell ref="G522:H522"/>
    <mergeCell ref="I522:J522"/>
    <mergeCell ref="K522:L522"/>
    <mergeCell ref="M522:N522"/>
    <mergeCell ref="O522:P522"/>
    <mergeCell ref="Q522:S522"/>
    <mergeCell ref="C523:D523"/>
    <mergeCell ref="E523:F523"/>
    <mergeCell ref="G523:H523"/>
    <mergeCell ref="I523:J523"/>
    <mergeCell ref="K523:L523"/>
    <mergeCell ref="M523:N523"/>
    <mergeCell ref="O523:P523"/>
    <mergeCell ref="Q523:S523"/>
    <mergeCell ref="C524:D524"/>
    <mergeCell ref="E524:F524"/>
    <mergeCell ref="G524:H524"/>
    <mergeCell ref="I524:J524"/>
    <mergeCell ref="K524:L524"/>
    <mergeCell ref="M524:N524"/>
    <mergeCell ref="O524:P524"/>
    <mergeCell ref="Q524:S524"/>
    <mergeCell ref="C525:D525"/>
    <mergeCell ref="E525:F525"/>
    <mergeCell ref="G525:H525"/>
    <mergeCell ref="I525:J525"/>
    <mergeCell ref="K525:L525"/>
    <mergeCell ref="M525:N525"/>
    <mergeCell ref="O525:P525"/>
    <mergeCell ref="Q525:S525"/>
    <mergeCell ref="C526:D526"/>
    <mergeCell ref="E526:F526"/>
    <mergeCell ref="G526:H526"/>
    <mergeCell ref="I526:J526"/>
    <mergeCell ref="K526:L526"/>
    <mergeCell ref="M526:N526"/>
    <mergeCell ref="O526:P526"/>
    <mergeCell ref="Q526:S526"/>
    <mergeCell ref="C527:D527"/>
    <mergeCell ref="E527:F527"/>
    <mergeCell ref="G527:H527"/>
    <mergeCell ref="I527:J527"/>
    <mergeCell ref="K527:L527"/>
    <mergeCell ref="M527:N527"/>
    <mergeCell ref="O527:P527"/>
    <mergeCell ref="Q527:S527"/>
    <mergeCell ref="C528:D528"/>
    <mergeCell ref="E528:F528"/>
    <mergeCell ref="G528:H528"/>
    <mergeCell ref="I528:J528"/>
    <mergeCell ref="K528:L528"/>
    <mergeCell ref="M528:N528"/>
    <mergeCell ref="O528:P528"/>
    <mergeCell ref="Q528:S528"/>
    <mergeCell ref="C529:D529"/>
    <mergeCell ref="E529:F529"/>
    <mergeCell ref="G529:H529"/>
    <mergeCell ref="I529:J529"/>
    <mergeCell ref="K529:L529"/>
    <mergeCell ref="M529:N529"/>
    <mergeCell ref="O529:P529"/>
    <mergeCell ref="Q529:S529"/>
    <mergeCell ref="C530:D530"/>
    <mergeCell ref="E530:F530"/>
    <mergeCell ref="G530:H530"/>
    <mergeCell ref="I530:J530"/>
    <mergeCell ref="K530:L530"/>
    <mergeCell ref="M530:N530"/>
    <mergeCell ref="O530:P530"/>
    <mergeCell ref="Q530:S530"/>
    <mergeCell ref="C531:D531"/>
    <mergeCell ref="E531:F531"/>
    <mergeCell ref="G531:H531"/>
    <mergeCell ref="I531:J531"/>
    <mergeCell ref="K531:L531"/>
    <mergeCell ref="M531:N531"/>
    <mergeCell ref="O531:P531"/>
    <mergeCell ref="Q531:S531"/>
    <mergeCell ref="C532:D532"/>
    <mergeCell ref="E532:F532"/>
    <mergeCell ref="G532:H532"/>
    <mergeCell ref="I532:J532"/>
    <mergeCell ref="K532:L532"/>
    <mergeCell ref="M532:N532"/>
    <mergeCell ref="O532:P532"/>
    <mergeCell ref="Q532:S532"/>
    <mergeCell ref="C533:D533"/>
    <mergeCell ref="E533:F533"/>
    <mergeCell ref="G533:H533"/>
    <mergeCell ref="I533:J533"/>
    <mergeCell ref="K533:L533"/>
    <mergeCell ref="M533:N533"/>
    <mergeCell ref="O533:P533"/>
    <mergeCell ref="Q533:S533"/>
    <mergeCell ref="C534:D534"/>
    <mergeCell ref="E534:F534"/>
    <mergeCell ref="G534:H534"/>
    <mergeCell ref="I534:J534"/>
    <mergeCell ref="K534:L534"/>
    <mergeCell ref="M534:N534"/>
    <mergeCell ref="O534:P534"/>
    <mergeCell ref="Q534:S534"/>
    <mergeCell ref="C535:D535"/>
    <mergeCell ref="E535:F535"/>
    <mergeCell ref="G535:H535"/>
    <mergeCell ref="I535:J535"/>
    <mergeCell ref="K535:L535"/>
    <mergeCell ref="M535:N535"/>
    <mergeCell ref="O535:P535"/>
    <mergeCell ref="Q535:S535"/>
    <mergeCell ref="C536:D536"/>
    <mergeCell ref="E536:F536"/>
    <mergeCell ref="G536:H536"/>
    <mergeCell ref="I536:J536"/>
    <mergeCell ref="K536:L536"/>
    <mergeCell ref="M536:N536"/>
    <mergeCell ref="O536:P536"/>
    <mergeCell ref="Q536:S536"/>
    <mergeCell ref="C537:D537"/>
    <mergeCell ref="E537:F537"/>
    <mergeCell ref="G537:H537"/>
    <mergeCell ref="I537:J537"/>
    <mergeCell ref="K537:L537"/>
    <mergeCell ref="M537:N537"/>
    <mergeCell ref="O537:P537"/>
    <mergeCell ref="Q537:S537"/>
    <mergeCell ref="C538:D538"/>
    <mergeCell ref="E538:F538"/>
    <mergeCell ref="G538:H538"/>
    <mergeCell ref="I538:J538"/>
    <mergeCell ref="K538:L538"/>
    <mergeCell ref="M538:N538"/>
    <mergeCell ref="O538:P538"/>
    <mergeCell ref="Q538:S538"/>
    <mergeCell ref="C539:D539"/>
    <mergeCell ref="E539:F539"/>
    <mergeCell ref="G539:H539"/>
    <mergeCell ref="I539:J539"/>
    <mergeCell ref="K539:L539"/>
    <mergeCell ref="M539:N539"/>
    <mergeCell ref="O539:P539"/>
    <mergeCell ref="Q539:S539"/>
    <mergeCell ref="C540:D540"/>
    <mergeCell ref="E540:F540"/>
    <mergeCell ref="G540:H540"/>
    <mergeCell ref="I540:J540"/>
    <mergeCell ref="K540:L540"/>
    <mergeCell ref="M540:N540"/>
    <mergeCell ref="O540:P540"/>
    <mergeCell ref="Q540:S540"/>
    <mergeCell ref="C541:D541"/>
    <mergeCell ref="E541:F541"/>
    <mergeCell ref="G541:H541"/>
    <mergeCell ref="I541:J541"/>
    <mergeCell ref="K541:L541"/>
    <mergeCell ref="M541:N541"/>
    <mergeCell ref="O541:P541"/>
    <mergeCell ref="Q541:S541"/>
    <mergeCell ref="C542:D542"/>
    <mergeCell ref="E542:F542"/>
    <mergeCell ref="G542:H542"/>
    <mergeCell ref="I542:J542"/>
    <mergeCell ref="K542:L542"/>
    <mergeCell ref="M542:N542"/>
    <mergeCell ref="O542:P542"/>
    <mergeCell ref="Q542:S542"/>
    <mergeCell ref="C543:D543"/>
    <mergeCell ref="E543:F543"/>
    <mergeCell ref="G543:H543"/>
    <mergeCell ref="I543:J543"/>
    <mergeCell ref="K543:L543"/>
    <mergeCell ref="M543:N543"/>
    <mergeCell ref="O543:P543"/>
    <mergeCell ref="Q543:S543"/>
    <mergeCell ref="C544:D544"/>
    <mergeCell ref="E544:F544"/>
    <mergeCell ref="G544:H544"/>
    <mergeCell ref="I544:J544"/>
    <mergeCell ref="K544:L544"/>
    <mergeCell ref="M544:N544"/>
    <mergeCell ref="O544:P544"/>
    <mergeCell ref="Q544:S544"/>
    <mergeCell ref="C545:D545"/>
    <mergeCell ref="E545:F545"/>
    <mergeCell ref="G545:H545"/>
    <mergeCell ref="I545:J545"/>
    <mergeCell ref="K545:L545"/>
    <mergeCell ref="M545:N545"/>
    <mergeCell ref="O545:P545"/>
    <mergeCell ref="Q545:S545"/>
    <mergeCell ref="C546:D546"/>
    <mergeCell ref="E546:F546"/>
    <mergeCell ref="G546:H546"/>
    <mergeCell ref="I546:J546"/>
    <mergeCell ref="K546:L546"/>
    <mergeCell ref="M546:N546"/>
    <mergeCell ref="O546:P546"/>
    <mergeCell ref="Q546:S546"/>
    <mergeCell ref="C547:D547"/>
    <mergeCell ref="E547:F547"/>
    <mergeCell ref="G547:H547"/>
    <mergeCell ref="I547:J547"/>
    <mergeCell ref="K547:L547"/>
    <mergeCell ref="M547:N547"/>
    <mergeCell ref="O547:P547"/>
    <mergeCell ref="Q547:S547"/>
    <mergeCell ref="C548:D548"/>
    <mergeCell ref="E548:F548"/>
    <mergeCell ref="G548:H548"/>
    <mergeCell ref="I548:J548"/>
    <mergeCell ref="K548:L548"/>
    <mergeCell ref="M548:N548"/>
    <mergeCell ref="O548:P548"/>
    <mergeCell ref="Q548:S548"/>
    <mergeCell ref="C549:D549"/>
    <mergeCell ref="E549:F549"/>
    <mergeCell ref="G549:H549"/>
    <mergeCell ref="I549:J549"/>
    <mergeCell ref="K549:L549"/>
    <mergeCell ref="M549:N549"/>
    <mergeCell ref="O549:P549"/>
    <mergeCell ref="Q549:S549"/>
    <mergeCell ref="C550:D550"/>
    <mergeCell ref="E550:F550"/>
    <mergeCell ref="G550:H550"/>
    <mergeCell ref="I550:J550"/>
    <mergeCell ref="K550:L550"/>
    <mergeCell ref="M550:N550"/>
    <mergeCell ref="O550:P550"/>
    <mergeCell ref="Q550:S550"/>
    <mergeCell ref="C551:D551"/>
    <mergeCell ref="E551:F551"/>
    <mergeCell ref="G551:H551"/>
    <mergeCell ref="I551:J551"/>
    <mergeCell ref="K551:L551"/>
    <mergeCell ref="M551:N551"/>
    <mergeCell ref="O551:P551"/>
    <mergeCell ref="Q551:S551"/>
    <mergeCell ref="C552:D552"/>
    <mergeCell ref="E552:F552"/>
    <mergeCell ref="G552:H552"/>
    <mergeCell ref="I552:J552"/>
    <mergeCell ref="K552:L552"/>
    <mergeCell ref="M552:N552"/>
    <mergeCell ref="O552:P552"/>
    <mergeCell ref="Q552:S552"/>
    <mergeCell ref="C553:D553"/>
    <mergeCell ref="E553:F553"/>
    <mergeCell ref="G553:H553"/>
    <mergeCell ref="I553:J553"/>
    <mergeCell ref="K553:L553"/>
    <mergeCell ref="M553:N553"/>
    <mergeCell ref="O553:P553"/>
    <mergeCell ref="Q553:S553"/>
    <mergeCell ref="C554:D554"/>
    <mergeCell ref="E554:F554"/>
    <mergeCell ref="G554:H554"/>
    <mergeCell ref="I554:J554"/>
    <mergeCell ref="K554:L554"/>
    <mergeCell ref="M554:N554"/>
    <mergeCell ref="O554:P554"/>
    <mergeCell ref="Q554:S554"/>
    <mergeCell ref="C555:D555"/>
    <mergeCell ref="E555:F555"/>
    <mergeCell ref="G555:H555"/>
    <mergeCell ref="I555:J555"/>
    <mergeCell ref="K555:L555"/>
    <mergeCell ref="M555:N555"/>
    <mergeCell ref="O555:P555"/>
    <mergeCell ref="Q555:S555"/>
    <mergeCell ref="C556:D556"/>
    <mergeCell ref="E556:F556"/>
    <mergeCell ref="G556:H556"/>
    <mergeCell ref="I556:J556"/>
    <mergeCell ref="K556:L556"/>
    <mergeCell ref="M556:N556"/>
    <mergeCell ref="O556:P556"/>
    <mergeCell ref="Q556:S556"/>
    <mergeCell ref="C557:D557"/>
    <mergeCell ref="E557:F557"/>
    <mergeCell ref="G557:H557"/>
    <mergeCell ref="I557:J557"/>
    <mergeCell ref="K557:L557"/>
    <mergeCell ref="M557:N557"/>
    <mergeCell ref="O557:P557"/>
    <mergeCell ref="Q557:S557"/>
    <mergeCell ref="C558:D558"/>
    <mergeCell ref="E558:F558"/>
    <mergeCell ref="G558:H558"/>
    <mergeCell ref="I558:J558"/>
    <mergeCell ref="K558:L558"/>
    <mergeCell ref="M558:N558"/>
    <mergeCell ref="O558:P558"/>
    <mergeCell ref="Q558:S558"/>
    <mergeCell ref="C559:D559"/>
    <mergeCell ref="E559:F559"/>
    <mergeCell ref="G559:H559"/>
    <mergeCell ref="I559:J559"/>
    <mergeCell ref="K559:L559"/>
    <mergeCell ref="M559:N559"/>
    <mergeCell ref="O559:P559"/>
    <mergeCell ref="Q559:S559"/>
    <mergeCell ref="C560:D560"/>
    <mergeCell ref="E560:F560"/>
    <mergeCell ref="G560:H560"/>
    <mergeCell ref="I560:J560"/>
    <mergeCell ref="K560:L560"/>
    <mergeCell ref="M560:N560"/>
    <mergeCell ref="O560:P560"/>
    <mergeCell ref="Q560:S560"/>
    <mergeCell ref="C561:D561"/>
    <mergeCell ref="E561:F561"/>
    <mergeCell ref="G561:H561"/>
    <mergeCell ref="I561:J561"/>
    <mergeCell ref="K561:L561"/>
    <mergeCell ref="M561:N561"/>
    <mergeCell ref="O561:P561"/>
    <mergeCell ref="Q561:S561"/>
    <mergeCell ref="C562:D562"/>
    <mergeCell ref="E562:F562"/>
    <mergeCell ref="G562:H562"/>
    <mergeCell ref="I562:J562"/>
    <mergeCell ref="K562:L562"/>
    <mergeCell ref="M562:N562"/>
    <mergeCell ref="O562:P562"/>
    <mergeCell ref="Q562:S562"/>
    <mergeCell ref="C563:D563"/>
    <mergeCell ref="E563:F563"/>
    <mergeCell ref="G563:H563"/>
    <mergeCell ref="I563:J563"/>
    <mergeCell ref="K563:L563"/>
    <mergeCell ref="M563:N563"/>
    <mergeCell ref="O563:P563"/>
    <mergeCell ref="Q563:S563"/>
    <mergeCell ref="C564:D564"/>
    <mergeCell ref="E564:F564"/>
    <mergeCell ref="G564:H564"/>
    <mergeCell ref="I564:J564"/>
    <mergeCell ref="K564:L564"/>
    <mergeCell ref="M564:N564"/>
    <mergeCell ref="O564:P564"/>
    <mergeCell ref="Q564:S564"/>
    <mergeCell ref="C565:D565"/>
    <mergeCell ref="E565:F565"/>
    <mergeCell ref="G565:H565"/>
    <mergeCell ref="I565:J565"/>
    <mergeCell ref="K565:L565"/>
    <mergeCell ref="M565:N565"/>
    <mergeCell ref="O565:P565"/>
    <mergeCell ref="Q565:S565"/>
    <mergeCell ref="C566:D566"/>
    <mergeCell ref="E566:F566"/>
    <mergeCell ref="G566:H566"/>
    <mergeCell ref="I566:J566"/>
    <mergeCell ref="K566:L566"/>
    <mergeCell ref="M566:N566"/>
    <mergeCell ref="O566:P566"/>
    <mergeCell ref="Q566:S566"/>
    <mergeCell ref="C567:D567"/>
    <mergeCell ref="E567:F567"/>
    <mergeCell ref="G567:H567"/>
    <mergeCell ref="I567:J567"/>
    <mergeCell ref="K567:L567"/>
    <mergeCell ref="M567:N567"/>
    <mergeCell ref="O567:P567"/>
    <mergeCell ref="Q567:S567"/>
    <mergeCell ref="C568:D568"/>
    <mergeCell ref="E568:F568"/>
    <mergeCell ref="G568:H568"/>
    <mergeCell ref="I568:J568"/>
    <mergeCell ref="K568:L568"/>
    <mergeCell ref="M568:N568"/>
    <mergeCell ref="O568:P568"/>
    <mergeCell ref="Q568:S568"/>
    <mergeCell ref="C569:D569"/>
    <mergeCell ref="E569:F569"/>
    <mergeCell ref="G569:H569"/>
    <mergeCell ref="I569:J569"/>
    <mergeCell ref="K569:L569"/>
    <mergeCell ref="M569:N569"/>
    <mergeCell ref="O569:P569"/>
    <mergeCell ref="Q569:S569"/>
    <mergeCell ref="C570:D570"/>
    <mergeCell ref="E570:F570"/>
    <mergeCell ref="G570:H570"/>
    <mergeCell ref="I570:J570"/>
    <mergeCell ref="K570:L570"/>
    <mergeCell ref="M570:N570"/>
    <mergeCell ref="O570:P570"/>
    <mergeCell ref="Q570:S570"/>
    <mergeCell ref="C571:D571"/>
    <mergeCell ref="E571:F571"/>
    <mergeCell ref="G571:H571"/>
    <mergeCell ref="I571:J571"/>
    <mergeCell ref="K571:L571"/>
    <mergeCell ref="M571:N571"/>
    <mergeCell ref="O571:P571"/>
    <mergeCell ref="Q571:S571"/>
    <mergeCell ref="C572:D572"/>
    <mergeCell ref="E572:F572"/>
    <mergeCell ref="G572:H572"/>
    <mergeCell ref="I572:J572"/>
    <mergeCell ref="K572:L572"/>
    <mergeCell ref="M572:N572"/>
    <mergeCell ref="O572:P572"/>
    <mergeCell ref="Q572:S572"/>
    <mergeCell ref="C573:D573"/>
    <mergeCell ref="E573:F573"/>
    <mergeCell ref="G573:H573"/>
    <mergeCell ref="I573:J573"/>
    <mergeCell ref="K573:L573"/>
    <mergeCell ref="M573:N573"/>
    <mergeCell ref="O573:P573"/>
    <mergeCell ref="Q573:S573"/>
    <mergeCell ref="C574:D574"/>
    <mergeCell ref="E574:F574"/>
    <mergeCell ref="G574:H574"/>
    <mergeCell ref="I574:J574"/>
    <mergeCell ref="K574:L574"/>
    <mergeCell ref="M574:N574"/>
    <mergeCell ref="O574:P574"/>
    <mergeCell ref="Q574:S574"/>
    <mergeCell ref="C575:D575"/>
    <mergeCell ref="E575:F575"/>
    <mergeCell ref="G575:H575"/>
    <mergeCell ref="I575:J575"/>
    <mergeCell ref="K575:L575"/>
    <mergeCell ref="M575:N575"/>
    <mergeCell ref="O575:P575"/>
    <mergeCell ref="Q575:S575"/>
    <mergeCell ref="C576:D576"/>
    <mergeCell ref="E576:F576"/>
    <mergeCell ref="G576:H576"/>
    <mergeCell ref="I576:J576"/>
    <mergeCell ref="K576:L576"/>
    <mergeCell ref="M576:N576"/>
    <mergeCell ref="O576:P576"/>
    <mergeCell ref="Q576:S576"/>
    <mergeCell ref="C577:D577"/>
    <mergeCell ref="E577:F577"/>
    <mergeCell ref="G577:H577"/>
    <mergeCell ref="I577:J577"/>
    <mergeCell ref="K577:L577"/>
    <mergeCell ref="M577:N577"/>
    <mergeCell ref="O577:P577"/>
    <mergeCell ref="Q577:S577"/>
    <mergeCell ref="C578:D578"/>
    <mergeCell ref="E578:F578"/>
    <mergeCell ref="G578:H578"/>
    <mergeCell ref="I578:J578"/>
    <mergeCell ref="K578:L578"/>
    <mergeCell ref="M578:N578"/>
    <mergeCell ref="O578:P578"/>
    <mergeCell ref="Q578:S578"/>
    <mergeCell ref="C579:D579"/>
    <mergeCell ref="E579:F579"/>
    <mergeCell ref="G579:H579"/>
    <mergeCell ref="I579:J579"/>
    <mergeCell ref="K579:L579"/>
    <mergeCell ref="M579:N579"/>
    <mergeCell ref="O579:P579"/>
    <mergeCell ref="Q579:S579"/>
    <mergeCell ref="C580:D580"/>
    <mergeCell ref="E580:F580"/>
    <mergeCell ref="G580:H580"/>
    <mergeCell ref="I580:J580"/>
    <mergeCell ref="K580:L580"/>
    <mergeCell ref="M580:N580"/>
    <mergeCell ref="O580:P580"/>
    <mergeCell ref="Q580:S580"/>
    <mergeCell ref="C581:D581"/>
    <mergeCell ref="E581:F581"/>
    <mergeCell ref="G581:H581"/>
    <mergeCell ref="I581:J581"/>
    <mergeCell ref="K581:L581"/>
    <mergeCell ref="M581:N581"/>
    <mergeCell ref="O581:P581"/>
    <mergeCell ref="Q581:S581"/>
    <mergeCell ref="C582:D582"/>
    <mergeCell ref="E582:F582"/>
    <mergeCell ref="G582:H582"/>
    <mergeCell ref="I582:J582"/>
    <mergeCell ref="K582:L582"/>
    <mergeCell ref="M582:N582"/>
    <mergeCell ref="O582:P582"/>
    <mergeCell ref="Q582:S582"/>
    <mergeCell ref="C583:D583"/>
    <mergeCell ref="E583:F583"/>
    <mergeCell ref="G583:H583"/>
    <mergeCell ref="I583:J583"/>
    <mergeCell ref="K583:L583"/>
    <mergeCell ref="M583:N583"/>
    <mergeCell ref="O583:P583"/>
    <mergeCell ref="Q583:S583"/>
    <mergeCell ref="C584:D584"/>
    <mergeCell ref="E584:F584"/>
    <mergeCell ref="G584:H584"/>
    <mergeCell ref="I584:J584"/>
    <mergeCell ref="K584:L584"/>
    <mergeCell ref="M584:N584"/>
    <mergeCell ref="O584:P584"/>
    <mergeCell ref="Q584:S584"/>
    <mergeCell ref="C585:D585"/>
    <mergeCell ref="E585:F585"/>
    <mergeCell ref="G585:H585"/>
    <mergeCell ref="I585:J585"/>
    <mergeCell ref="K585:L585"/>
    <mergeCell ref="M585:N585"/>
    <mergeCell ref="O585:P585"/>
    <mergeCell ref="Q585:S585"/>
    <mergeCell ref="C586:D586"/>
    <mergeCell ref="E586:F586"/>
    <mergeCell ref="G586:H586"/>
    <mergeCell ref="I586:J586"/>
    <mergeCell ref="K586:L586"/>
    <mergeCell ref="M586:N586"/>
    <mergeCell ref="O586:P586"/>
    <mergeCell ref="Q586:S586"/>
    <mergeCell ref="C587:D587"/>
    <mergeCell ref="E587:F587"/>
    <mergeCell ref="G587:H587"/>
    <mergeCell ref="I587:J587"/>
    <mergeCell ref="K587:L587"/>
    <mergeCell ref="M587:N587"/>
    <mergeCell ref="O587:P587"/>
    <mergeCell ref="Q587:S587"/>
    <mergeCell ref="C588:D588"/>
    <mergeCell ref="E588:F588"/>
    <mergeCell ref="G588:H588"/>
    <mergeCell ref="I588:J588"/>
    <mergeCell ref="K588:L588"/>
    <mergeCell ref="M588:N588"/>
    <mergeCell ref="O588:P588"/>
    <mergeCell ref="Q588:S588"/>
    <mergeCell ref="C589:D589"/>
    <mergeCell ref="E589:F589"/>
    <mergeCell ref="G589:H589"/>
    <mergeCell ref="I589:J589"/>
    <mergeCell ref="K589:L589"/>
    <mergeCell ref="M589:N589"/>
    <mergeCell ref="O589:P589"/>
    <mergeCell ref="Q589:S589"/>
    <mergeCell ref="C590:D590"/>
    <mergeCell ref="E590:F590"/>
    <mergeCell ref="G590:H590"/>
    <mergeCell ref="I590:J590"/>
    <mergeCell ref="K590:L590"/>
    <mergeCell ref="M590:N590"/>
    <mergeCell ref="O590:P590"/>
    <mergeCell ref="Q590:S590"/>
    <mergeCell ref="C591:D591"/>
    <mergeCell ref="E591:F591"/>
    <mergeCell ref="G591:H591"/>
    <mergeCell ref="I591:J591"/>
    <mergeCell ref="K591:L591"/>
    <mergeCell ref="M591:N591"/>
    <mergeCell ref="O591:P591"/>
    <mergeCell ref="Q591:S591"/>
    <mergeCell ref="C592:D592"/>
    <mergeCell ref="E592:F592"/>
    <mergeCell ref="G592:H592"/>
    <mergeCell ref="I592:J592"/>
    <mergeCell ref="K592:L592"/>
    <mergeCell ref="M592:N592"/>
    <mergeCell ref="O592:P592"/>
    <mergeCell ref="Q592:S592"/>
    <mergeCell ref="C593:D593"/>
    <mergeCell ref="E593:F593"/>
    <mergeCell ref="G593:H593"/>
    <mergeCell ref="I593:J593"/>
    <mergeCell ref="K593:L593"/>
    <mergeCell ref="M593:N593"/>
    <mergeCell ref="O593:P593"/>
    <mergeCell ref="Q593:S593"/>
    <mergeCell ref="C594:D594"/>
    <mergeCell ref="E594:F594"/>
    <mergeCell ref="G594:H594"/>
    <mergeCell ref="I594:J594"/>
    <mergeCell ref="K594:L594"/>
    <mergeCell ref="M594:N594"/>
    <mergeCell ref="O594:P594"/>
    <mergeCell ref="Q594:S594"/>
    <mergeCell ref="C595:D595"/>
    <mergeCell ref="E595:F595"/>
    <mergeCell ref="G595:H595"/>
    <mergeCell ref="I595:J595"/>
    <mergeCell ref="K595:L595"/>
    <mergeCell ref="M595:N595"/>
    <mergeCell ref="O595:P595"/>
    <mergeCell ref="Q595:S595"/>
    <mergeCell ref="C596:D596"/>
    <mergeCell ref="E596:F596"/>
    <mergeCell ref="G596:H596"/>
    <mergeCell ref="I596:J596"/>
    <mergeCell ref="K596:L596"/>
    <mergeCell ref="M596:N596"/>
    <mergeCell ref="O596:P596"/>
    <mergeCell ref="Q596:S596"/>
    <mergeCell ref="C597:D597"/>
    <mergeCell ref="E597:F597"/>
    <mergeCell ref="G597:H597"/>
    <mergeCell ref="I597:J597"/>
    <mergeCell ref="K597:L597"/>
    <mergeCell ref="M597:N597"/>
    <mergeCell ref="O597:P597"/>
    <mergeCell ref="Q597:S597"/>
    <mergeCell ref="C598:D598"/>
    <mergeCell ref="E598:F598"/>
    <mergeCell ref="G598:H598"/>
    <mergeCell ref="I598:J598"/>
    <mergeCell ref="K598:L598"/>
    <mergeCell ref="M598:N598"/>
    <mergeCell ref="O598:P598"/>
    <mergeCell ref="Q598:S598"/>
    <mergeCell ref="C599:D599"/>
    <mergeCell ref="E599:F599"/>
    <mergeCell ref="G599:H599"/>
    <mergeCell ref="I599:J599"/>
    <mergeCell ref="K599:L599"/>
    <mergeCell ref="M599:N599"/>
    <mergeCell ref="O599:P599"/>
    <mergeCell ref="Q599:S599"/>
    <mergeCell ref="C600:D600"/>
    <mergeCell ref="E600:F600"/>
    <mergeCell ref="G600:H600"/>
    <mergeCell ref="I600:J600"/>
    <mergeCell ref="K600:L600"/>
    <mergeCell ref="M600:N600"/>
    <mergeCell ref="O600:P600"/>
    <mergeCell ref="Q600:S600"/>
    <mergeCell ref="C601:D601"/>
    <mergeCell ref="E601:F601"/>
    <mergeCell ref="G601:H601"/>
    <mergeCell ref="I601:J601"/>
    <mergeCell ref="K601:L601"/>
    <mergeCell ref="M601:N601"/>
    <mergeCell ref="O601:P601"/>
    <mergeCell ref="Q601:S601"/>
    <mergeCell ref="C602:D602"/>
    <mergeCell ref="E602:F602"/>
    <mergeCell ref="G602:H602"/>
    <mergeCell ref="I602:J602"/>
    <mergeCell ref="K602:L602"/>
    <mergeCell ref="M602:N602"/>
    <mergeCell ref="O602:P602"/>
    <mergeCell ref="Q602:S602"/>
    <mergeCell ref="C603:D603"/>
    <mergeCell ref="E603:F603"/>
    <mergeCell ref="G603:H603"/>
    <mergeCell ref="I603:J603"/>
    <mergeCell ref="K603:L603"/>
    <mergeCell ref="M603:N603"/>
    <mergeCell ref="O603:P603"/>
    <mergeCell ref="Q603:S603"/>
    <mergeCell ref="C604:D604"/>
    <mergeCell ref="E604:F604"/>
    <mergeCell ref="G604:H604"/>
    <mergeCell ref="I604:J604"/>
    <mergeCell ref="K604:L604"/>
    <mergeCell ref="M604:N604"/>
    <mergeCell ref="O604:P604"/>
    <mergeCell ref="Q604:S604"/>
    <mergeCell ref="C605:D605"/>
    <mergeCell ref="E605:F605"/>
    <mergeCell ref="G605:H605"/>
    <mergeCell ref="I605:J605"/>
    <mergeCell ref="K605:L605"/>
    <mergeCell ref="M605:N605"/>
    <mergeCell ref="O605:P605"/>
    <mergeCell ref="Q605:S605"/>
    <mergeCell ref="C606:D606"/>
    <mergeCell ref="E606:F606"/>
    <mergeCell ref="G606:H606"/>
    <mergeCell ref="I606:J606"/>
    <mergeCell ref="K606:L606"/>
    <mergeCell ref="M606:N606"/>
    <mergeCell ref="O606:P606"/>
    <mergeCell ref="Q606:S606"/>
    <mergeCell ref="C607:D607"/>
    <mergeCell ref="E607:F607"/>
    <mergeCell ref="G607:H607"/>
    <mergeCell ref="I607:J607"/>
    <mergeCell ref="K607:L607"/>
    <mergeCell ref="M607:N607"/>
    <mergeCell ref="O607:P607"/>
    <mergeCell ref="Q607:S607"/>
    <mergeCell ref="C608:D608"/>
    <mergeCell ref="E608:F608"/>
    <mergeCell ref="G608:H608"/>
    <mergeCell ref="I608:J608"/>
    <mergeCell ref="K608:L608"/>
    <mergeCell ref="M608:N608"/>
    <mergeCell ref="O608:P608"/>
    <mergeCell ref="Q608:S608"/>
    <mergeCell ref="C609:D609"/>
    <mergeCell ref="E609:F609"/>
    <mergeCell ref="G609:H609"/>
    <mergeCell ref="I609:J609"/>
    <mergeCell ref="K609:L609"/>
    <mergeCell ref="M609:N609"/>
    <mergeCell ref="O609:P609"/>
    <mergeCell ref="Q609:S609"/>
    <mergeCell ref="C610:D610"/>
    <mergeCell ref="E610:F610"/>
    <mergeCell ref="G610:H610"/>
    <mergeCell ref="I610:J610"/>
    <mergeCell ref="K610:L610"/>
    <mergeCell ref="M610:N610"/>
    <mergeCell ref="O610:P610"/>
    <mergeCell ref="Q610:S610"/>
    <mergeCell ref="C611:D611"/>
    <mergeCell ref="E611:F611"/>
    <mergeCell ref="G611:H611"/>
    <mergeCell ref="I611:J611"/>
    <mergeCell ref="K611:L611"/>
    <mergeCell ref="M611:N611"/>
    <mergeCell ref="O611:P611"/>
    <mergeCell ref="Q611:S611"/>
    <mergeCell ref="C612:D612"/>
    <mergeCell ref="E612:F612"/>
    <mergeCell ref="G612:H612"/>
    <mergeCell ref="I612:J612"/>
    <mergeCell ref="K612:L612"/>
    <mergeCell ref="M612:N612"/>
    <mergeCell ref="O612:P612"/>
    <mergeCell ref="Q612:S612"/>
    <mergeCell ref="C613:D613"/>
    <mergeCell ref="E613:F613"/>
    <mergeCell ref="G613:H613"/>
    <mergeCell ref="I613:J613"/>
    <mergeCell ref="K613:L613"/>
    <mergeCell ref="M613:N613"/>
    <mergeCell ref="O613:P613"/>
    <mergeCell ref="Q613:S613"/>
    <mergeCell ref="C614:D614"/>
    <mergeCell ref="E614:F614"/>
    <mergeCell ref="G614:H614"/>
    <mergeCell ref="I614:J614"/>
    <mergeCell ref="K614:L614"/>
    <mergeCell ref="M614:N614"/>
    <mergeCell ref="O614:P614"/>
    <mergeCell ref="Q614:S614"/>
    <mergeCell ref="C615:D615"/>
    <mergeCell ref="E615:F615"/>
    <mergeCell ref="G615:H615"/>
    <mergeCell ref="I615:J615"/>
    <mergeCell ref="K615:L615"/>
    <mergeCell ref="M615:N615"/>
    <mergeCell ref="O615:P615"/>
    <mergeCell ref="Q615:S615"/>
    <mergeCell ref="C616:D616"/>
    <mergeCell ref="E616:F616"/>
    <mergeCell ref="G616:H616"/>
    <mergeCell ref="I616:J616"/>
    <mergeCell ref="K616:L616"/>
    <mergeCell ref="M616:N616"/>
    <mergeCell ref="O616:P616"/>
    <mergeCell ref="Q616:S616"/>
    <mergeCell ref="C617:D617"/>
    <mergeCell ref="E617:F617"/>
    <mergeCell ref="G617:H617"/>
    <mergeCell ref="I617:J617"/>
    <mergeCell ref="K617:L617"/>
    <mergeCell ref="M617:N617"/>
    <mergeCell ref="O617:P617"/>
    <mergeCell ref="Q617:S617"/>
    <mergeCell ref="C618:D618"/>
    <mergeCell ref="E618:F618"/>
    <mergeCell ref="G618:H618"/>
    <mergeCell ref="I618:J618"/>
    <mergeCell ref="K618:L618"/>
    <mergeCell ref="M618:N618"/>
    <mergeCell ref="O618:P618"/>
    <mergeCell ref="Q618:S618"/>
    <mergeCell ref="C619:D619"/>
    <mergeCell ref="E619:F619"/>
    <mergeCell ref="G619:H619"/>
    <mergeCell ref="I619:J619"/>
    <mergeCell ref="K619:L619"/>
    <mergeCell ref="M619:N619"/>
    <mergeCell ref="O619:P619"/>
    <mergeCell ref="Q619:S619"/>
    <mergeCell ref="C620:D620"/>
    <mergeCell ref="E620:F620"/>
    <mergeCell ref="G620:H620"/>
    <mergeCell ref="I620:J620"/>
    <mergeCell ref="K620:L620"/>
    <mergeCell ref="M620:N620"/>
    <mergeCell ref="O620:P620"/>
    <mergeCell ref="Q620:S620"/>
    <mergeCell ref="C621:D621"/>
    <mergeCell ref="E621:F621"/>
    <mergeCell ref="G621:H621"/>
    <mergeCell ref="I621:J621"/>
    <mergeCell ref="K621:L621"/>
    <mergeCell ref="M621:N621"/>
    <mergeCell ref="O621:P621"/>
    <mergeCell ref="Q621:S621"/>
    <mergeCell ref="C622:D622"/>
    <mergeCell ref="E622:F622"/>
    <mergeCell ref="G622:H622"/>
    <mergeCell ref="I622:J622"/>
    <mergeCell ref="K622:L622"/>
    <mergeCell ref="M622:N622"/>
    <mergeCell ref="O622:P622"/>
    <mergeCell ref="Q622:S622"/>
    <mergeCell ref="C623:D623"/>
    <mergeCell ref="E623:F623"/>
    <mergeCell ref="G623:H623"/>
    <mergeCell ref="I623:J623"/>
    <mergeCell ref="K623:L623"/>
    <mergeCell ref="M623:N623"/>
    <mergeCell ref="O623:P623"/>
    <mergeCell ref="Q623:S623"/>
    <mergeCell ref="C624:D624"/>
    <mergeCell ref="E624:F624"/>
    <mergeCell ref="G624:H624"/>
    <mergeCell ref="I624:J624"/>
    <mergeCell ref="K624:L624"/>
    <mergeCell ref="M624:N624"/>
    <mergeCell ref="O624:P624"/>
    <mergeCell ref="Q624:S624"/>
    <mergeCell ref="C625:D625"/>
    <mergeCell ref="E625:F625"/>
    <mergeCell ref="G625:H625"/>
    <mergeCell ref="I625:J625"/>
    <mergeCell ref="K625:L625"/>
    <mergeCell ref="M625:N625"/>
    <mergeCell ref="O625:P625"/>
    <mergeCell ref="Q625:S625"/>
    <mergeCell ref="C626:D626"/>
    <mergeCell ref="E626:F626"/>
    <mergeCell ref="G626:H626"/>
    <mergeCell ref="I626:J626"/>
    <mergeCell ref="K626:L626"/>
    <mergeCell ref="M626:N626"/>
    <mergeCell ref="O626:P626"/>
    <mergeCell ref="Q626:S626"/>
    <mergeCell ref="C627:D627"/>
    <mergeCell ref="E627:F627"/>
    <mergeCell ref="G627:H627"/>
    <mergeCell ref="I627:J627"/>
    <mergeCell ref="K627:L627"/>
    <mergeCell ref="M627:N627"/>
    <mergeCell ref="O627:P627"/>
    <mergeCell ref="Q627:S627"/>
    <mergeCell ref="C628:D628"/>
    <mergeCell ref="E628:F628"/>
    <mergeCell ref="G628:H628"/>
    <mergeCell ref="I628:J628"/>
    <mergeCell ref="K628:L628"/>
    <mergeCell ref="M628:N628"/>
    <mergeCell ref="O628:P628"/>
    <mergeCell ref="Q628:S628"/>
    <mergeCell ref="C629:D629"/>
    <mergeCell ref="E629:F629"/>
    <mergeCell ref="G629:H629"/>
    <mergeCell ref="I629:J629"/>
    <mergeCell ref="K629:L629"/>
    <mergeCell ref="M629:N629"/>
    <mergeCell ref="O629:P629"/>
    <mergeCell ref="Q629:S629"/>
    <mergeCell ref="C630:D630"/>
    <mergeCell ref="E630:F630"/>
    <mergeCell ref="G630:H630"/>
    <mergeCell ref="I630:J630"/>
    <mergeCell ref="K630:L630"/>
    <mergeCell ref="M630:N630"/>
    <mergeCell ref="O630:P630"/>
    <mergeCell ref="Q630:S630"/>
    <mergeCell ref="C631:D631"/>
    <mergeCell ref="E631:F631"/>
    <mergeCell ref="G631:H631"/>
    <mergeCell ref="I631:J631"/>
    <mergeCell ref="K631:L631"/>
    <mergeCell ref="M631:N631"/>
    <mergeCell ref="O631:P631"/>
    <mergeCell ref="Q631:S631"/>
    <mergeCell ref="C632:D632"/>
    <mergeCell ref="E632:F632"/>
    <mergeCell ref="G632:H632"/>
    <mergeCell ref="I632:J632"/>
    <mergeCell ref="K632:L632"/>
    <mergeCell ref="M632:N632"/>
    <mergeCell ref="O632:P632"/>
    <mergeCell ref="Q632:S632"/>
    <mergeCell ref="C633:D633"/>
    <mergeCell ref="E633:F633"/>
    <mergeCell ref="G633:H633"/>
    <mergeCell ref="I633:J633"/>
    <mergeCell ref="K633:L633"/>
    <mergeCell ref="M633:N633"/>
    <mergeCell ref="O633:P633"/>
    <mergeCell ref="Q633:S633"/>
    <mergeCell ref="C634:D634"/>
    <mergeCell ref="E634:F634"/>
    <mergeCell ref="G634:H634"/>
    <mergeCell ref="I634:J634"/>
    <mergeCell ref="K634:L634"/>
    <mergeCell ref="M634:N634"/>
    <mergeCell ref="O634:P634"/>
    <mergeCell ref="Q634:S634"/>
    <mergeCell ref="C635:D635"/>
    <mergeCell ref="E635:F635"/>
    <mergeCell ref="G635:H635"/>
    <mergeCell ref="I635:J635"/>
    <mergeCell ref="K635:L635"/>
    <mergeCell ref="M635:N635"/>
    <mergeCell ref="O635:P635"/>
    <mergeCell ref="Q635:S635"/>
    <mergeCell ref="C636:D636"/>
    <mergeCell ref="E636:F636"/>
    <mergeCell ref="G636:H636"/>
    <mergeCell ref="I636:J636"/>
    <mergeCell ref="K636:L636"/>
    <mergeCell ref="M636:N636"/>
    <mergeCell ref="O636:P636"/>
    <mergeCell ref="Q636:S636"/>
    <mergeCell ref="C637:D637"/>
    <mergeCell ref="E637:F637"/>
    <mergeCell ref="G637:H637"/>
    <mergeCell ref="I637:J637"/>
    <mergeCell ref="K637:L637"/>
    <mergeCell ref="M637:N637"/>
    <mergeCell ref="O637:P637"/>
    <mergeCell ref="Q637:S637"/>
    <mergeCell ref="C638:D638"/>
    <mergeCell ref="E638:F638"/>
    <mergeCell ref="G638:H638"/>
    <mergeCell ref="I638:J638"/>
    <mergeCell ref="K638:L638"/>
    <mergeCell ref="M638:N638"/>
    <mergeCell ref="O638:P638"/>
    <mergeCell ref="Q638:S638"/>
    <mergeCell ref="C639:D639"/>
    <mergeCell ref="E639:F639"/>
    <mergeCell ref="G639:H639"/>
    <mergeCell ref="I639:J639"/>
    <mergeCell ref="K639:L639"/>
    <mergeCell ref="M639:N639"/>
    <mergeCell ref="O639:P639"/>
    <mergeCell ref="Q639:S639"/>
    <mergeCell ref="C640:D640"/>
    <mergeCell ref="E640:F640"/>
    <mergeCell ref="G640:H640"/>
    <mergeCell ref="I640:J640"/>
    <mergeCell ref="K640:L640"/>
    <mergeCell ref="M640:N640"/>
    <mergeCell ref="O640:P640"/>
    <mergeCell ref="Q640:S640"/>
    <mergeCell ref="C641:D641"/>
    <mergeCell ref="E641:F641"/>
    <mergeCell ref="G641:H641"/>
    <mergeCell ref="I641:J641"/>
    <mergeCell ref="K641:L641"/>
    <mergeCell ref="M641:N641"/>
    <mergeCell ref="O641:P641"/>
    <mergeCell ref="Q641:S641"/>
    <mergeCell ref="C642:D642"/>
    <mergeCell ref="E642:F642"/>
    <mergeCell ref="G642:H642"/>
    <mergeCell ref="I642:J642"/>
    <mergeCell ref="K642:L642"/>
    <mergeCell ref="M642:N642"/>
    <mergeCell ref="O642:P642"/>
    <mergeCell ref="Q642:S642"/>
    <mergeCell ref="C643:D643"/>
    <mergeCell ref="E643:F643"/>
    <mergeCell ref="G643:H643"/>
    <mergeCell ref="I643:J643"/>
    <mergeCell ref="K643:L643"/>
    <mergeCell ref="M643:N643"/>
    <mergeCell ref="O643:P643"/>
    <mergeCell ref="Q643:S643"/>
    <mergeCell ref="C644:D644"/>
    <mergeCell ref="E644:F644"/>
    <mergeCell ref="G644:H644"/>
    <mergeCell ref="I644:J644"/>
    <mergeCell ref="K644:L644"/>
    <mergeCell ref="M644:N644"/>
    <mergeCell ref="O644:P644"/>
    <mergeCell ref="Q644:S644"/>
    <mergeCell ref="C645:D645"/>
    <mergeCell ref="E645:F645"/>
    <mergeCell ref="G645:H645"/>
    <mergeCell ref="I645:J645"/>
    <mergeCell ref="K645:L645"/>
    <mergeCell ref="M645:N645"/>
    <mergeCell ref="O645:P645"/>
    <mergeCell ref="Q645:S645"/>
    <mergeCell ref="C646:D646"/>
    <mergeCell ref="E646:F646"/>
    <mergeCell ref="G646:H646"/>
    <mergeCell ref="I646:J646"/>
    <mergeCell ref="K646:L646"/>
    <mergeCell ref="M646:N646"/>
    <mergeCell ref="O646:P646"/>
    <mergeCell ref="Q646:S646"/>
    <mergeCell ref="C647:D647"/>
    <mergeCell ref="E647:F647"/>
    <mergeCell ref="G647:H647"/>
    <mergeCell ref="I647:J647"/>
    <mergeCell ref="K647:L647"/>
    <mergeCell ref="M647:N647"/>
    <mergeCell ref="O647:P647"/>
    <mergeCell ref="Q647:S647"/>
    <mergeCell ref="C648:D648"/>
    <mergeCell ref="E648:F648"/>
    <mergeCell ref="G648:H648"/>
    <mergeCell ref="I648:J648"/>
    <mergeCell ref="K648:L648"/>
    <mergeCell ref="M648:N648"/>
    <mergeCell ref="O648:P648"/>
    <mergeCell ref="Q648:S648"/>
    <mergeCell ref="C649:D649"/>
    <mergeCell ref="E649:F649"/>
    <mergeCell ref="G649:H649"/>
    <mergeCell ref="I649:J649"/>
    <mergeCell ref="K649:L649"/>
    <mergeCell ref="M649:N649"/>
    <mergeCell ref="O649:P649"/>
    <mergeCell ref="Q649:S649"/>
    <mergeCell ref="C650:D650"/>
    <mergeCell ref="E650:F650"/>
    <mergeCell ref="G650:H650"/>
    <mergeCell ref="I650:J650"/>
    <mergeCell ref="K650:L650"/>
    <mergeCell ref="M650:N650"/>
    <mergeCell ref="O650:P650"/>
    <mergeCell ref="Q650:S650"/>
    <mergeCell ref="C651:D651"/>
    <mergeCell ref="E651:F651"/>
    <mergeCell ref="G651:H651"/>
    <mergeCell ref="I651:J651"/>
    <mergeCell ref="K651:L651"/>
    <mergeCell ref="M651:N651"/>
    <mergeCell ref="O651:P651"/>
    <mergeCell ref="Q651:S651"/>
    <mergeCell ref="C652:D652"/>
    <mergeCell ref="E652:F652"/>
    <mergeCell ref="G652:H652"/>
    <mergeCell ref="I652:J652"/>
    <mergeCell ref="K652:L652"/>
    <mergeCell ref="M652:N652"/>
    <mergeCell ref="O652:P652"/>
    <mergeCell ref="Q652:S652"/>
    <mergeCell ref="C653:D653"/>
    <mergeCell ref="E653:F653"/>
    <mergeCell ref="G653:H653"/>
    <mergeCell ref="I653:J653"/>
    <mergeCell ref="K653:L653"/>
    <mergeCell ref="M653:N653"/>
    <mergeCell ref="O653:P653"/>
    <mergeCell ref="Q653:S653"/>
    <mergeCell ref="C654:D654"/>
    <mergeCell ref="E654:F654"/>
    <mergeCell ref="G654:H654"/>
    <mergeCell ref="I654:J654"/>
    <mergeCell ref="K654:L654"/>
    <mergeCell ref="M654:N654"/>
    <mergeCell ref="O654:P654"/>
    <mergeCell ref="Q654:S654"/>
    <mergeCell ref="C655:D655"/>
    <mergeCell ref="E655:F655"/>
    <mergeCell ref="G655:H655"/>
    <mergeCell ref="I655:J655"/>
    <mergeCell ref="K655:L655"/>
    <mergeCell ref="M655:N655"/>
    <mergeCell ref="O655:P655"/>
    <mergeCell ref="Q655:S655"/>
    <mergeCell ref="C656:D656"/>
    <mergeCell ref="E656:F656"/>
    <mergeCell ref="G656:H656"/>
    <mergeCell ref="I656:J656"/>
    <mergeCell ref="K656:L656"/>
    <mergeCell ref="M656:N656"/>
    <mergeCell ref="O656:P656"/>
    <mergeCell ref="Q656:S656"/>
    <mergeCell ref="C657:D657"/>
    <mergeCell ref="E657:F657"/>
    <mergeCell ref="G657:H657"/>
    <mergeCell ref="I657:J657"/>
    <mergeCell ref="K657:L657"/>
    <mergeCell ref="M657:N657"/>
    <mergeCell ref="O657:P657"/>
    <mergeCell ref="Q657:S657"/>
    <mergeCell ref="C658:D658"/>
    <mergeCell ref="E658:F658"/>
    <mergeCell ref="G658:H658"/>
    <mergeCell ref="I658:J658"/>
    <mergeCell ref="K658:L658"/>
    <mergeCell ref="M658:N658"/>
    <mergeCell ref="O658:P658"/>
    <mergeCell ref="Q658:S658"/>
    <mergeCell ref="C659:D659"/>
    <mergeCell ref="E659:F659"/>
    <mergeCell ref="G659:H659"/>
    <mergeCell ref="I659:J659"/>
    <mergeCell ref="K659:L659"/>
    <mergeCell ref="M659:N659"/>
    <mergeCell ref="O659:P659"/>
    <mergeCell ref="Q659:S659"/>
    <mergeCell ref="C660:D660"/>
    <mergeCell ref="E660:F660"/>
    <mergeCell ref="G660:H660"/>
    <mergeCell ref="I660:J660"/>
    <mergeCell ref="K660:L660"/>
    <mergeCell ref="M660:N660"/>
    <mergeCell ref="O660:P660"/>
    <mergeCell ref="Q660:S660"/>
    <mergeCell ref="C661:D661"/>
    <mergeCell ref="E661:F661"/>
    <mergeCell ref="G661:H661"/>
    <mergeCell ref="I661:J661"/>
    <mergeCell ref="K661:L661"/>
    <mergeCell ref="M661:N661"/>
    <mergeCell ref="O661:P661"/>
    <mergeCell ref="Q661:S661"/>
    <mergeCell ref="C662:D662"/>
    <mergeCell ref="E662:F662"/>
    <mergeCell ref="G662:H662"/>
    <mergeCell ref="I662:J662"/>
    <mergeCell ref="K662:L662"/>
    <mergeCell ref="M662:N662"/>
    <mergeCell ref="O662:P662"/>
    <mergeCell ref="Q662:S662"/>
    <mergeCell ref="C663:D663"/>
    <mergeCell ref="E663:F663"/>
    <mergeCell ref="G663:H663"/>
    <mergeCell ref="I663:J663"/>
    <mergeCell ref="K663:L663"/>
    <mergeCell ref="M663:N663"/>
    <mergeCell ref="O663:P663"/>
    <mergeCell ref="Q663:S663"/>
    <mergeCell ref="C664:D664"/>
    <mergeCell ref="E664:F664"/>
    <mergeCell ref="G664:H664"/>
    <mergeCell ref="I664:J664"/>
    <mergeCell ref="K664:L664"/>
    <mergeCell ref="M664:N664"/>
    <mergeCell ref="O664:P664"/>
    <mergeCell ref="Q664:S664"/>
    <mergeCell ref="C665:D665"/>
    <mergeCell ref="E665:F665"/>
    <mergeCell ref="G665:H665"/>
    <mergeCell ref="I665:J665"/>
    <mergeCell ref="K665:L665"/>
    <mergeCell ref="M665:N665"/>
    <mergeCell ref="O665:P665"/>
    <mergeCell ref="Q665:S665"/>
    <mergeCell ref="C666:D666"/>
    <mergeCell ref="E666:F666"/>
    <mergeCell ref="G666:H666"/>
    <mergeCell ref="I666:J666"/>
    <mergeCell ref="K666:L666"/>
    <mergeCell ref="M666:N666"/>
    <mergeCell ref="O666:P666"/>
    <mergeCell ref="Q666:S666"/>
    <mergeCell ref="C667:D667"/>
    <mergeCell ref="E667:F667"/>
    <mergeCell ref="G667:H667"/>
    <mergeCell ref="I667:J667"/>
    <mergeCell ref="K667:L667"/>
    <mergeCell ref="M667:N667"/>
    <mergeCell ref="O667:P667"/>
    <mergeCell ref="Q667:S667"/>
    <mergeCell ref="C668:D668"/>
    <mergeCell ref="E668:F668"/>
    <mergeCell ref="G668:H668"/>
    <mergeCell ref="I668:J668"/>
    <mergeCell ref="K668:L668"/>
    <mergeCell ref="M668:N668"/>
    <mergeCell ref="O668:P668"/>
    <mergeCell ref="Q668:S668"/>
    <mergeCell ref="C669:D669"/>
    <mergeCell ref="E669:F669"/>
    <mergeCell ref="G669:H669"/>
    <mergeCell ref="I669:J669"/>
    <mergeCell ref="K669:L669"/>
    <mergeCell ref="M669:N669"/>
    <mergeCell ref="O669:P669"/>
    <mergeCell ref="Q669:S669"/>
    <mergeCell ref="C670:D670"/>
    <mergeCell ref="E670:F670"/>
    <mergeCell ref="G670:H670"/>
    <mergeCell ref="I670:J670"/>
    <mergeCell ref="K670:L670"/>
    <mergeCell ref="M670:N670"/>
    <mergeCell ref="O670:P670"/>
    <mergeCell ref="Q670:S670"/>
    <mergeCell ref="C671:D671"/>
    <mergeCell ref="E671:F671"/>
    <mergeCell ref="G671:H671"/>
    <mergeCell ref="I671:J671"/>
    <mergeCell ref="K671:L671"/>
    <mergeCell ref="M671:N671"/>
    <mergeCell ref="O671:P671"/>
    <mergeCell ref="Q671:S671"/>
    <mergeCell ref="C672:D672"/>
    <mergeCell ref="E672:F672"/>
    <mergeCell ref="G672:H672"/>
    <mergeCell ref="I672:J672"/>
    <mergeCell ref="K672:L672"/>
    <mergeCell ref="M672:N672"/>
    <mergeCell ref="O672:P672"/>
    <mergeCell ref="Q672:S672"/>
    <mergeCell ref="C673:D673"/>
    <mergeCell ref="E673:F673"/>
    <mergeCell ref="G673:H673"/>
    <mergeCell ref="I673:J673"/>
    <mergeCell ref="K673:L673"/>
    <mergeCell ref="M673:N673"/>
    <mergeCell ref="O673:P673"/>
    <mergeCell ref="Q673:S673"/>
    <mergeCell ref="C674:D674"/>
    <mergeCell ref="E674:F674"/>
    <mergeCell ref="G674:H674"/>
    <mergeCell ref="I674:J674"/>
    <mergeCell ref="K674:L674"/>
    <mergeCell ref="M674:N674"/>
    <mergeCell ref="O674:P674"/>
    <mergeCell ref="Q674:S674"/>
    <mergeCell ref="C675:D675"/>
    <mergeCell ref="E675:F675"/>
    <mergeCell ref="G675:H675"/>
    <mergeCell ref="I675:J675"/>
    <mergeCell ref="K675:L675"/>
    <mergeCell ref="M675:N675"/>
    <mergeCell ref="O675:P675"/>
    <mergeCell ref="Q675:S675"/>
    <mergeCell ref="C676:D676"/>
    <mergeCell ref="E676:F676"/>
    <mergeCell ref="G676:H676"/>
    <mergeCell ref="I676:J676"/>
    <mergeCell ref="K676:L676"/>
    <mergeCell ref="M676:N676"/>
    <mergeCell ref="O676:P676"/>
    <mergeCell ref="Q676:S676"/>
    <mergeCell ref="C677:D677"/>
    <mergeCell ref="E677:F677"/>
    <mergeCell ref="G677:H677"/>
    <mergeCell ref="I677:J677"/>
    <mergeCell ref="K677:L677"/>
    <mergeCell ref="M677:N677"/>
    <mergeCell ref="O677:P677"/>
    <mergeCell ref="Q677:S677"/>
    <mergeCell ref="C678:D678"/>
    <mergeCell ref="E678:F678"/>
    <mergeCell ref="G678:H678"/>
    <mergeCell ref="I678:J678"/>
    <mergeCell ref="K678:L678"/>
    <mergeCell ref="M678:N678"/>
    <mergeCell ref="O678:P678"/>
    <mergeCell ref="Q678:S678"/>
    <mergeCell ref="C679:D679"/>
    <mergeCell ref="E679:F679"/>
    <mergeCell ref="G679:H679"/>
    <mergeCell ref="I679:J679"/>
    <mergeCell ref="K679:L679"/>
    <mergeCell ref="M679:N679"/>
    <mergeCell ref="O679:P679"/>
    <mergeCell ref="Q679:S679"/>
    <mergeCell ref="C680:D680"/>
    <mergeCell ref="E680:F680"/>
    <mergeCell ref="G680:H680"/>
    <mergeCell ref="I680:J680"/>
    <mergeCell ref="K680:L680"/>
    <mergeCell ref="M680:N680"/>
    <mergeCell ref="O680:P680"/>
    <mergeCell ref="Q680:S680"/>
    <mergeCell ref="C681:D681"/>
    <mergeCell ref="E681:F681"/>
    <mergeCell ref="G681:H681"/>
    <mergeCell ref="I681:J681"/>
    <mergeCell ref="K681:L681"/>
    <mergeCell ref="M681:N681"/>
    <mergeCell ref="O681:P681"/>
    <mergeCell ref="Q681:S681"/>
    <mergeCell ref="C682:D682"/>
    <mergeCell ref="E682:F682"/>
    <mergeCell ref="G682:H682"/>
    <mergeCell ref="I682:J682"/>
    <mergeCell ref="K682:L682"/>
    <mergeCell ref="M682:N682"/>
    <mergeCell ref="O682:P682"/>
    <mergeCell ref="Q682:S682"/>
    <mergeCell ref="C683:D683"/>
    <mergeCell ref="E683:F683"/>
    <mergeCell ref="G683:H683"/>
    <mergeCell ref="I683:J683"/>
    <mergeCell ref="K683:L683"/>
    <mergeCell ref="M683:N683"/>
    <mergeCell ref="O683:P683"/>
    <mergeCell ref="Q683:S683"/>
    <mergeCell ref="C684:D684"/>
    <mergeCell ref="E684:F684"/>
    <mergeCell ref="G684:H684"/>
    <mergeCell ref="I684:J684"/>
    <mergeCell ref="K684:L684"/>
    <mergeCell ref="M684:N684"/>
    <mergeCell ref="O684:P684"/>
    <mergeCell ref="Q684:S684"/>
    <mergeCell ref="C685:D685"/>
    <mergeCell ref="E685:F685"/>
    <mergeCell ref="G685:H685"/>
    <mergeCell ref="I685:J685"/>
    <mergeCell ref="K685:L685"/>
    <mergeCell ref="M685:N685"/>
    <mergeCell ref="O685:P685"/>
    <mergeCell ref="Q685:S685"/>
    <mergeCell ref="C686:D686"/>
    <mergeCell ref="E686:F686"/>
    <mergeCell ref="G686:H686"/>
    <mergeCell ref="I686:J686"/>
    <mergeCell ref="K686:L686"/>
    <mergeCell ref="M686:N686"/>
    <mergeCell ref="O686:P686"/>
    <mergeCell ref="Q686:S686"/>
    <mergeCell ref="C687:D687"/>
    <mergeCell ref="E687:F687"/>
    <mergeCell ref="G687:H687"/>
    <mergeCell ref="I687:J687"/>
    <mergeCell ref="K687:L687"/>
    <mergeCell ref="M687:N687"/>
    <mergeCell ref="O687:P687"/>
    <mergeCell ref="Q687:S687"/>
    <mergeCell ref="C688:D688"/>
    <mergeCell ref="E688:F688"/>
    <mergeCell ref="G688:H688"/>
    <mergeCell ref="I688:J688"/>
    <mergeCell ref="K688:L688"/>
    <mergeCell ref="M688:N688"/>
    <mergeCell ref="O688:P688"/>
    <mergeCell ref="Q688:S688"/>
    <mergeCell ref="C689:D689"/>
    <mergeCell ref="E689:F689"/>
    <mergeCell ref="G689:H689"/>
    <mergeCell ref="I689:J689"/>
    <mergeCell ref="K689:L689"/>
    <mergeCell ref="M689:N689"/>
    <mergeCell ref="O689:P689"/>
    <mergeCell ref="Q689:S689"/>
    <mergeCell ref="C690:D690"/>
    <mergeCell ref="E690:F690"/>
    <mergeCell ref="G690:H690"/>
    <mergeCell ref="I690:J690"/>
    <mergeCell ref="K690:L690"/>
    <mergeCell ref="M690:N690"/>
    <mergeCell ref="O690:P690"/>
    <mergeCell ref="Q690:S690"/>
    <mergeCell ref="C691:D691"/>
    <mergeCell ref="E691:F691"/>
    <mergeCell ref="G691:H691"/>
    <mergeCell ref="I691:J691"/>
    <mergeCell ref="K691:L691"/>
    <mergeCell ref="M691:N691"/>
    <mergeCell ref="O691:P691"/>
    <mergeCell ref="Q691:S691"/>
    <mergeCell ref="C692:D692"/>
    <mergeCell ref="E692:F692"/>
    <mergeCell ref="G692:H692"/>
    <mergeCell ref="I692:J692"/>
    <mergeCell ref="K692:L692"/>
    <mergeCell ref="M692:N692"/>
    <mergeCell ref="O692:P692"/>
    <mergeCell ref="Q692:S692"/>
    <mergeCell ref="C693:D693"/>
    <mergeCell ref="E693:F693"/>
    <mergeCell ref="G693:H693"/>
    <mergeCell ref="I693:J693"/>
    <mergeCell ref="K693:L693"/>
    <mergeCell ref="M693:N693"/>
    <mergeCell ref="O693:P693"/>
    <mergeCell ref="Q693:S693"/>
    <mergeCell ref="C694:D694"/>
    <mergeCell ref="E694:F694"/>
    <mergeCell ref="G694:H694"/>
    <mergeCell ref="I694:J694"/>
    <mergeCell ref="K694:L694"/>
    <mergeCell ref="M694:N694"/>
    <mergeCell ref="O694:P694"/>
    <mergeCell ref="Q694:S694"/>
    <mergeCell ref="C695:D695"/>
    <mergeCell ref="E695:F695"/>
    <mergeCell ref="G695:H695"/>
    <mergeCell ref="I695:J695"/>
    <mergeCell ref="K695:L695"/>
    <mergeCell ref="M695:N695"/>
    <mergeCell ref="O695:P695"/>
    <mergeCell ref="Q695:S695"/>
    <mergeCell ref="C696:D696"/>
    <mergeCell ref="E696:F696"/>
    <mergeCell ref="G696:H696"/>
    <mergeCell ref="I696:J696"/>
    <mergeCell ref="K696:L696"/>
    <mergeCell ref="M696:N696"/>
    <mergeCell ref="O696:P696"/>
    <mergeCell ref="Q696:S696"/>
    <mergeCell ref="C697:D697"/>
    <mergeCell ref="E697:F697"/>
    <mergeCell ref="G697:H697"/>
    <mergeCell ref="I697:J697"/>
    <mergeCell ref="K697:L697"/>
    <mergeCell ref="M697:N697"/>
    <mergeCell ref="O697:P697"/>
    <mergeCell ref="Q697:S697"/>
    <mergeCell ref="C698:D698"/>
    <mergeCell ref="E698:F698"/>
    <mergeCell ref="G698:H698"/>
    <mergeCell ref="I698:J698"/>
    <mergeCell ref="K698:L698"/>
    <mergeCell ref="M698:N698"/>
    <mergeCell ref="O698:P698"/>
    <mergeCell ref="Q698:S698"/>
    <mergeCell ref="C699:D699"/>
    <mergeCell ref="E699:F699"/>
    <mergeCell ref="G699:H699"/>
    <mergeCell ref="I699:J699"/>
    <mergeCell ref="K699:L699"/>
    <mergeCell ref="M699:N699"/>
    <mergeCell ref="O699:P699"/>
    <mergeCell ref="Q699:S699"/>
    <mergeCell ref="C700:D700"/>
    <mergeCell ref="E700:F700"/>
    <mergeCell ref="G700:H700"/>
    <mergeCell ref="I700:J700"/>
    <mergeCell ref="K700:L700"/>
    <mergeCell ref="M700:N700"/>
    <mergeCell ref="O700:P700"/>
    <mergeCell ref="Q700:S700"/>
    <mergeCell ref="C701:D701"/>
    <mergeCell ref="E701:F701"/>
    <mergeCell ref="G701:H701"/>
    <mergeCell ref="I701:J701"/>
    <mergeCell ref="K701:L701"/>
    <mergeCell ref="M701:N701"/>
    <mergeCell ref="O701:P701"/>
    <mergeCell ref="Q701:S701"/>
    <mergeCell ref="C702:D702"/>
    <mergeCell ref="E702:F702"/>
    <mergeCell ref="G702:H702"/>
    <mergeCell ref="I702:J702"/>
    <mergeCell ref="K702:L702"/>
    <mergeCell ref="M702:N702"/>
    <mergeCell ref="O702:P702"/>
    <mergeCell ref="Q702:S702"/>
    <mergeCell ref="C703:D703"/>
    <mergeCell ref="E703:F703"/>
    <mergeCell ref="G703:H703"/>
    <mergeCell ref="I703:J703"/>
    <mergeCell ref="K703:L703"/>
    <mergeCell ref="M703:N703"/>
    <mergeCell ref="O703:P703"/>
    <mergeCell ref="Q703:S703"/>
    <mergeCell ref="C704:D704"/>
    <mergeCell ref="E704:F704"/>
    <mergeCell ref="G704:H704"/>
    <mergeCell ref="I704:J704"/>
    <mergeCell ref="K704:L704"/>
    <mergeCell ref="M704:N704"/>
    <mergeCell ref="O704:P704"/>
    <mergeCell ref="Q704:S704"/>
    <mergeCell ref="C705:D705"/>
    <mergeCell ref="E705:F705"/>
    <mergeCell ref="G705:H705"/>
    <mergeCell ref="I705:J705"/>
    <mergeCell ref="K705:L705"/>
    <mergeCell ref="M705:N705"/>
    <mergeCell ref="O705:P705"/>
    <mergeCell ref="Q705:S705"/>
    <mergeCell ref="C706:D706"/>
    <mergeCell ref="E706:F706"/>
    <mergeCell ref="G706:H706"/>
    <mergeCell ref="I706:J706"/>
    <mergeCell ref="K706:L706"/>
    <mergeCell ref="M706:N706"/>
    <mergeCell ref="O706:P706"/>
    <mergeCell ref="Q706:S706"/>
    <mergeCell ref="C707:D707"/>
    <mergeCell ref="E707:F707"/>
    <mergeCell ref="G707:H707"/>
    <mergeCell ref="I707:J707"/>
    <mergeCell ref="K707:L707"/>
    <mergeCell ref="M707:N707"/>
    <mergeCell ref="O707:P707"/>
    <mergeCell ref="Q707:S707"/>
    <mergeCell ref="C708:D708"/>
    <mergeCell ref="E708:F708"/>
    <mergeCell ref="G708:H708"/>
    <mergeCell ref="I708:J708"/>
    <mergeCell ref="K708:L708"/>
    <mergeCell ref="M708:N708"/>
    <mergeCell ref="O708:P708"/>
    <mergeCell ref="Q708:S708"/>
    <mergeCell ref="C709:D709"/>
    <mergeCell ref="E709:F709"/>
    <mergeCell ref="G709:H709"/>
    <mergeCell ref="I709:J709"/>
    <mergeCell ref="K709:L709"/>
    <mergeCell ref="M709:N709"/>
    <mergeCell ref="O709:P709"/>
    <mergeCell ref="Q709:S709"/>
    <mergeCell ref="C710:D710"/>
    <mergeCell ref="E710:F710"/>
    <mergeCell ref="G710:H710"/>
    <mergeCell ref="I710:J710"/>
    <mergeCell ref="K710:L710"/>
    <mergeCell ref="M710:N710"/>
    <mergeCell ref="O710:P710"/>
    <mergeCell ref="Q710:S710"/>
    <mergeCell ref="C711:D711"/>
    <mergeCell ref="E711:F711"/>
    <mergeCell ref="G711:H711"/>
    <mergeCell ref="I711:J711"/>
    <mergeCell ref="K711:L711"/>
    <mergeCell ref="M711:N711"/>
    <mergeCell ref="O711:P711"/>
    <mergeCell ref="Q711:S711"/>
    <mergeCell ref="C712:D712"/>
    <mergeCell ref="E712:F712"/>
    <mergeCell ref="G712:H712"/>
    <mergeCell ref="I712:J712"/>
    <mergeCell ref="K712:L712"/>
    <mergeCell ref="M712:N712"/>
    <mergeCell ref="O712:P712"/>
    <mergeCell ref="Q712:S712"/>
    <mergeCell ref="C713:D713"/>
    <mergeCell ref="E713:F713"/>
    <mergeCell ref="G713:H713"/>
    <mergeCell ref="I713:J713"/>
    <mergeCell ref="K713:L713"/>
    <mergeCell ref="M713:N713"/>
    <mergeCell ref="O713:P713"/>
    <mergeCell ref="Q713:S713"/>
    <mergeCell ref="C714:D714"/>
    <mergeCell ref="E714:F714"/>
    <mergeCell ref="G714:H714"/>
    <mergeCell ref="I714:J714"/>
    <mergeCell ref="K714:L714"/>
    <mergeCell ref="M714:N714"/>
    <mergeCell ref="O714:P714"/>
    <mergeCell ref="Q714:S714"/>
    <mergeCell ref="C715:D715"/>
    <mergeCell ref="E715:F715"/>
    <mergeCell ref="G715:H715"/>
    <mergeCell ref="I715:J715"/>
    <mergeCell ref="K715:L715"/>
    <mergeCell ref="M715:N715"/>
    <mergeCell ref="O715:P715"/>
    <mergeCell ref="Q715:S715"/>
    <mergeCell ref="C716:D716"/>
    <mergeCell ref="E716:F716"/>
    <mergeCell ref="G716:H716"/>
    <mergeCell ref="I716:J716"/>
    <mergeCell ref="K716:L716"/>
    <mergeCell ref="M716:N716"/>
    <mergeCell ref="O716:P716"/>
    <mergeCell ref="Q716:S716"/>
    <mergeCell ref="C717:D717"/>
    <mergeCell ref="E717:F717"/>
    <mergeCell ref="G717:H717"/>
    <mergeCell ref="I717:J717"/>
    <mergeCell ref="K717:L717"/>
    <mergeCell ref="M717:N717"/>
    <mergeCell ref="O717:P717"/>
    <mergeCell ref="Q717:S717"/>
    <mergeCell ref="C718:D718"/>
    <mergeCell ref="E718:F718"/>
    <mergeCell ref="G718:H718"/>
    <mergeCell ref="I718:J718"/>
    <mergeCell ref="K718:L718"/>
    <mergeCell ref="M718:N718"/>
    <mergeCell ref="O718:P718"/>
    <mergeCell ref="Q718:S718"/>
    <mergeCell ref="C719:D719"/>
    <mergeCell ref="E719:F719"/>
    <mergeCell ref="G719:H719"/>
    <mergeCell ref="I719:J719"/>
    <mergeCell ref="K719:L719"/>
    <mergeCell ref="M719:N719"/>
    <mergeCell ref="O719:P719"/>
    <mergeCell ref="Q719:S719"/>
    <mergeCell ref="C720:D720"/>
    <mergeCell ref="E720:F720"/>
    <mergeCell ref="G720:H720"/>
    <mergeCell ref="I720:J720"/>
    <mergeCell ref="K720:L720"/>
    <mergeCell ref="M720:N720"/>
    <mergeCell ref="O720:P720"/>
    <mergeCell ref="Q720:S720"/>
    <mergeCell ref="C721:D721"/>
    <mergeCell ref="E721:F721"/>
    <mergeCell ref="G721:H721"/>
    <mergeCell ref="I721:J721"/>
    <mergeCell ref="K721:L721"/>
    <mergeCell ref="M721:N721"/>
    <mergeCell ref="O721:P721"/>
    <mergeCell ref="Q721:S721"/>
    <mergeCell ref="C722:D722"/>
    <mergeCell ref="E722:F722"/>
    <mergeCell ref="G722:H722"/>
    <mergeCell ref="I722:J722"/>
    <mergeCell ref="K722:L722"/>
    <mergeCell ref="M722:N722"/>
    <mergeCell ref="O722:P722"/>
    <mergeCell ref="Q722:S722"/>
    <mergeCell ref="C723:D723"/>
    <mergeCell ref="E723:F723"/>
    <mergeCell ref="G723:H723"/>
    <mergeCell ref="I723:J723"/>
    <mergeCell ref="K723:L723"/>
    <mergeCell ref="M723:N723"/>
    <mergeCell ref="O723:P723"/>
    <mergeCell ref="Q723:S723"/>
    <mergeCell ref="C724:D724"/>
    <mergeCell ref="E724:F724"/>
    <mergeCell ref="G724:H724"/>
    <mergeCell ref="I724:J724"/>
    <mergeCell ref="K724:L724"/>
    <mergeCell ref="M724:N724"/>
    <mergeCell ref="O724:P724"/>
    <mergeCell ref="Q724:S724"/>
    <mergeCell ref="C725:D725"/>
    <mergeCell ref="E725:F725"/>
    <mergeCell ref="G725:H725"/>
    <mergeCell ref="I725:J725"/>
    <mergeCell ref="K725:L725"/>
    <mergeCell ref="M725:N725"/>
    <mergeCell ref="O725:P725"/>
    <mergeCell ref="Q725:S725"/>
    <mergeCell ref="C726:D726"/>
    <mergeCell ref="E726:F726"/>
    <mergeCell ref="G726:H726"/>
    <mergeCell ref="I726:J726"/>
    <mergeCell ref="K726:L726"/>
    <mergeCell ref="M726:N726"/>
    <mergeCell ref="O726:P726"/>
    <mergeCell ref="Q726:S726"/>
    <mergeCell ref="C727:D727"/>
    <mergeCell ref="E727:F727"/>
    <mergeCell ref="G727:H727"/>
    <mergeCell ref="I727:J727"/>
    <mergeCell ref="K727:L727"/>
    <mergeCell ref="M727:N727"/>
    <mergeCell ref="O727:P727"/>
    <mergeCell ref="Q727:S727"/>
    <mergeCell ref="C728:D728"/>
    <mergeCell ref="E728:F728"/>
    <mergeCell ref="G728:H728"/>
    <mergeCell ref="I728:J728"/>
    <mergeCell ref="K728:L728"/>
    <mergeCell ref="M728:N728"/>
    <mergeCell ref="O728:P728"/>
    <mergeCell ref="Q728:S728"/>
    <mergeCell ref="C729:D729"/>
    <mergeCell ref="E729:F729"/>
    <mergeCell ref="G729:H729"/>
    <mergeCell ref="I729:J729"/>
    <mergeCell ref="K729:L729"/>
    <mergeCell ref="M729:N729"/>
    <mergeCell ref="O729:P729"/>
    <mergeCell ref="Q729:S729"/>
    <mergeCell ref="C730:D730"/>
    <mergeCell ref="E730:F730"/>
    <mergeCell ref="G730:H730"/>
    <mergeCell ref="I730:J730"/>
    <mergeCell ref="K730:L730"/>
    <mergeCell ref="M730:N730"/>
    <mergeCell ref="O730:P730"/>
    <mergeCell ref="Q730:S730"/>
    <mergeCell ref="C731:D731"/>
    <mergeCell ref="E731:F731"/>
    <mergeCell ref="G731:H731"/>
    <mergeCell ref="I731:J731"/>
    <mergeCell ref="K731:L731"/>
    <mergeCell ref="M731:N731"/>
    <mergeCell ref="O731:P731"/>
    <mergeCell ref="Q731:S731"/>
    <mergeCell ref="C732:D732"/>
    <mergeCell ref="E732:F732"/>
    <mergeCell ref="G732:H732"/>
    <mergeCell ref="I732:J732"/>
    <mergeCell ref="K732:L732"/>
    <mergeCell ref="M732:N732"/>
    <mergeCell ref="O732:P732"/>
    <mergeCell ref="Q732:S732"/>
    <mergeCell ref="C733:D733"/>
    <mergeCell ref="E733:F733"/>
    <mergeCell ref="G733:H733"/>
    <mergeCell ref="I733:J733"/>
    <mergeCell ref="K733:L733"/>
    <mergeCell ref="M733:N733"/>
    <mergeCell ref="O733:P733"/>
    <mergeCell ref="Q733:S733"/>
    <mergeCell ref="C734:D734"/>
    <mergeCell ref="E734:F734"/>
    <mergeCell ref="G734:H734"/>
    <mergeCell ref="I734:J734"/>
    <mergeCell ref="K734:L734"/>
    <mergeCell ref="M734:N734"/>
    <mergeCell ref="O734:P734"/>
    <mergeCell ref="Q734:S734"/>
    <mergeCell ref="C735:D735"/>
    <mergeCell ref="E735:F735"/>
    <mergeCell ref="G735:H735"/>
    <mergeCell ref="I735:J735"/>
    <mergeCell ref="K735:L735"/>
    <mergeCell ref="M735:N735"/>
    <mergeCell ref="O735:P735"/>
    <mergeCell ref="Q735:S735"/>
    <mergeCell ref="C736:D736"/>
    <mergeCell ref="E736:F736"/>
    <mergeCell ref="G736:H736"/>
    <mergeCell ref="I736:J736"/>
    <mergeCell ref="K736:L736"/>
    <mergeCell ref="M736:N736"/>
    <mergeCell ref="O736:P736"/>
    <mergeCell ref="Q736:S736"/>
    <mergeCell ref="C737:D737"/>
    <mergeCell ref="E737:F737"/>
    <mergeCell ref="G737:H737"/>
    <mergeCell ref="I737:J737"/>
    <mergeCell ref="K737:L737"/>
    <mergeCell ref="M737:N737"/>
    <mergeCell ref="O737:P737"/>
    <mergeCell ref="Q737:S737"/>
    <mergeCell ref="C738:D738"/>
    <mergeCell ref="E738:F738"/>
    <mergeCell ref="G738:H738"/>
    <mergeCell ref="I738:J738"/>
    <mergeCell ref="K738:L738"/>
    <mergeCell ref="M738:N738"/>
    <mergeCell ref="O738:P738"/>
    <mergeCell ref="Q738:S738"/>
    <mergeCell ref="C739:D739"/>
    <mergeCell ref="E739:F739"/>
    <mergeCell ref="G739:H739"/>
    <mergeCell ref="I739:J739"/>
    <mergeCell ref="K739:L739"/>
    <mergeCell ref="M739:N739"/>
    <mergeCell ref="O739:P739"/>
    <mergeCell ref="Q739:S739"/>
    <mergeCell ref="C740:D740"/>
    <mergeCell ref="E740:F740"/>
    <mergeCell ref="G740:H740"/>
    <mergeCell ref="I740:J740"/>
    <mergeCell ref="K740:L740"/>
    <mergeCell ref="M740:N740"/>
    <mergeCell ref="O740:P740"/>
    <mergeCell ref="Q740:S740"/>
    <mergeCell ref="C741:D741"/>
    <mergeCell ref="E741:F741"/>
    <mergeCell ref="G741:H741"/>
    <mergeCell ref="I741:J741"/>
    <mergeCell ref="K741:L741"/>
    <mergeCell ref="M741:N741"/>
    <mergeCell ref="O741:P741"/>
    <mergeCell ref="Q741:S741"/>
    <mergeCell ref="C742:D742"/>
    <mergeCell ref="E742:F742"/>
    <mergeCell ref="G742:H742"/>
    <mergeCell ref="I742:J742"/>
    <mergeCell ref="K742:L742"/>
    <mergeCell ref="M742:N742"/>
    <mergeCell ref="O742:P742"/>
    <mergeCell ref="Q742:S742"/>
    <mergeCell ref="C743:D743"/>
    <mergeCell ref="E743:F743"/>
    <mergeCell ref="G743:H743"/>
    <mergeCell ref="I743:J743"/>
    <mergeCell ref="K743:L743"/>
    <mergeCell ref="M743:N743"/>
    <mergeCell ref="O743:P743"/>
    <mergeCell ref="Q743:S743"/>
    <mergeCell ref="C744:D744"/>
    <mergeCell ref="E744:F744"/>
    <mergeCell ref="G744:H744"/>
    <mergeCell ref="I744:J744"/>
    <mergeCell ref="K744:L744"/>
    <mergeCell ref="M744:N744"/>
    <mergeCell ref="O744:P744"/>
    <mergeCell ref="Q744:S744"/>
    <mergeCell ref="C745:D745"/>
    <mergeCell ref="E745:F745"/>
    <mergeCell ref="G745:H745"/>
    <mergeCell ref="I745:J745"/>
    <mergeCell ref="K745:L745"/>
    <mergeCell ref="M745:N745"/>
    <mergeCell ref="O745:P745"/>
    <mergeCell ref="Q745:S745"/>
    <mergeCell ref="C746:D746"/>
    <mergeCell ref="E746:F746"/>
    <mergeCell ref="G746:H746"/>
    <mergeCell ref="I746:J746"/>
    <mergeCell ref="K746:L746"/>
    <mergeCell ref="M746:N746"/>
    <mergeCell ref="O746:P746"/>
    <mergeCell ref="Q746:S746"/>
    <mergeCell ref="C747:D747"/>
    <mergeCell ref="E747:F747"/>
    <mergeCell ref="G747:H747"/>
    <mergeCell ref="I747:J747"/>
    <mergeCell ref="K747:L747"/>
    <mergeCell ref="M747:N747"/>
    <mergeCell ref="O747:P747"/>
    <mergeCell ref="Q747:S747"/>
    <mergeCell ref="C748:D748"/>
    <mergeCell ref="E748:F748"/>
    <mergeCell ref="G748:H748"/>
    <mergeCell ref="I748:J748"/>
    <mergeCell ref="K748:L748"/>
    <mergeCell ref="M748:N748"/>
    <mergeCell ref="O748:P748"/>
    <mergeCell ref="Q748:S748"/>
    <mergeCell ref="C749:D749"/>
    <mergeCell ref="E749:F749"/>
    <mergeCell ref="G749:H749"/>
    <mergeCell ref="I749:J749"/>
    <mergeCell ref="K749:L749"/>
    <mergeCell ref="M749:N749"/>
    <mergeCell ref="O749:P749"/>
    <mergeCell ref="Q749:S749"/>
    <mergeCell ref="C750:D750"/>
    <mergeCell ref="E750:F750"/>
    <mergeCell ref="G750:H750"/>
    <mergeCell ref="I750:J750"/>
    <mergeCell ref="K750:L750"/>
    <mergeCell ref="M750:N750"/>
    <mergeCell ref="O750:P750"/>
    <mergeCell ref="Q750:S750"/>
    <mergeCell ref="C751:D751"/>
    <mergeCell ref="E751:F751"/>
    <mergeCell ref="G751:H751"/>
    <mergeCell ref="I751:J751"/>
    <mergeCell ref="K751:L751"/>
    <mergeCell ref="M751:N751"/>
    <mergeCell ref="O751:P751"/>
    <mergeCell ref="Q751:S751"/>
    <mergeCell ref="C752:D752"/>
    <mergeCell ref="E752:F752"/>
    <mergeCell ref="G752:H752"/>
    <mergeCell ref="I752:J752"/>
    <mergeCell ref="K752:L752"/>
    <mergeCell ref="M752:N752"/>
    <mergeCell ref="O752:P752"/>
    <mergeCell ref="Q752:S752"/>
    <mergeCell ref="C753:D753"/>
    <mergeCell ref="E753:F753"/>
    <mergeCell ref="G753:H753"/>
    <mergeCell ref="I753:J753"/>
    <mergeCell ref="K753:L753"/>
    <mergeCell ref="M753:N753"/>
    <mergeCell ref="O753:P753"/>
    <mergeCell ref="Q753:S753"/>
    <mergeCell ref="C754:D754"/>
    <mergeCell ref="E754:F754"/>
    <mergeCell ref="G754:H754"/>
    <mergeCell ref="I754:J754"/>
    <mergeCell ref="K754:L754"/>
    <mergeCell ref="M754:N754"/>
    <mergeCell ref="O754:P754"/>
    <mergeCell ref="Q754:S754"/>
    <mergeCell ref="C755:D755"/>
    <mergeCell ref="E755:F755"/>
    <mergeCell ref="G755:H755"/>
    <mergeCell ref="I755:J755"/>
    <mergeCell ref="K755:L755"/>
    <mergeCell ref="M755:N755"/>
    <mergeCell ref="O755:P755"/>
    <mergeCell ref="Q755:S755"/>
    <mergeCell ref="C756:D756"/>
    <mergeCell ref="E756:F756"/>
    <mergeCell ref="G756:H756"/>
    <mergeCell ref="I756:J756"/>
    <mergeCell ref="K756:L756"/>
    <mergeCell ref="M756:N756"/>
    <mergeCell ref="O756:P756"/>
    <mergeCell ref="Q756:S756"/>
    <mergeCell ref="C757:D757"/>
    <mergeCell ref="E757:F757"/>
    <mergeCell ref="G757:H757"/>
    <mergeCell ref="I757:J757"/>
    <mergeCell ref="K757:L757"/>
    <mergeCell ref="M757:N757"/>
    <mergeCell ref="O757:P757"/>
    <mergeCell ref="Q757:S757"/>
    <mergeCell ref="C758:D758"/>
    <mergeCell ref="E758:F758"/>
    <mergeCell ref="G758:H758"/>
    <mergeCell ref="I758:J758"/>
    <mergeCell ref="K758:L758"/>
    <mergeCell ref="M758:N758"/>
    <mergeCell ref="O758:P758"/>
    <mergeCell ref="Q758:S758"/>
    <mergeCell ref="C759:D759"/>
    <mergeCell ref="E759:F759"/>
    <mergeCell ref="G759:H759"/>
    <mergeCell ref="I759:J759"/>
    <mergeCell ref="K759:L759"/>
    <mergeCell ref="M759:N759"/>
    <mergeCell ref="O759:P759"/>
    <mergeCell ref="Q759:S759"/>
    <mergeCell ref="C760:D760"/>
    <mergeCell ref="E760:F760"/>
    <mergeCell ref="G760:H760"/>
    <mergeCell ref="I760:J760"/>
    <mergeCell ref="K760:L760"/>
    <mergeCell ref="M760:N760"/>
    <mergeCell ref="O760:P760"/>
    <mergeCell ref="Q760:S760"/>
    <mergeCell ref="C761:D761"/>
    <mergeCell ref="E761:F761"/>
    <mergeCell ref="G761:H761"/>
    <mergeCell ref="I761:J761"/>
    <mergeCell ref="K761:L761"/>
    <mergeCell ref="M761:N761"/>
    <mergeCell ref="O761:P761"/>
    <mergeCell ref="Q761:S761"/>
    <mergeCell ref="C762:D762"/>
    <mergeCell ref="E762:F762"/>
    <mergeCell ref="G762:H762"/>
    <mergeCell ref="I762:J762"/>
    <mergeCell ref="K762:L762"/>
    <mergeCell ref="M762:N762"/>
    <mergeCell ref="O762:P762"/>
    <mergeCell ref="Q762:S762"/>
    <mergeCell ref="C763:D763"/>
    <mergeCell ref="E763:F763"/>
    <mergeCell ref="G763:H763"/>
    <mergeCell ref="I763:J763"/>
    <mergeCell ref="K763:L763"/>
    <mergeCell ref="M763:N763"/>
    <mergeCell ref="O763:P763"/>
    <mergeCell ref="Q763:S763"/>
    <mergeCell ref="C764:D764"/>
    <mergeCell ref="E764:F764"/>
    <mergeCell ref="G764:H764"/>
    <mergeCell ref="I764:J764"/>
    <mergeCell ref="K764:L764"/>
    <mergeCell ref="M764:N764"/>
    <mergeCell ref="O764:P764"/>
    <mergeCell ref="Q764:S764"/>
    <mergeCell ref="C765:D765"/>
    <mergeCell ref="E765:F765"/>
    <mergeCell ref="G765:H765"/>
    <mergeCell ref="I765:J765"/>
    <mergeCell ref="K765:L765"/>
    <mergeCell ref="M765:N765"/>
    <mergeCell ref="O765:P765"/>
    <mergeCell ref="Q765:S765"/>
    <mergeCell ref="C766:D766"/>
    <mergeCell ref="E766:F766"/>
    <mergeCell ref="G766:H766"/>
    <mergeCell ref="I766:J766"/>
    <mergeCell ref="K766:L766"/>
    <mergeCell ref="M766:N766"/>
    <mergeCell ref="O766:P766"/>
    <mergeCell ref="Q766:S766"/>
    <mergeCell ref="C767:D767"/>
    <mergeCell ref="E767:F767"/>
    <mergeCell ref="G767:H767"/>
    <mergeCell ref="I767:J767"/>
    <mergeCell ref="K767:L767"/>
    <mergeCell ref="M767:N767"/>
    <mergeCell ref="O767:P767"/>
    <mergeCell ref="Q767:S767"/>
    <mergeCell ref="C768:D768"/>
    <mergeCell ref="E768:F768"/>
    <mergeCell ref="G768:H768"/>
    <mergeCell ref="I768:J768"/>
    <mergeCell ref="K768:L768"/>
    <mergeCell ref="M768:N768"/>
    <mergeCell ref="O768:P768"/>
    <mergeCell ref="Q768:S768"/>
    <mergeCell ref="C769:D769"/>
    <mergeCell ref="E769:F769"/>
    <mergeCell ref="G769:H769"/>
    <mergeCell ref="I769:J769"/>
    <mergeCell ref="K769:L769"/>
    <mergeCell ref="M769:N769"/>
    <mergeCell ref="O769:P769"/>
    <mergeCell ref="Q769:S769"/>
    <mergeCell ref="C770:D770"/>
    <mergeCell ref="E770:F770"/>
    <mergeCell ref="G770:H770"/>
    <mergeCell ref="I770:J770"/>
    <mergeCell ref="K770:L770"/>
    <mergeCell ref="M770:N770"/>
    <mergeCell ref="O770:P770"/>
    <mergeCell ref="Q770:S770"/>
    <mergeCell ref="C771:D771"/>
    <mergeCell ref="E771:F771"/>
    <mergeCell ref="G771:H771"/>
    <mergeCell ref="I771:J771"/>
    <mergeCell ref="K771:L771"/>
    <mergeCell ref="M771:N771"/>
    <mergeCell ref="O771:P771"/>
    <mergeCell ref="Q771:S771"/>
    <mergeCell ref="C772:D772"/>
    <mergeCell ref="E772:F772"/>
    <mergeCell ref="G772:H772"/>
    <mergeCell ref="I772:J772"/>
    <mergeCell ref="K772:L772"/>
    <mergeCell ref="M772:N772"/>
    <mergeCell ref="O772:P772"/>
    <mergeCell ref="Q772:S772"/>
    <mergeCell ref="C773:D773"/>
    <mergeCell ref="E773:F773"/>
    <mergeCell ref="G773:H773"/>
    <mergeCell ref="I773:J773"/>
    <mergeCell ref="K773:L773"/>
    <mergeCell ref="M773:N773"/>
    <mergeCell ref="O773:P773"/>
    <mergeCell ref="Q773:S773"/>
    <mergeCell ref="C774:D774"/>
    <mergeCell ref="E774:F774"/>
    <mergeCell ref="G774:H774"/>
    <mergeCell ref="I774:J774"/>
    <mergeCell ref="K774:L774"/>
    <mergeCell ref="M774:N774"/>
    <mergeCell ref="O774:P774"/>
    <mergeCell ref="Q774:S774"/>
    <mergeCell ref="C775:D775"/>
    <mergeCell ref="E775:F775"/>
    <mergeCell ref="G775:H775"/>
    <mergeCell ref="I775:J775"/>
    <mergeCell ref="K775:L775"/>
    <mergeCell ref="M775:N775"/>
    <mergeCell ref="O775:P775"/>
    <mergeCell ref="Q775:S775"/>
    <mergeCell ref="C776:D776"/>
    <mergeCell ref="E776:F776"/>
    <mergeCell ref="G776:H776"/>
    <mergeCell ref="I776:J776"/>
    <mergeCell ref="K776:L776"/>
    <mergeCell ref="M776:N776"/>
    <mergeCell ref="O776:P776"/>
    <mergeCell ref="Q776:S776"/>
    <mergeCell ref="C777:D777"/>
    <mergeCell ref="E777:F777"/>
    <mergeCell ref="G777:H777"/>
    <mergeCell ref="I777:J777"/>
    <mergeCell ref="K777:L777"/>
    <mergeCell ref="M777:N777"/>
    <mergeCell ref="O777:P777"/>
    <mergeCell ref="Q777:S777"/>
    <mergeCell ref="C778:D778"/>
    <mergeCell ref="E778:F778"/>
    <mergeCell ref="G778:H778"/>
    <mergeCell ref="I778:J778"/>
    <mergeCell ref="K778:L778"/>
    <mergeCell ref="M778:N778"/>
    <mergeCell ref="O778:P778"/>
    <mergeCell ref="Q778:S778"/>
    <mergeCell ref="C779:D779"/>
    <mergeCell ref="E779:F779"/>
    <mergeCell ref="G779:H779"/>
    <mergeCell ref="I779:J779"/>
    <mergeCell ref="K779:L779"/>
    <mergeCell ref="M779:N779"/>
    <mergeCell ref="O779:P779"/>
    <mergeCell ref="Q779:S779"/>
    <mergeCell ref="C780:D780"/>
    <mergeCell ref="E780:F780"/>
    <mergeCell ref="G780:H780"/>
    <mergeCell ref="I780:J780"/>
    <mergeCell ref="K780:L780"/>
    <mergeCell ref="M780:N780"/>
    <mergeCell ref="O780:P780"/>
    <mergeCell ref="Q780:S780"/>
    <mergeCell ref="C781:D781"/>
    <mergeCell ref="E781:F781"/>
    <mergeCell ref="G781:H781"/>
    <mergeCell ref="I781:J781"/>
    <mergeCell ref="K781:L781"/>
    <mergeCell ref="M781:N781"/>
    <mergeCell ref="O781:P781"/>
    <mergeCell ref="Q781:S781"/>
    <mergeCell ref="C782:D782"/>
    <mergeCell ref="E782:F782"/>
    <mergeCell ref="G782:H782"/>
    <mergeCell ref="I782:J782"/>
    <mergeCell ref="K782:L782"/>
    <mergeCell ref="M782:N782"/>
    <mergeCell ref="O782:P782"/>
    <mergeCell ref="Q782:S782"/>
    <mergeCell ref="C783:D783"/>
    <mergeCell ref="E783:F783"/>
    <mergeCell ref="G783:H783"/>
    <mergeCell ref="I783:J783"/>
    <mergeCell ref="K783:L783"/>
    <mergeCell ref="M783:N783"/>
    <mergeCell ref="O783:P783"/>
    <mergeCell ref="Q783:S783"/>
    <mergeCell ref="C784:D784"/>
    <mergeCell ref="E784:F784"/>
    <mergeCell ref="G784:H784"/>
    <mergeCell ref="I784:J784"/>
    <mergeCell ref="K784:L784"/>
    <mergeCell ref="M784:N784"/>
    <mergeCell ref="O784:P784"/>
    <mergeCell ref="Q784:S784"/>
    <mergeCell ref="C785:D785"/>
    <mergeCell ref="E785:F785"/>
    <mergeCell ref="G785:H785"/>
    <mergeCell ref="I785:J785"/>
    <mergeCell ref="K785:L785"/>
    <mergeCell ref="M785:N785"/>
    <mergeCell ref="O785:P785"/>
    <mergeCell ref="Q785:S785"/>
    <mergeCell ref="C786:D786"/>
    <mergeCell ref="E786:F786"/>
    <mergeCell ref="G786:H786"/>
    <mergeCell ref="I786:J786"/>
    <mergeCell ref="K786:L786"/>
    <mergeCell ref="M786:N786"/>
    <mergeCell ref="O786:P786"/>
    <mergeCell ref="Q786:S786"/>
    <mergeCell ref="C787:D787"/>
    <mergeCell ref="E787:F787"/>
    <mergeCell ref="G787:H787"/>
    <mergeCell ref="I787:J787"/>
    <mergeCell ref="K787:L787"/>
    <mergeCell ref="M787:N787"/>
    <mergeCell ref="O787:P787"/>
    <mergeCell ref="Q787:S787"/>
    <mergeCell ref="C788:D788"/>
    <mergeCell ref="E788:F788"/>
    <mergeCell ref="G788:H788"/>
    <mergeCell ref="I788:J788"/>
    <mergeCell ref="K788:L788"/>
    <mergeCell ref="M788:N788"/>
    <mergeCell ref="O788:P788"/>
    <mergeCell ref="Q788:S788"/>
    <mergeCell ref="C789:D789"/>
    <mergeCell ref="E789:F789"/>
    <mergeCell ref="G789:H789"/>
    <mergeCell ref="I789:J789"/>
    <mergeCell ref="K789:L789"/>
    <mergeCell ref="M789:N789"/>
    <mergeCell ref="O789:P789"/>
    <mergeCell ref="Q789:S789"/>
    <mergeCell ref="C790:D790"/>
    <mergeCell ref="E790:F790"/>
    <mergeCell ref="G790:H790"/>
    <mergeCell ref="I790:J790"/>
    <mergeCell ref="K790:L790"/>
    <mergeCell ref="M790:N790"/>
    <mergeCell ref="O790:P790"/>
    <mergeCell ref="Q790:S790"/>
    <mergeCell ref="C791:D791"/>
    <mergeCell ref="E791:F791"/>
    <mergeCell ref="G791:H791"/>
    <mergeCell ref="I791:J791"/>
    <mergeCell ref="K791:L791"/>
    <mergeCell ref="M791:N791"/>
    <mergeCell ref="O791:P791"/>
    <mergeCell ref="Q791:S791"/>
    <mergeCell ref="C792:D792"/>
    <mergeCell ref="E792:F792"/>
    <mergeCell ref="G792:H792"/>
    <mergeCell ref="I792:J792"/>
    <mergeCell ref="K792:L792"/>
    <mergeCell ref="M792:N792"/>
    <mergeCell ref="O792:P792"/>
    <mergeCell ref="Q792:S792"/>
    <mergeCell ref="C793:D793"/>
    <mergeCell ref="E793:F793"/>
    <mergeCell ref="G793:H793"/>
    <mergeCell ref="I793:J793"/>
    <mergeCell ref="K793:L793"/>
    <mergeCell ref="M793:N793"/>
    <mergeCell ref="O793:P793"/>
    <mergeCell ref="Q793:S793"/>
    <mergeCell ref="C794:D794"/>
    <mergeCell ref="E794:F794"/>
    <mergeCell ref="G794:H794"/>
    <mergeCell ref="I794:J794"/>
    <mergeCell ref="K794:L794"/>
    <mergeCell ref="M794:N794"/>
    <mergeCell ref="O794:P794"/>
    <mergeCell ref="Q794:S794"/>
    <mergeCell ref="C795:D795"/>
    <mergeCell ref="E795:F795"/>
    <mergeCell ref="G795:H795"/>
    <mergeCell ref="I795:J795"/>
    <mergeCell ref="K795:L795"/>
    <mergeCell ref="M795:N795"/>
    <mergeCell ref="O795:P795"/>
    <mergeCell ref="Q795:S795"/>
    <mergeCell ref="C796:D796"/>
    <mergeCell ref="E796:F796"/>
    <mergeCell ref="G796:H796"/>
    <mergeCell ref="I796:J796"/>
    <mergeCell ref="K796:L796"/>
    <mergeCell ref="M796:N796"/>
    <mergeCell ref="O796:P796"/>
    <mergeCell ref="Q796:S796"/>
    <mergeCell ref="C797:D797"/>
    <mergeCell ref="E797:F797"/>
    <mergeCell ref="G797:H797"/>
    <mergeCell ref="I797:J797"/>
    <mergeCell ref="K797:L797"/>
    <mergeCell ref="M797:N797"/>
    <mergeCell ref="O797:P797"/>
    <mergeCell ref="Q797:S797"/>
    <mergeCell ref="C798:D798"/>
    <mergeCell ref="E798:F798"/>
    <mergeCell ref="G798:H798"/>
    <mergeCell ref="I798:J798"/>
    <mergeCell ref="K798:L798"/>
    <mergeCell ref="M798:N798"/>
    <mergeCell ref="O798:P798"/>
    <mergeCell ref="Q798:S798"/>
    <mergeCell ref="C799:D799"/>
    <mergeCell ref="E799:F799"/>
    <mergeCell ref="G799:H799"/>
    <mergeCell ref="I799:J799"/>
    <mergeCell ref="K799:L799"/>
    <mergeCell ref="M799:N799"/>
    <mergeCell ref="O799:P799"/>
    <mergeCell ref="Q799:S799"/>
    <mergeCell ref="C800:D800"/>
    <mergeCell ref="E800:F800"/>
    <mergeCell ref="G800:H800"/>
    <mergeCell ref="I800:J800"/>
    <mergeCell ref="K800:L800"/>
    <mergeCell ref="M800:N800"/>
    <mergeCell ref="O800:P800"/>
    <mergeCell ref="Q800:S800"/>
    <mergeCell ref="C801:D801"/>
    <mergeCell ref="E801:F801"/>
    <mergeCell ref="G801:H801"/>
    <mergeCell ref="I801:J801"/>
    <mergeCell ref="K801:L801"/>
    <mergeCell ref="M801:N801"/>
    <mergeCell ref="O801:P801"/>
    <mergeCell ref="Q801:S801"/>
    <mergeCell ref="C802:D802"/>
    <mergeCell ref="E802:F802"/>
    <mergeCell ref="G802:H802"/>
    <mergeCell ref="I802:J802"/>
    <mergeCell ref="K802:L802"/>
    <mergeCell ref="M802:N802"/>
    <mergeCell ref="O802:P802"/>
    <mergeCell ref="Q802:S802"/>
    <mergeCell ref="C803:D803"/>
    <mergeCell ref="E803:F803"/>
    <mergeCell ref="G803:H803"/>
    <mergeCell ref="I803:J803"/>
    <mergeCell ref="K803:L803"/>
    <mergeCell ref="M803:N803"/>
    <mergeCell ref="O803:P803"/>
    <mergeCell ref="Q803:S803"/>
    <mergeCell ref="C804:D804"/>
    <mergeCell ref="E804:F804"/>
    <mergeCell ref="G804:H804"/>
    <mergeCell ref="I804:J804"/>
    <mergeCell ref="K804:L804"/>
    <mergeCell ref="M804:N804"/>
    <mergeCell ref="O804:P804"/>
    <mergeCell ref="Q804:S804"/>
    <mergeCell ref="C805:D805"/>
    <mergeCell ref="E805:F805"/>
    <mergeCell ref="G805:H805"/>
    <mergeCell ref="I805:J805"/>
    <mergeCell ref="K805:L805"/>
    <mergeCell ref="M805:N805"/>
    <mergeCell ref="O805:P805"/>
    <mergeCell ref="Q805:S805"/>
    <mergeCell ref="C806:D806"/>
    <mergeCell ref="E806:F806"/>
    <mergeCell ref="G806:H806"/>
    <mergeCell ref="I806:J806"/>
    <mergeCell ref="K806:L806"/>
    <mergeCell ref="M806:N806"/>
    <mergeCell ref="O806:P806"/>
    <mergeCell ref="Q806:S806"/>
    <mergeCell ref="C807:D807"/>
    <mergeCell ref="E807:F807"/>
    <mergeCell ref="G807:H807"/>
    <mergeCell ref="I807:J807"/>
    <mergeCell ref="K807:L807"/>
    <mergeCell ref="M807:N807"/>
    <mergeCell ref="O807:P807"/>
    <mergeCell ref="Q807:S807"/>
    <mergeCell ref="C808:D808"/>
    <mergeCell ref="E808:F808"/>
    <mergeCell ref="G808:H808"/>
    <mergeCell ref="I808:J808"/>
    <mergeCell ref="K808:L808"/>
    <mergeCell ref="M808:N808"/>
    <mergeCell ref="O808:P808"/>
    <mergeCell ref="Q808:S808"/>
    <mergeCell ref="C809:D809"/>
    <mergeCell ref="E809:F809"/>
    <mergeCell ref="G809:H809"/>
    <mergeCell ref="I809:J809"/>
    <mergeCell ref="K809:L809"/>
    <mergeCell ref="M809:N809"/>
    <mergeCell ref="O809:P809"/>
    <mergeCell ref="Q809:S809"/>
    <mergeCell ref="C810:D810"/>
    <mergeCell ref="E810:F810"/>
    <mergeCell ref="G810:H810"/>
    <mergeCell ref="I810:J810"/>
    <mergeCell ref="K810:L810"/>
    <mergeCell ref="M810:N810"/>
    <mergeCell ref="O810:P810"/>
    <mergeCell ref="Q810:S810"/>
    <mergeCell ref="C811:D811"/>
    <mergeCell ref="E811:F811"/>
    <mergeCell ref="G811:H811"/>
    <mergeCell ref="I811:J811"/>
    <mergeCell ref="K811:L811"/>
    <mergeCell ref="M811:N811"/>
    <mergeCell ref="O811:P811"/>
    <mergeCell ref="Q811:S811"/>
    <mergeCell ref="C812:D812"/>
    <mergeCell ref="E812:F812"/>
    <mergeCell ref="G812:H812"/>
    <mergeCell ref="I812:J812"/>
    <mergeCell ref="K812:L812"/>
    <mergeCell ref="M812:N812"/>
    <mergeCell ref="O812:P812"/>
    <mergeCell ref="Q812:S812"/>
    <mergeCell ref="C813:D813"/>
    <mergeCell ref="E813:F813"/>
    <mergeCell ref="G813:H813"/>
    <mergeCell ref="I813:J813"/>
    <mergeCell ref="K813:L813"/>
    <mergeCell ref="M813:N813"/>
    <mergeCell ref="O813:P813"/>
    <mergeCell ref="Q813:S813"/>
    <mergeCell ref="C814:D814"/>
    <mergeCell ref="E814:F814"/>
    <mergeCell ref="G814:H814"/>
    <mergeCell ref="I814:J814"/>
    <mergeCell ref="K814:L814"/>
    <mergeCell ref="M814:N814"/>
    <mergeCell ref="O814:P814"/>
    <mergeCell ref="Q814:S814"/>
    <mergeCell ref="C815:D815"/>
    <mergeCell ref="E815:F815"/>
    <mergeCell ref="G815:H815"/>
    <mergeCell ref="I815:J815"/>
    <mergeCell ref="K815:L815"/>
    <mergeCell ref="M815:N815"/>
    <mergeCell ref="O815:P815"/>
    <mergeCell ref="Q815:S815"/>
    <mergeCell ref="C816:D816"/>
    <mergeCell ref="E816:F816"/>
    <mergeCell ref="G816:H816"/>
    <mergeCell ref="I816:J816"/>
    <mergeCell ref="K816:L816"/>
    <mergeCell ref="M816:N816"/>
    <mergeCell ref="O816:P816"/>
    <mergeCell ref="Q816:S816"/>
    <mergeCell ref="C817:D817"/>
    <mergeCell ref="E817:F817"/>
    <mergeCell ref="G817:H817"/>
    <mergeCell ref="I817:J817"/>
    <mergeCell ref="K817:L817"/>
    <mergeCell ref="M817:N817"/>
    <mergeCell ref="O817:P817"/>
    <mergeCell ref="Q817:S817"/>
    <mergeCell ref="C818:D818"/>
    <mergeCell ref="E818:F818"/>
    <mergeCell ref="G818:H818"/>
    <mergeCell ref="I818:J818"/>
    <mergeCell ref="K818:L818"/>
    <mergeCell ref="M818:N818"/>
    <mergeCell ref="O818:P818"/>
    <mergeCell ref="Q818:S818"/>
    <mergeCell ref="C819:D819"/>
    <mergeCell ref="E819:F819"/>
    <mergeCell ref="G819:H819"/>
    <mergeCell ref="I819:J819"/>
    <mergeCell ref="K819:L819"/>
    <mergeCell ref="M819:N819"/>
    <mergeCell ref="O819:P819"/>
    <mergeCell ref="Q819:S819"/>
    <mergeCell ref="C820:D820"/>
    <mergeCell ref="E820:F820"/>
    <mergeCell ref="G820:H820"/>
    <mergeCell ref="I820:J820"/>
    <mergeCell ref="K820:L820"/>
    <mergeCell ref="M820:N820"/>
    <mergeCell ref="O820:P820"/>
    <mergeCell ref="Q820:S820"/>
    <mergeCell ref="C821:D821"/>
    <mergeCell ref="E821:F821"/>
    <mergeCell ref="G821:H821"/>
    <mergeCell ref="I821:J821"/>
    <mergeCell ref="K821:L821"/>
    <mergeCell ref="M821:N821"/>
    <mergeCell ref="O821:P821"/>
    <mergeCell ref="Q821:S821"/>
    <mergeCell ref="C822:D822"/>
    <mergeCell ref="E822:F822"/>
    <mergeCell ref="G822:H822"/>
    <mergeCell ref="I822:J822"/>
    <mergeCell ref="K822:L822"/>
    <mergeCell ref="M822:N822"/>
    <mergeCell ref="O822:P822"/>
    <mergeCell ref="Q822:S822"/>
    <mergeCell ref="C823:D823"/>
    <mergeCell ref="E823:F823"/>
    <mergeCell ref="G823:H823"/>
    <mergeCell ref="I823:J823"/>
    <mergeCell ref="K823:L823"/>
    <mergeCell ref="M823:N823"/>
    <mergeCell ref="O823:P823"/>
    <mergeCell ref="Q823:S823"/>
    <mergeCell ref="C824:D824"/>
    <mergeCell ref="E824:F824"/>
    <mergeCell ref="G824:H824"/>
    <mergeCell ref="I824:J824"/>
    <mergeCell ref="K824:L824"/>
    <mergeCell ref="M824:N824"/>
    <mergeCell ref="O824:P824"/>
    <mergeCell ref="Q824:S824"/>
    <mergeCell ref="C825:D825"/>
    <mergeCell ref="E825:F825"/>
    <mergeCell ref="G825:H825"/>
    <mergeCell ref="I825:J825"/>
    <mergeCell ref="K825:L825"/>
    <mergeCell ref="M825:N825"/>
    <mergeCell ref="O825:P825"/>
    <mergeCell ref="Q825:S825"/>
    <mergeCell ref="C826:D826"/>
    <mergeCell ref="E826:F826"/>
    <mergeCell ref="G826:H826"/>
    <mergeCell ref="I826:J826"/>
    <mergeCell ref="K826:L826"/>
    <mergeCell ref="M826:N826"/>
    <mergeCell ref="O826:P826"/>
    <mergeCell ref="Q826:S826"/>
    <mergeCell ref="C827:D827"/>
    <mergeCell ref="E827:F827"/>
    <mergeCell ref="G827:H827"/>
    <mergeCell ref="I827:J827"/>
    <mergeCell ref="K827:L827"/>
    <mergeCell ref="M827:N827"/>
    <mergeCell ref="O827:P827"/>
    <mergeCell ref="Q827:S827"/>
    <mergeCell ref="C828:D828"/>
    <mergeCell ref="E828:F828"/>
    <mergeCell ref="G828:H828"/>
    <mergeCell ref="I828:J828"/>
    <mergeCell ref="K828:L828"/>
    <mergeCell ref="M828:N828"/>
    <mergeCell ref="O828:P828"/>
    <mergeCell ref="Q828:S828"/>
    <mergeCell ref="C829:D829"/>
    <mergeCell ref="E829:F829"/>
    <mergeCell ref="G829:H829"/>
    <mergeCell ref="I829:J829"/>
    <mergeCell ref="K829:L829"/>
    <mergeCell ref="M829:N829"/>
    <mergeCell ref="O829:P829"/>
    <mergeCell ref="Q829:S829"/>
    <mergeCell ref="C830:D830"/>
    <mergeCell ref="E830:F830"/>
    <mergeCell ref="G830:H830"/>
    <mergeCell ref="I830:J830"/>
    <mergeCell ref="K830:L830"/>
    <mergeCell ref="M830:N830"/>
    <mergeCell ref="O830:P830"/>
    <mergeCell ref="Q830:S830"/>
    <mergeCell ref="C831:D831"/>
    <mergeCell ref="E831:F831"/>
    <mergeCell ref="G831:H831"/>
    <mergeCell ref="I831:J831"/>
    <mergeCell ref="K831:L831"/>
    <mergeCell ref="M831:N831"/>
    <mergeCell ref="O831:P831"/>
    <mergeCell ref="Q831:S831"/>
    <mergeCell ref="C832:D832"/>
    <mergeCell ref="E832:F832"/>
    <mergeCell ref="G832:H832"/>
    <mergeCell ref="I832:J832"/>
    <mergeCell ref="K832:L832"/>
    <mergeCell ref="M832:N832"/>
    <mergeCell ref="O832:P832"/>
    <mergeCell ref="Q832:S832"/>
    <mergeCell ref="C833:D833"/>
    <mergeCell ref="E833:F833"/>
    <mergeCell ref="G833:H833"/>
    <mergeCell ref="I833:J833"/>
    <mergeCell ref="K833:L833"/>
    <mergeCell ref="M833:N833"/>
    <mergeCell ref="O833:P833"/>
    <mergeCell ref="Q833:S833"/>
    <mergeCell ref="C834:D834"/>
    <mergeCell ref="E834:F834"/>
    <mergeCell ref="G834:H834"/>
    <mergeCell ref="I834:J834"/>
    <mergeCell ref="K834:L834"/>
    <mergeCell ref="M834:N834"/>
    <mergeCell ref="O834:P834"/>
    <mergeCell ref="Q834:S834"/>
    <mergeCell ref="C835:D835"/>
    <mergeCell ref="E835:F835"/>
    <mergeCell ref="G835:H835"/>
    <mergeCell ref="I835:J835"/>
    <mergeCell ref="K835:L835"/>
    <mergeCell ref="M835:N835"/>
    <mergeCell ref="O835:P835"/>
    <mergeCell ref="Q835:S835"/>
    <mergeCell ref="C836:D836"/>
    <mergeCell ref="E836:F836"/>
    <mergeCell ref="G836:H836"/>
    <mergeCell ref="I836:J836"/>
    <mergeCell ref="K836:L836"/>
    <mergeCell ref="M836:N836"/>
    <mergeCell ref="O836:P836"/>
    <mergeCell ref="Q836:S836"/>
    <mergeCell ref="C837:D837"/>
    <mergeCell ref="E837:F837"/>
    <mergeCell ref="G837:H837"/>
    <mergeCell ref="I837:J837"/>
    <mergeCell ref="K837:L837"/>
    <mergeCell ref="M837:N837"/>
    <mergeCell ref="O837:P837"/>
    <mergeCell ref="Q837:S837"/>
    <mergeCell ref="C838:D838"/>
    <mergeCell ref="E838:F838"/>
    <mergeCell ref="G838:H838"/>
    <mergeCell ref="I838:J838"/>
    <mergeCell ref="K838:L838"/>
    <mergeCell ref="M838:N838"/>
    <mergeCell ref="O838:P838"/>
    <mergeCell ref="Q838:S838"/>
    <mergeCell ref="C839:D839"/>
    <mergeCell ref="E839:F839"/>
    <mergeCell ref="G839:H839"/>
    <mergeCell ref="I839:J839"/>
    <mergeCell ref="K839:L839"/>
    <mergeCell ref="M839:N839"/>
    <mergeCell ref="O839:P839"/>
    <mergeCell ref="Q839:S839"/>
    <mergeCell ref="C840:D840"/>
    <mergeCell ref="E840:F840"/>
    <mergeCell ref="G840:H840"/>
    <mergeCell ref="I840:J840"/>
    <mergeCell ref="K840:L840"/>
    <mergeCell ref="M840:N840"/>
    <mergeCell ref="O840:P840"/>
    <mergeCell ref="Q840:S840"/>
    <mergeCell ref="C841:D841"/>
    <mergeCell ref="E841:F841"/>
    <mergeCell ref="G841:H841"/>
    <mergeCell ref="I841:J841"/>
    <mergeCell ref="K841:L841"/>
    <mergeCell ref="M841:N841"/>
    <mergeCell ref="O841:P841"/>
    <mergeCell ref="Q841:S841"/>
    <mergeCell ref="C842:D842"/>
    <mergeCell ref="E842:F842"/>
    <mergeCell ref="G842:H842"/>
    <mergeCell ref="I842:J842"/>
    <mergeCell ref="K842:L842"/>
    <mergeCell ref="M842:N842"/>
    <mergeCell ref="O842:P842"/>
    <mergeCell ref="Q842:S842"/>
    <mergeCell ref="C843:D843"/>
    <mergeCell ref="E843:F843"/>
    <mergeCell ref="G843:H843"/>
    <mergeCell ref="I843:J843"/>
    <mergeCell ref="K843:L843"/>
    <mergeCell ref="M843:N843"/>
    <mergeCell ref="O843:P843"/>
    <mergeCell ref="Q843:S843"/>
    <mergeCell ref="C844:D844"/>
    <mergeCell ref="E844:F844"/>
    <mergeCell ref="G844:H844"/>
    <mergeCell ref="I844:J844"/>
    <mergeCell ref="K844:L844"/>
    <mergeCell ref="M844:N844"/>
    <mergeCell ref="O844:P844"/>
    <mergeCell ref="Q844:S844"/>
    <mergeCell ref="C845:D845"/>
    <mergeCell ref="E845:F845"/>
    <mergeCell ref="G845:H845"/>
    <mergeCell ref="I845:J845"/>
    <mergeCell ref="K845:L845"/>
    <mergeCell ref="M845:N845"/>
    <mergeCell ref="O845:P845"/>
    <mergeCell ref="Q845:S845"/>
    <mergeCell ref="C846:D846"/>
    <mergeCell ref="E846:F846"/>
    <mergeCell ref="G846:H846"/>
    <mergeCell ref="I846:J846"/>
    <mergeCell ref="K846:L846"/>
    <mergeCell ref="M846:N846"/>
    <mergeCell ref="O846:P846"/>
    <mergeCell ref="Q846:S846"/>
    <mergeCell ref="C847:D847"/>
    <mergeCell ref="E847:F847"/>
    <mergeCell ref="G847:H847"/>
    <mergeCell ref="I847:J847"/>
    <mergeCell ref="K847:L847"/>
    <mergeCell ref="M847:N847"/>
    <mergeCell ref="O847:P847"/>
    <mergeCell ref="Q847:S847"/>
    <mergeCell ref="C848:D848"/>
    <mergeCell ref="E848:F848"/>
    <mergeCell ref="G848:H848"/>
    <mergeCell ref="I848:J848"/>
    <mergeCell ref="K848:L848"/>
    <mergeCell ref="M848:N848"/>
    <mergeCell ref="O848:P848"/>
    <mergeCell ref="Q848:S848"/>
    <mergeCell ref="C849:D849"/>
    <mergeCell ref="E849:F849"/>
    <mergeCell ref="G849:H849"/>
    <mergeCell ref="I849:J849"/>
    <mergeCell ref="K849:L849"/>
    <mergeCell ref="M849:N849"/>
    <mergeCell ref="O849:P849"/>
    <mergeCell ref="Q849:S849"/>
    <mergeCell ref="C850:D850"/>
    <mergeCell ref="E850:F850"/>
    <mergeCell ref="G850:H850"/>
    <mergeCell ref="I850:J850"/>
    <mergeCell ref="K850:L850"/>
    <mergeCell ref="M850:N850"/>
    <mergeCell ref="O850:P850"/>
    <mergeCell ref="Q850:S850"/>
    <mergeCell ref="C851:D851"/>
    <mergeCell ref="E851:F851"/>
    <mergeCell ref="G851:H851"/>
    <mergeCell ref="I851:J851"/>
    <mergeCell ref="K851:L851"/>
    <mergeCell ref="M851:N851"/>
    <mergeCell ref="O851:P851"/>
    <mergeCell ref="Q851:S851"/>
    <mergeCell ref="C852:D852"/>
    <mergeCell ref="E852:F852"/>
    <mergeCell ref="G852:H852"/>
    <mergeCell ref="I852:J852"/>
    <mergeCell ref="K852:L852"/>
    <mergeCell ref="M852:N852"/>
    <mergeCell ref="O852:P852"/>
    <mergeCell ref="Q852:S852"/>
    <mergeCell ref="C853:D853"/>
    <mergeCell ref="E853:F853"/>
    <mergeCell ref="G853:H853"/>
    <mergeCell ref="I853:J853"/>
    <mergeCell ref="K853:L853"/>
    <mergeCell ref="M853:N853"/>
    <mergeCell ref="O853:P853"/>
    <mergeCell ref="Q853:S853"/>
    <mergeCell ref="C854:D854"/>
    <mergeCell ref="E854:F854"/>
    <mergeCell ref="G854:H854"/>
    <mergeCell ref="I854:J854"/>
    <mergeCell ref="K854:L854"/>
    <mergeCell ref="M854:N854"/>
    <mergeCell ref="O854:P854"/>
    <mergeCell ref="Q854:S854"/>
    <mergeCell ref="C855:D855"/>
    <mergeCell ref="E855:F855"/>
    <mergeCell ref="G855:H855"/>
    <mergeCell ref="I855:J855"/>
    <mergeCell ref="K855:L855"/>
    <mergeCell ref="M855:N855"/>
    <mergeCell ref="O855:P855"/>
    <mergeCell ref="Q855:S855"/>
    <mergeCell ref="C856:D856"/>
    <mergeCell ref="E856:F856"/>
    <mergeCell ref="G856:H856"/>
    <mergeCell ref="I856:J856"/>
    <mergeCell ref="K856:L856"/>
    <mergeCell ref="M856:N856"/>
    <mergeCell ref="O856:P856"/>
    <mergeCell ref="Q856:S856"/>
    <mergeCell ref="C857:D857"/>
    <mergeCell ref="E857:F857"/>
    <mergeCell ref="G857:H857"/>
    <mergeCell ref="I857:J857"/>
    <mergeCell ref="K857:L857"/>
    <mergeCell ref="M857:N857"/>
    <mergeCell ref="O857:P857"/>
    <mergeCell ref="Q857:S857"/>
    <mergeCell ref="C858:D858"/>
    <mergeCell ref="E858:F858"/>
    <mergeCell ref="G858:H858"/>
    <mergeCell ref="I858:J858"/>
    <mergeCell ref="K858:L858"/>
    <mergeCell ref="M858:N858"/>
    <mergeCell ref="O858:P858"/>
    <mergeCell ref="Q858:S858"/>
    <mergeCell ref="C859:D859"/>
    <mergeCell ref="E859:F859"/>
    <mergeCell ref="G859:H859"/>
    <mergeCell ref="I859:J859"/>
    <mergeCell ref="K859:L859"/>
    <mergeCell ref="M859:N859"/>
    <mergeCell ref="O859:P859"/>
    <mergeCell ref="Q859:S859"/>
    <mergeCell ref="C860:D860"/>
    <mergeCell ref="E860:F860"/>
    <mergeCell ref="G860:H860"/>
    <mergeCell ref="I860:J860"/>
    <mergeCell ref="K860:L860"/>
    <mergeCell ref="M860:N860"/>
    <mergeCell ref="O860:P860"/>
    <mergeCell ref="Q860:S860"/>
    <mergeCell ref="C861:D861"/>
    <mergeCell ref="E861:F861"/>
    <mergeCell ref="G861:H861"/>
    <mergeCell ref="I861:J861"/>
    <mergeCell ref="K861:L861"/>
    <mergeCell ref="M861:N861"/>
    <mergeCell ref="O861:P861"/>
    <mergeCell ref="Q861:S861"/>
    <mergeCell ref="C862:D862"/>
    <mergeCell ref="E862:F862"/>
    <mergeCell ref="G862:H862"/>
    <mergeCell ref="I862:J862"/>
    <mergeCell ref="K862:L862"/>
    <mergeCell ref="M862:N862"/>
    <mergeCell ref="O862:P862"/>
    <mergeCell ref="Q862:S862"/>
    <mergeCell ref="C863:D863"/>
    <mergeCell ref="E863:F863"/>
    <mergeCell ref="G863:H863"/>
    <mergeCell ref="I863:J863"/>
    <mergeCell ref="K863:L863"/>
    <mergeCell ref="M863:N863"/>
    <mergeCell ref="O863:P863"/>
    <mergeCell ref="Q863:S863"/>
    <mergeCell ref="C864:D864"/>
    <mergeCell ref="E864:F864"/>
    <mergeCell ref="G864:H864"/>
    <mergeCell ref="I864:J864"/>
    <mergeCell ref="K864:L864"/>
    <mergeCell ref="M864:N864"/>
    <mergeCell ref="O864:P864"/>
    <mergeCell ref="Q864:S864"/>
    <mergeCell ref="C865:D865"/>
    <mergeCell ref="E865:F865"/>
    <mergeCell ref="G865:H865"/>
    <mergeCell ref="I865:J865"/>
    <mergeCell ref="K865:L865"/>
    <mergeCell ref="M865:N865"/>
    <mergeCell ref="O865:P865"/>
    <mergeCell ref="Q865:S865"/>
    <mergeCell ref="C866:D866"/>
    <mergeCell ref="E866:F866"/>
    <mergeCell ref="G866:H866"/>
    <mergeCell ref="I866:J866"/>
    <mergeCell ref="K866:L866"/>
    <mergeCell ref="M866:N866"/>
    <mergeCell ref="O866:P866"/>
    <mergeCell ref="Q866:S866"/>
    <mergeCell ref="C867:D867"/>
    <mergeCell ref="E867:F867"/>
    <mergeCell ref="G867:H867"/>
    <mergeCell ref="I867:J867"/>
    <mergeCell ref="K867:L867"/>
    <mergeCell ref="M867:N867"/>
    <mergeCell ref="O867:P867"/>
    <mergeCell ref="Q867:S867"/>
    <mergeCell ref="C868:D868"/>
    <mergeCell ref="E868:F868"/>
    <mergeCell ref="G868:H868"/>
    <mergeCell ref="I868:J868"/>
    <mergeCell ref="K868:L868"/>
    <mergeCell ref="M868:N868"/>
    <mergeCell ref="O868:P868"/>
    <mergeCell ref="Q868:S868"/>
    <mergeCell ref="C869:D869"/>
    <mergeCell ref="E869:F869"/>
    <mergeCell ref="G869:H869"/>
    <mergeCell ref="I869:J869"/>
    <mergeCell ref="K869:L869"/>
    <mergeCell ref="M869:N869"/>
    <mergeCell ref="O869:P869"/>
    <mergeCell ref="Q869:S869"/>
    <mergeCell ref="C870:D870"/>
    <mergeCell ref="E870:F870"/>
    <mergeCell ref="G870:H870"/>
    <mergeCell ref="I870:J870"/>
    <mergeCell ref="K870:L870"/>
    <mergeCell ref="M870:N870"/>
    <mergeCell ref="O870:P870"/>
    <mergeCell ref="Q870:S870"/>
    <mergeCell ref="C871:D871"/>
    <mergeCell ref="E871:F871"/>
    <mergeCell ref="G871:H871"/>
    <mergeCell ref="I871:J871"/>
    <mergeCell ref="K871:L871"/>
    <mergeCell ref="M871:N871"/>
    <mergeCell ref="O871:P871"/>
    <mergeCell ref="Q871:S871"/>
    <mergeCell ref="C872:D872"/>
    <mergeCell ref="E872:F872"/>
    <mergeCell ref="G872:H872"/>
    <mergeCell ref="I872:J872"/>
    <mergeCell ref="K872:L872"/>
    <mergeCell ref="M872:N872"/>
    <mergeCell ref="O872:P872"/>
    <mergeCell ref="Q872:S872"/>
    <mergeCell ref="C873:D873"/>
    <mergeCell ref="E873:F873"/>
    <mergeCell ref="G873:H873"/>
    <mergeCell ref="I873:J873"/>
    <mergeCell ref="K873:L873"/>
    <mergeCell ref="M873:N873"/>
    <mergeCell ref="O873:P873"/>
    <mergeCell ref="Q873:S873"/>
    <mergeCell ref="C874:D874"/>
    <mergeCell ref="E874:F874"/>
    <mergeCell ref="G874:H874"/>
    <mergeCell ref="I874:J874"/>
    <mergeCell ref="K874:L874"/>
    <mergeCell ref="M874:N874"/>
    <mergeCell ref="O874:P874"/>
    <mergeCell ref="Q874:S874"/>
    <mergeCell ref="C875:D875"/>
    <mergeCell ref="E875:F875"/>
    <mergeCell ref="G875:H875"/>
    <mergeCell ref="I875:J875"/>
    <mergeCell ref="K875:L875"/>
    <mergeCell ref="M875:N875"/>
    <mergeCell ref="O875:P875"/>
    <mergeCell ref="Q875:S875"/>
    <mergeCell ref="C876:D876"/>
    <mergeCell ref="E876:F876"/>
    <mergeCell ref="G876:H876"/>
    <mergeCell ref="I876:J876"/>
    <mergeCell ref="K876:L876"/>
    <mergeCell ref="M876:N876"/>
    <mergeCell ref="O876:P876"/>
    <mergeCell ref="Q876:S876"/>
    <mergeCell ref="C877:D877"/>
    <mergeCell ref="E877:F877"/>
    <mergeCell ref="G877:H877"/>
    <mergeCell ref="I877:J877"/>
    <mergeCell ref="K877:L877"/>
    <mergeCell ref="M877:N877"/>
    <mergeCell ref="O877:P877"/>
    <mergeCell ref="Q877:S877"/>
    <mergeCell ref="C878:D878"/>
    <mergeCell ref="E878:F878"/>
    <mergeCell ref="G878:H878"/>
    <mergeCell ref="I878:J878"/>
    <mergeCell ref="K878:L878"/>
    <mergeCell ref="M878:N878"/>
    <mergeCell ref="O878:P878"/>
    <mergeCell ref="Q878:S878"/>
    <mergeCell ref="C879:D879"/>
    <mergeCell ref="E879:F879"/>
    <mergeCell ref="G879:H879"/>
    <mergeCell ref="I879:J879"/>
    <mergeCell ref="K879:L879"/>
    <mergeCell ref="M879:N879"/>
    <mergeCell ref="O879:P879"/>
    <mergeCell ref="Q879:S879"/>
    <mergeCell ref="C880:D880"/>
    <mergeCell ref="E880:F880"/>
    <mergeCell ref="G880:H880"/>
    <mergeCell ref="I880:J880"/>
    <mergeCell ref="K880:L880"/>
    <mergeCell ref="M880:N880"/>
    <mergeCell ref="O880:P880"/>
    <mergeCell ref="Q880:S880"/>
    <mergeCell ref="C881:D881"/>
    <mergeCell ref="E881:F881"/>
    <mergeCell ref="G881:H881"/>
    <mergeCell ref="I881:J881"/>
    <mergeCell ref="K881:L881"/>
    <mergeCell ref="M881:N881"/>
    <mergeCell ref="O881:P881"/>
    <mergeCell ref="Q881:S881"/>
    <mergeCell ref="C882:D882"/>
    <mergeCell ref="E882:F882"/>
    <mergeCell ref="G882:H882"/>
    <mergeCell ref="I882:J882"/>
    <mergeCell ref="K882:L882"/>
    <mergeCell ref="M882:N882"/>
    <mergeCell ref="O882:P882"/>
    <mergeCell ref="Q882:S882"/>
    <mergeCell ref="C883:D883"/>
    <mergeCell ref="E883:F883"/>
    <mergeCell ref="G883:H883"/>
    <mergeCell ref="I883:J883"/>
    <mergeCell ref="K883:L883"/>
    <mergeCell ref="M883:N883"/>
    <mergeCell ref="O883:P883"/>
    <mergeCell ref="Q883:S883"/>
    <mergeCell ref="C884:D884"/>
    <mergeCell ref="E884:F884"/>
    <mergeCell ref="G884:H884"/>
    <mergeCell ref="I884:J884"/>
    <mergeCell ref="K884:L884"/>
    <mergeCell ref="M884:N884"/>
    <mergeCell ref="O884:P884"/>
    <mergeCell ref="Q884:S884"/>
    <mergeCell ref="C885:D885"/>
    <mergeCell ref="E885:F885"/>
    <mergeCell ref="G885:H885"/>
    <mergeCell ref="I885:J885"/>
    <mergeCell ref="K885:L885"/>
    <mergeCell ref="M885:N885"/>
    <mergeCell ref="O885:P885"/>
    <mergeCell ref="Q885:S885"/>
    <mergeCell ref="C886:D886"/>
    <mergeCell ref="E886:F886"/>
    <mergeCell ref="G886:H886"/>
    <mergeCell ref="I886:J886"/>
    <mergeCell ref="K886:L886"/>
    <mergeCell ref="M886:N886"/>
    <mergeCell ref="O886:P886"/>
    <mergeCell ref="Q886:S886"/>
    <mergeCell ref="C887:D887"/>
    <mergeCell ref="E887:F887"/>
    <mergeCell ref="G887:H887"/>
    <mergeCell ref="I887:J887"/>
    <mergeCell ref="K887:L887"/>
    <mergeCell ref="M887:N887"/>
    <mergeCell ref="O887:P887"/>
    <mergeCell ref="Q887:S887"/>
    <mergeCell ref="C888:D888"/>
    <mergeCell ref="E888:F888"/>
    <mergeCell ref="G888:H888"/>
    <mergeCell ref="I888:J888"/>
    <mergeCell ref="K888:L888"/>
    <mergeCell ref="M888:N888"/>
    <mergeCell ref="O888:P888"/>
    <mergeCell ref="Q888:S888"/>
    <mergeCell ref="C889:D889"/>
    <mergeCell ref="E889:F889"/>
    <mergeCell ref="G889:H889"/>
    <mergeCell ref="I889:J889"/>
    <mergeCell ref="K889:L889"/>
    <mergeCell ref="M889:N889"/>
    <mergeCell ref="O889:P889"/>
    <mergeCell ref="Q889:S889"/>
    <mergeCell ref="C890:D890"/>
    <mergeCell ref="E890:F890"/>
    <mergeCell ref="G890:H890"/>
    <mergeCell ref="I890:J890"/>
    <mergeCell ref="K890:L890"/>
    <mergeCell ref="M890:N890"/>
    <mergeCell ref="O890:P890"/>
    <mergeCell ref="Q890:S890"/>
    <mergeCell ref="C891:D891"/>
    <mergeCell ref="E891:F891"/>
    <mergeCell ref="G891:H891"/>
    <mergeCell ref="I891:J891"/>
    <mergeCell ref="K891:L891"/>
    <mergeCell ref="M891:N891"/>
    <mergeCell ref="O891:P891"/>
    <mergeCell ref="Q891:S891"/>
    <mergeCell ref="C892:D892"/>
    <mergeCell ref="E892:F892"/>
    <mergeCell ref="G892:H892"/>
    <mergeCell ref="I892:J892"/>
    <mergeCell ref="K892:L892"/>
    <mergeCell ref="M892:N892"/>
    <mergeCell ref="O892:P892"/>
    <mergeCell ref="Q892:S892"/>
    <mergeCell ref="C893:D893"/>
    <mergeCell ref="E893:F893"/>
    <mergeCell ref="G893:H893"/>
    <mergeCell ref="I893:J893"/>
    <mergeCell ref="K893:L893"/>
    <mergeCell ref="M893:N893"/>
    <mergeCell ref="O893:P893"/>
    <mergeCell ref="Q893:S893"/>
    <mergeCell ref="C894:D894"/>
    <mergeCell ref="E894:F894"/>
    <mergeCell ref="G894:H894"/>
    <mergeCell ref="I894:J894"/>
    <mergeCell ref="K894:L894"/>
    <mergeCell ref="M894:N894"/>
    <mergeCell ref="O894:P894"/>
    <mergeCell ref="Q894:S894"/>
    <mergeCell ref="C895:D895"/>
    <mergeCell ref="E895:F895"/>
    <mergeCell ref="G895:H895"/>
    <mergeCell ref="I895:J895"/>
    <mergeCell ref="K895:L895"/>
    <mergeCell ref="M895:N895"/>
    <mergeCell ref="O895:P895"/>
    <mergeCell ref="Q895:S895"/>
    <mergeCell ref="C896:D896"/>
    <mergeCell ref="E896:F896"/>
    <mergeCell ref="G896:H896"/>
    <mergeCell ref="I896:J896"/>
    <mergeCell ref="K896:L896"/>
    <mergeCell ref="M896:N896"/>
    <mergeCell ref="O896:P896"/>
    <mergeCell ref="Q896:S896"/>
    <mergeCell ref="C897:D897"/>
    <mergeCell ref="E897:F897"/>
    <mergeCell ref="G897:H897"/>
    <mergeCell ref="I897:J897"/>
    <mergeCell ref="K897:L897"/>
    <mergeCell ref="M897:N897"/>
    <mergeCell ref="O897:P897"/>
    <mergeCell ref="Q897:S897"/>
    <mergeCell ref="C898:D898"/>
    <mergeCell ref="E898:F898"/>
    <mergeCell ref="G898:H898"/>
    <mergeCell ref="I898:J898"/>
    <mergeCell ref="K898:L898"/>
    <mergeCell ref="M898:N898"/>
    <mergeCell ref="O898:P898"/>
    <mergeCell ref="Q898:S898"/>
    <mergeCell ref="C899:D899"/>
    <mergeCell ref="E899:F899"/>
    <mergeCell ref="G899:H899"/>
    <mergeCell ref="I899:J899"/>
    <mergeCell ref="K899:L899"/>
    <mergeCell ref="M899:N899"/>
    <mergeCell ref="O899:P899"/>
    <mergeCell ref="Q899:S899"/>
    <mergeCell ref="C900:D900"/>
    <mergeCell ref="E900:F900"/>
    <mergeCell ref="G900:H900"/>
    <mergeCell ref="I900:J900"/>
    <mergeCell ref="K900:L900"/>
    <mergeCell ref="M900:N900"/>
    <mergeCell ref="O900:P900"/>
    <mergeCell ref="Q900:S900"/>
    <mergeCell ref="C901:D901"/>
    <mergeCell ref="E901:F901"/>
    <mergeCell ref="G901:H901"/>
    <mergeCell ref="I901:J901"/>
    <mergeCell ref="K901:L901"/>
    <mergeCell ref="M901:N901"/>
    <mergeCell ref="O901:P901"/>
    <mergeCell ref="Q901:S901"/>
    <mergeCell ref="C902:D902"/>
    <mergeCell ref="E902:F902"/>
    <mergeCell ref="G902:H902"/>
    <mergeCell ref="I902:J902"/>
    <mergeCell ref="K902:L902"/>
    <mergeCell ref="M902:N902"/>
    <mergeCell ref="O902:P902"/>
    <mergeCell ref="Q902:S902"/>
    <mergeCell ref="C903:D903"/>
    <mergeCell ref="E903:F903"/>
    <mergeCell ref="G903:H903"/>
    <mergeCell ref="I903:J903"/>
    <mergeCell ref="K903:L903"/>
    <mergeCell ref="M903:N903"/>
    <mergeCell ref="O903:P903"/>
    <mergeCell ref="Q903:S903"/>
    <mergeCell ref="C904:D904"/>
    <mergeCell ref="E904:F904"/>
    <mergeCell ref="G904:H904"/>
    <mergeCell ref="I904:J904"/>
    <mergeCell ref="K904:L904"/>
    <mergeCell ref="M904:N904"/>
    <mergeCell ref="O904:P904"/>
    <mergeCell ref="Q904:S904"/>
    <mergeCell ref="C905:D905"/>
    <mergeCell ref="E905:F905"/>
    <mergeCell ref="G905:H905"/>
    <mergeCell ref="I905:J905"/>
    <mergeCell ref="K905:L905"/>
    <mergeCell ref="M905:N905"/>
    <mergeCell ref="O905:P905"/>
    <mergeCell ref="Q905:S905"/>
    <mergeCell ref="C906:D906"/>
    <mergeCell ref="E906:F906"/>
    <mergeCell ref="G906:H906"/>
    <mergeCell ref="I906:J906"/>
    <mergeCell ref="K906:L906"/>
    <mergeCell ref="M906:N906"/>
    <mergeCell ref="O906:P906"/>
    <mergeCell ref="Q906:S906"/>
    <mergeCell ref="C907:D907"/>
    <mergeCell ref="E907:F907"/>
    <mergeCell ref="G907:H907"/>
    <mergeCell ref="I907:J907"/>
    <mergeCell ref="K907:L907"/>
    <mergeCell ref="M907:N907"/>
    <mergeCell ref="O907:P907"/>
    <mergeCell ref="Q907:S907"/>
    <mergeCell ref="C908:D908"/>
    <mergeCell ref="E908:F908"/>
    <mergeCell ref="G908:H908"/>
    <mergeCell ref="I908:J908"/>
    <mergeCell ref="K908:L908"/>
    <mergeCell ref="M908:N908"/>
    <mergeCell ref="O908:P908"/>
    <mergeCell ref="Q908:S908"/>
    <mergeCell ref="C909:D909"/>
    <mergeCell ref="E909:F909"/>
    <mergeCell ref="G909:H909"/>
    <mergeCell ref="I909:J909"/>
    <mergeCell ref="K909:L909"/>
    <mergeCell ref="M909:N909"/>
    <mergeCell ref="O909:P909"/>
    <mergeCell ref="Q909:S909"/>
    <mergeCell ref="C910:D910"/>
    <mergeCell ref="E910:F910"/>
    <mergeCell ref="G910:H910"/>
    <mergeCell ref="I910:J910"/>
    <mergeCell ref="K910:L910"/>
    <mergeCell ref="M910:N910"/>
    <mergeCell ref="O910:P910"/>
    <mergeCell ref="Q910:S910"/>
    <mergeCell ref="C911:D911"/>
    <mergeCell ref="E911:F911"/>
    <mergeCell ref="G911:H911"/>
    <mergeCell ref="I911:J911"/>
    <mergeCell ref="K911:L911"/>
    <mergeCell ref="M911:N911"/>
    <mergeCell ref="O911:P911"/>
    <mergeCell ref="Q911:S911"/>
    <mergeCell ref="C912:D912"/>
    <mergeCell ref="E912:F912"/>
    <mergeCell ref="G912:H912"/>
    <mergeCell ref="I912:J912"/>
    <mergeCell ref="K912:L912"/>
    <mergeCell ref="M912:N912"/>
    <mergeCell ref="O912:P912"/>
    <mergeCell ref="Q912:S912"/>
    <mergeCell ref="C913:D913"/>
    <mergeCell ref="E913:F913"/>
    <mergeCell ref="G913:H913"/>
    <mergeCell ref="I913:J913"/>
    <mergeCell ref="K913:L913"/>
    <mergeCell ref="M913:N913"/>
    <mergeCell ref="O913:P913"/>
    <mergeCell ref="Q913:S913"/>
    <mergeCell ref="C914:D914"/>
    <mergeCell ref="E914:F914"/>
    <mergeCell ref="G914:H914"/>
    <mergeCell ref="I914:J914"/>
    <mergeCell ref="K914:L914"/>
    <mergeCell ref="M914:N914"/>
    <mergeCell ref="O914:P914"/>
    <mergeCell ref="Q914:S914"/>
    <mergeCell ref="C915:D915"/>
    <mergeCell ref="E915:F915"/>
    <mergeCell ref="G915:H915"/>
    <mergeCell ref="I915:J915"/>
    <mergeCell ref="K915:L915"/>
    <mergeCell ref="M915:N915"/>
    <mergeCell ref="O915:P915"/>
    <mergeCell ref="Q915:S915"/>
    <mergeCell ref="C916:D916"/>
    <mergeCell ref="E916:F916"/>
    <mergeCell ref="G916:H916"/>
    <mergeCell ref="I916:J916"/>
    <mergeCell ref="K916:L916"/>
    <mergeCell ref="M916:N916"/>
    <mergeCell ref="O916:P916"/>
    <mergeCell ref="Q916:S916"/>
    <mergeCell ref="C917:D917"/>
    <mergeCell ref="E917:F917"/>
    <mergeCell ref="G917:H917"/>
    <mergeCell ref="I917:J917"/>
    <mergeCell ref="K917:L917"/>
    <mergeCell ref="M917:N917"/>
    <mergeCell ref="O917:P917"/>
    <mergeCell ref="Q917:S917"/>
    <mergeCell ref="C918:D918"/>
    <mergeCell ref="E918:F918"/>
    <mergeCell ref="G918:H918"/>
    <mergeCell ref="I918:J918"/>
    <mergeCell ref="K918:L918"/>
    <mergeCell ref="M918:N918"/>
    <mergeCell ref="O918:P918"/>
    <mergeCell ref="Q918:S918"/>
    <mergeCell ref="C919:D919"/>
    <mergeCell ref="E919:F919"/>
    <mergeCell ref="G919:H919"/>
    <mergeCell ref="I919:J919"/>
    <mergeCell ref="K919:L919"/>
    <mergeCell ref="M919:N919"/>
    <mergeCell ref="O919:P919"/>
    <mergeCell ref="Q919:S919"/>
    <mergeCell ref="C920:D920"/>
    <mergeCell ref="E920:F920"/>
    <mergeCell ref="G920:H920"/>
    <mergeCell ref="I920:J920"/>
    <mergeCell ref="K920:L920"/>
    <mergeCell ref="M920:N920"/>
    <mergeCell ref="O920:P920"/>
    <mergeCell ref="Q920:S920"/>
    <mergeCell ref="C921:D921"/>
    <mergeCell ref="E921:F921"/>
    <mergeCell ref="G921:H921"/>
    <mergeCell ref="I921:J921"/>
    <mergeCell ref="K921:L921"/>
    <mergeCell ref="M921:N921"/>
    <mergeCell ref="O921:P921"/>
    <mergeCell ref="Q921:S921"/>
    <mergeCell ref="C922:D922"/>
    <mergeCell ref="E922:F922"/>
    <mergeCell ref="G922:H922"/>
    <mergeCell ref="I922:J922"/>
    <mergeCell ref="K922:L922"/>
    <mergeCell ref="M922:N922"/>
    <mergeCell ref="O922:P922"/>
    <mergeCell ref="Q922:S922"/>
    <mergeCell ref="C923:D923"/>
    <mergeCell ref="E923:F923"/>
    <mergeCell ref="G923:H923"/>
    <mergeCell ref="I923:J923"/>
    <mergeCell ref="K923:L923"/>
    <mergeCell ref="M923:N923"/>
    <mergeCell ref="O923:P923"/>
    <mergeCell ref="Q923:S923"/>
    <mergeCell ref="C924:D924"/>
    <mergeCell ref="E924:F924"/>
    <mergeCell ref="G924:H924"/>
    <mergeCell ref="I924:J924"/>
    <mergeCell ref="K924:L924"/>
    <mergeCell ref="M924:N924"/>
    <mergeCell ref="O924:P924"/>
    <mergeCell ref="Q924:S924"/>
    <mergeCell ref="C925:D925"/>
    <mergeCell ref="E925:F925"/>
    <mergeCell ref="G925:H925"/>
    <mergeCell ref="I925:J925"/>
    <mergeCell ref="K925:L925"/>
    <mergeCell ref="M925:N925"/>
    <mergeCell ref="O925:P925"/>
    <mergeCell ref="Q925:S925"/>
    <mergeCell ref="C926:D926"/>
    <mergeCell ref="E926:F926"/>
    <mergeCell ref="G926:H926"/>
    <mergeCell ref="I926:J926"/>
    <mergeCell ref="K926:L926"/>
    <mergeCell ref="M926:N926"/>
    <mergeCell ref="O926:P926"/>
    <mergeCell ref="Q926:S926"/>
    <mergeCell ref="C927:D927"/>
    <mergeCell ref="E927:F927"/>
    <mergeCell ref="G927:H927"/>
    <mergeCell ref="I927:J927"/>
    <mergeCell ref="K927:L927"/>
    <mergeCell ref="M927:N927"/>
    <mergeCell ref="O927:P927"/>
    <mergeCell ref="Q927:S927"/>
    <mergeCell ref="C928:D928"/>
    <mergeCell ref="E928:F928"/>
    <mergeCell ref="G928:H928"/>
    <mergeCell ref="I928:J928"/>
    <mergeCell ref="K928:L928"/>
    <mergeCell ref="M928:N928"/>
    <mergeCell ref="O928:P928"/>
    <mergeCell ref="Q928:S928"/>
    <mergeCell ref="C929:D929"/>
    <mergeCell ref="E929:F929"/>
    <mergeCell ref="G929:H929"/>
    <mergeCell ref="I929:J929"/>
    <mergeCell ref="K929:L929"/>
    <mergeCell ref="M929:N929"/>
    <mergeCell ref="O929:P929"/>
    <mergeCell ref="Q929:S929"/>
    <mergeCell ref="C930:D930"/>
    <mergeCell ref="E930:F930"/>
    <mergeCell ref="G930:H930"/>
    <mergeCell ref="I930:J930"/>
    <mergeCell ref="K930:L930"/>
    <mergeCell ref="M930:N930"/>
    <mergeCell ref="O930:P930"/>
    <mergeCell ref="Q930:S930"/>
    <mergeCell ref="C931:D931"/>
    <mergeCell ref="E931:F931"/>
    <mergeCell ref="G931:H931"/>
    <mergeCell ref="I931:J931"/>
    <mergeCell ref="K931:L931"/>
    <mergeCell ref="M931:N931"/>
    <mergeCell ref="O931:P931"/>
    <mergeCell ref="Q931:S931"/>
    <mergeCell ref="C932:D932"/>
    <mergeCell ref="E932:F932"/>
    <mergeCell ref="G932:H932"/>
    <mergeCell ref="I932:J932"/>
    <mergeCell ref="K932:L932"/>
    <mergeCell ref="M932:N932"/>
    <mergeCell ref="O932:P932"/>
    <mergeCell ref="Q932:S932"/>
    <mergeCell ref="C933:D933"/>
    <mergeCell ref="E933:F933"/>
    <mergeCell ref="G933:H933"/>
    <mergeCell ref="I933:J933"/>
    <mergeCell ref="K933:L933"/>
    <mergeCell ref="M933:N933"/>
    <mergeCell ref="O933:P933"/>
    <mergeCell ref="Q933:S933"/>
    <mergeCell ref="C934:D934"/>
    <mergeCell ref="E934:F934"/>
    <mergeCell ref="G934:H934"/>
    <mergeCell ref="I934:J934"/>
    <mergeCell ref="K934:L934"/>
    <mergeCell ref="M934:N934"/>
    <mergeCell ref="O934:P934"/>
    <mergeCell ref="Q934:S934"/>
    <mergeCell ref="C935:D935"/>
    <mergeCell ref="E935:F935"/>
    <mergeCell ref="G935:H935"/>
    <mergeCell ref="I935:J935"/>
    <mergeCell ref="K935:L935"/>
    <mergeCell ref="M935:N935"/>
    <mergeCell ref="O935:P935"/>
    <mergeCell ref="Q935:S935"/>
    <mergeCell ref="C936:D936"/>
    <mergeCell ref="E936:F936"/>
    <mergeCell ref="G936:H936"/>
    <mergeCell ref="I936:J936"/>
    <mergeCell ref="K936:L936"/>
    <mergeCell ref="M936:N936"/>
    <mergeCell ref="O936:P936"/>
    <mergeCell ref="Q936:S936"/>
    <mergeCell ref="C937:D937"/>
    <mergeCell ref="E937:F937"/>
    <mergeCell ref="G937:H937"/>
    <mergeCell ref="I937:J937"/>
    <mergeCell ref="K937:L937"/>
    <mergeCell ref="M937:N937"/>
    <mergeCell ref="O937:P937"/>
    <mergeCell ref="Q937:S937"/>
    <mergeCell ref="C938:D938"/>
    <mergeCell ref="E938:F938"/>
    <mergeCell ref="G938:H938"/>
    <mergeCell ref="I938:J938"/>
    <mergeCell ref="K938:L938"/>
    <mergeCell ref="M938:N938"/>
    <mergeCell ref="O938:P938"/>
    <mergeCell ref="Q938:S938"/>
    <mergeCell ref="C939:D939"/>
    <mergeCell ref="E939:F939"/>
    <mergeCell ref="G939:H939"/>
    <mergeCell ref="I939:J939"/>
    <mergeCell ref="K939:L939"/>
    <mergeCell ref="M939:N939"/>
    <mergeCell ref="O939:P939"/>
    <mergeCell ref="Q939:S939"/>
    <mergeCell ref="C940:D940"/>
    <mergeCell ref="E940:F940"/>
    <mergeCell ref="G940:H940"/>
    <mergeCell ref="I940:J940"/>
    <mergeCell ref="K940:L940"/>
    <mergeCell ref="M940:N940"/>
    <mergeCell ref="O940:P940"/>
    <mergeCell ref="Q940:S940"/>
    <mergeCell ref="C941:D941"/>
    <mergeCell ref="E941:F941"/>
    <mergeCell ref="G941:H941"/>
    <mergeCell ref="I941:J941"/>
    <mergeCell ref="K941:L941"/>
    <mergeCell ref="M941:N941"/>
    <mergeCell ref="O941:P941"/>
    <mergeCell ref="Q941:S941"/>
    <mergeCell ref="C942:D942"/>
    <mergeCell ref="E942:F942"/>
    <mergeCell ref="G942:H942"/>
    <mergeCell ref="I942:J942"/>
    <mergeCell ref="K942:L942"/>
    <mergeCell ref="M942:N942"/>
    <mergeCell ref="O942:P942"/>
    <mergeCell ref="Q942:S942"/>
    <mergeCell ref="C943:D943"/>
    <mergeCell ref="E943:F943"/>
    <mergeCell ref="G943:H943"/>
    <mergeCell ref="I943:J943"/>
    <mergeCell ref="K943:L943"/>
    <mergeCell ref="M943:N943"/>
    <mergeCell ref="O943:P943"/>
    <mergeCell ref="Q943:S943"/>
    <mergeCell ref="C944:D944"/>
    <mergeCell ref="E944:F944"/>
    <mergeCell ref="G944:H944"/>
    <mergeCell ref="I944:J944"/>
    <mergeCell ref="K944:L944"/>
    <mergeCell ref="M944:N944"/>
    <mergeCell ref="O944:P944"/>
    <mergeCell ref="Q944:S944"/>
    <mergeCell ref="C945:D945"/>
    <mergeCell ref="E945:F945"/>
    <mergeCell ref="G945:H945"/>
    <mergeCell ref="I945:J945"/>
    <mergeCell ref="K945:L945"/>
    <mergeCell ref="M945:N945"/>
    <mergeCell ref="O945:P945"/>
    <mergeCell ref="Q945:S945"/>
    <mergeCell ref="C946:D946"/>
    <mergeCell ref="E946:F946"/>
    <mergeCell ref="G946:H946"/>
    <mergeCell ref="I946:J946"/>
    <mergeCell ref="K946:L946"/>
    <mergeCell ref="M946:N946"/>
    <mergeCell ref="O946:P946"/>
    <mergeCell ref="Q946:S946"/>
    <mergeCell ref="C947:D947"/>
    <mergeCell ref="E947:F947"/>
    <mergeCell ref="G947:H947"/>
    <mergeCell ref="I947:J947"/>
    <mergeCell ref="K947:L947"/>
    <mergeCell ref="M947:N947"/>
    <mergeCell ref="O947:P947"/>
    <mergeCell ref="Q947:S947"/>
    <mergeCell ref="C948:D948"/>
    <mergeCell ref="E948:F948"/>
    <mergeCell ref="G948:H948"/>
    <mergeCell ref="I948:J948"/>
    <mergeCell ref="K948:L948"/>
    <mergeCell ref="M948:N948"/>
    <mergeCell ref="O948:P948"/>
    <mergeCell ref="Q948:S948"/>
    <mergeCell ref="C949:D949"/>
    <mergeCell ref="E949:F949"/>
    <mergeCell ref="G949:H949"/>
    <mergeCell ref="I949:J949"/>
    <mergeCell ref="K949:L949"/>
    <mergeCell ref="M949:N949"/>
    <mergeCell ref="O949:P949"/>
    <mergeCell ref="Q949:S949"/>
    <mergeCell ref="C950:D950"/>
    <mergeCell ref="E950:F950"/>
    <mergeCell ref="G950:H950"/>
    <mergeCell ref="I950:J950"/>
    <mergeCell ref="K950:L950"/>
    <mergeCell ref="M950:N950"/>
    <mergeCell ref="O950:P950"/>
    <mergeCell ref="Q950:S950"/>
    <mergeCell ref="C951:D951"/>
    <mergeCell ref="E951:F951"/>
    <mergeCell ref="G951:H951"/>
    <mergeCell ref="I951:J951"/>
    <mergeCell ref="K951:L951"/>
    <mergeCell ref="M951:N951"/>
    <mergeCell ref="O951:P951"/>
    <mergeCell ref="Q951:S951"/>
    <mergeCell ref="C952:D952"/>
    <mergeCell ref="E952:F952"/>
    <mergeCell ref="G952:H952"/>
    <mergeCell ref="I952:J952"/>
    <mergeCell ref="K952:L952"/>
    <mergeCell ref="M952:N952"/>
    <mergeCell ref="O952:P952"/>
    <mergeCell ref="Q952:S952"/>
    <mergeCell ref="C953:D953"/>
    <mergeCell ref="E953:F953"/>
    <mergeCell ref="G953:H953"/>
    <mergeCell ref="I953:J953"/>
    <mergeCell ref="K953:L953"/>
    <mergeCell ref="M953:N953"/>
    <mergeCell ref="O953:P953"/>
    <mergeCell ref="Q953:S953"/>
    <mergeCell ref="C954:D954"/>
    <mergeCell ref="E954:F954"/>
    <mergeCell ref="G954:H954"/>
    <mergeCell ref="I954:J954"/>
    <mergeCell ref="K954:L954"/>
    <mergeCell ref="M954:N954"/>
    <mergeCell ref="O954:P954"/>
    <mergeCell ref="Q954:S954"/>
    <mergeCell ref="C955:D955"/>
    <mergeCell ref="E955:F955"/>
    <mergeCell ref="G955:H955"/>
    <mergeCell ref="I955:J955"/>
    <mergeCell ref="K955:L955"/>
    <mergeCell ref="M955:N955"/>
    <mergeCell ref="O955:P955"/>
    <mergeCell ref="Q955:S955"/>
    <mergeCell ref="C956:D956"/>
    <mergeCell ref="E956:F956"/>
    <mergeCell ref="G956:H956"/>
    <mergeCell ref="I956:J956"/>
    <mergeCell ref="K956:L956"/>
    <mergeCell ref="M956:N956"/>
    <mergeCell ref="O956:P956"/>
    <mergeCell ref="Q956:S956"/>
    <mergeCell ref="C957:D957"/>
    <mergeCell ref="E957:F957"/>
    <mergeCell ref="G957:H957"/>
    <mergeCell ref="I957:J957"/>
    <mergeCell ref="K957:L957"/>
    <mergeCell ref="M957:N957"/>
    <mergeCell ref="O957:P957"/>
    <mergeCell ref="Q957:S957"/>
    <mergeCell ref="C958:D958"/>
    <mergeCell ref="E958:F958"/>
    <mergeCell ref="G958:H958"/>
    <mergeCell ref="I958:J958"/>
    <mergeCell ref="K958:L958"/>
    <mergeCell ref="M958:N958"/>
    <mergeCell ref="O958:P958"/>
    <mergeCell ref="Q958:S958"/>
    <mergeCell ref="C959:D959"/>
    <mergeCell ref="E959:F959"/>
    <mergeCell ref="G959:H959"/>
    <mergeCell ref="I959:J959"/>
    <mergeCell ref="K959:L959"/>
    <mergeCell ref="M959:N959"/>
    <mergeCell ref="O959:P959"/>
    <mergeCell ref="Q959:S959"/>
    <mergeCell ref="C960:D960"/>
    <mergeCell ref="E960:F960"/>
    <mergeCell ref="G960:H960"/>
    <mergeCell ref="I960:J960"/>
    <mergeCell ref="K960:L960"/>
    <mergeCell ref="M960:N960"/>
    <mergeCell ref="O960:P960"/>
    <mergeCell ref="Q960:S960"/>
    <mergeCell ref="C961:D961"/>
    <mergeCell ref="E961:F961"/>
    <mergeCell ref="G961:H961"/>
    <mergeCell ref="I961:J961"/>
    <mergeCell ref="K961:L961"/>
    <mergeCell ref="M961:N961"/>
    <mergeCell ref="O961:P961"/>
    <mergeCell ref="Q961:S961"/>
    <mergeCell ref="C962:D962"/>
    <mergeCell ref="E962:F962"/>
    <mergeCell ref="G962:H962"/>
    <mergeCell ref="I962:J962"/>
    <mergeCell ref="K962:L962"/>
    <mergeCell ref="M962:N962"/>
    <mergeCell ref="O962:P962"/>
    <mergeCell ref="Q962:S962"/>
    <mergeCell ref="C963:D963"/>
    <mergeCell ref="E963:F963"/>
    <mergeCell ref="G963:H963"/>
    <mergeCell ref="I963:J963"/>
    <mergeCell ref="K963:L963"/>
    <mergeCell ref="M963:N963"/>
    <mergeCell ref="O963:P963"/>
    <mergeCell ref="Q963:S963"/>
    <mergeCell ref="C964:D964"/>
    <mergeCell ref="E964:F964"/>
    <mergeCell ref="G964:H964"/>
    <mergeCell ref="I964:J964"/>
    <mergeCell ref="K964:L964"/>
    <mergeCell ref="M964:N964"/>
    <mergeCell ref="O964:P964"/>
    <mergeCell ref="Q964:S964"/>
    <mergeCell ref="C965:D965"/>
    <mergeCell ref="E965:F965"/>
    <mergeCell ref="G965:H965"/>
    <mergeCell ref="I965:J965"/>
    <mergeCell ref="K965:L965"/>
    <mergeCell ref="M965:N965"/>
    <mergeCell ref="O965:P965"/>
    <mergeCell ref="Q965:S965"/>
    <mergeCell ref="C966:D966"/>
    <mergeCell ref="E966:F966"/>
    <mergeCell ref="G966:H966"/>
    <mergeCell ref="I966:J966"/>
    <mergeCell ref="K966:L966"/>
    <mergeCell ref="M966:N966"/>
    <mergeCell ref="O966:P966"/>
    <mergeCell ref="Q966:S966"/>
    <mergeCell ref="C967:D967"/>
    <mergeCell ref="E967:F967"/>
    <mergeCell ref="G967:H967"/>
    <mergeCell ref="I967:J967"/>
    <mergeCell ref="K967:L967"/>
    <mergeCell ref="M967:N967"/>
    <mergeCell ref="O967:P967"/>
    <mergeCell ref="Q967:S967"/>
    <mergeCell ref="C968:D968"/>
    <mergeCell ref="E968:F968"/>
    <mergeCell ref="G968:H968"/>
    <mergeCell ref="I968:J968"/>
    <mergeCell ref="K968:L968"/>
    <mergeCell ref="M968:N968"/>
    <mergeCell ref="O968:P968"/>
    <mergeCell ref="Q968:S968"/>
    <mergeCell ref="C969:D969"/>
    <mergeCell ref="E969:F969"/>
    <mergeCell ref="G969:H969"/>
    <mergeCell ref="I969:J969"/>
    <mergeCell ref="K969:L969"/>
    <mergeCell ref="M969:N969"/>
    <mergeCell ref="O969:P969"/>
    <mergeCell ref="Q969:S969"/>
    <mergeCell ref="C970:D970"/>
    <mergeCell ref="E970:F970"/>
    <mergeCell ref="G970:H970"/>
    <mergeCell ref="I970:J970"/>
    <mergeCell ref="K970:L970"/>
    <mergeCell ref="M970:N970"/>
    <mergeCell ref="O970:P970"/>
    <mergeCell ref="Q970:S970"/>
    <mergeCell ref="C971:D971"/>
    <mergeCell ref="E971:F971"/>
    <mergeCell ref="G971:H971"/>
    <mergeCell ref="I971:J971"/>
    <mergeCell ref="K971:L971"/>
    <mergeCell ref="M971:N971"/>
    <mergeCell ref="O971:P971"/>
    <mergeCell ref="Q971:S971"/>
    <mergeCell ref="C972:D972"/>
    <mergeCell ref="E972:F972"/>
    <mergeCell ref="G972:H972"/>
    <mergeCell ref="I972:J972"/>
    <mergeCell ref="K972:L972"/>
    <mergeCell ref="M972:N972"/>
    <mergeCell ref="O972:P972"/>
    <mergeCell ref="Q972:S972"/>
    <mergeCell ref="C973:D973"/>
    <mergeCell ref="E973:F973"/>
    <mergeCell ref="G973:H973"/>
    <mergeCell ref="I973:J973"/>
    <mergeCell ref="K973:L973"/>
    <mergeCell ref="M973:N973"/>
    <mergeCell ref="O973:P973"/>
    <mergeCell ref="Q973:S973"/>
    <mergeCell ref="C974:D974"/>
    <mergeCell ref="E974:F974"/>
    <mergeCell ref="G974:H974"/>
    <mergeCell ref="I974:J974"/>
    <mergeCell ref="K974:L974"/>
    <mergeCell ref="M974:N974"/>
    <mergeCell ref="O974:P974"/>
    <mergeCell ref="Q974:S974"/>
    <mergeCell ref="C975:D975"/>
    <mergeCell ref="E975:F975"/>
    <mergeCell ref="G975:H975"/>
    <mergeCell ref="I975:J975"/>
    <mergeCell ref="K975:L975"/>
    <mergeCell ref="M975:N975"/>
    <mergeCell ref="O975:P975"/>
    <mergeCell ref="Q975:S975"/>
    <mergeCell ref="C976:D976"/>
    <mergeCell ref="E976:F976"/>
    <mergeCell ref="G976:H976"/>
    <mergeCell ref="I976:J976"/>
    <mergeCell ref="K976:L976"/>
    <mergeCell ref="M976:N976"/>
    <mergeCell ref="O976:P976"/>
    <mergeCell ref="Q976:S976"/>
    <mergeCell ref="C977:D977"/>
    <mergeCell ref="E977:F977"/>
    <mergeCell ref="G977:H977"/>
    <mergeCell ref="I977:J977"/>
    <mergeCell ref="K977:L977"/>
    <mergeCell ref="M977:N977"/>
    <mergeCell ref="O977:P977"/>
    <mergeCell ref="Q977:S977"/>
    <mergeCell ref="C978:D978"/>
    <mergeCell ref="E978:F978"/>
    <mergeCell ref="G978:H978"/>
    <mergeCell ref="I978:J978"/>
    <mergeCell ref="K978:L978"/>
    <mergeCell ref="M978:N978"/>
    <mergeCell ref="O978:P978"/>
    <mergeCell ref="Q978:S978"/>
    <mergeCell ref="C979:D979"/>
    <mergeCell ref="E979:F979"/>
    <mergeCell ref="G979:H979"/>
    <mergeCell ref="I979:J979"/>
    <mergeCell ref="K979:L979"/>
    <mergeCell ref="M979:N979"/>
    <mergeCell ref="O979:P979"/>
    <mergeCell ref="Q979:S979"/>
    <mergeCell ref="C980:D980"/>
    <mergeCell ref="E980:F980"/>
    <mergeCell ref="G980:H980"/>
    <mergeCell ref="I980:J980"/>
    <mergeCell ref="K980:L980"/>
    <mergeCell ref="M980:N980"/>
    <mergeCell ref="O980:P980"/>
    <mergeCell ref="Q980:S980"/>
    <mergeCell ref="C981:D981"/>
    <mergeCell ref="E981:F981"/>
    <mergeCell ref="G981:H981"/>
    <mergeCell ref="I981:J981"/>
    <mergeCell ref="K981:L981"/>
    <mergeCell ref="M981:N981"/>
    <mergeCell ref="O981:P981"/>
    <mergeCell ref="Q981:S981"/>
    <mergeCell ref="C982:D982"/>
    <mergeCell ref="E982:F982"/>
    <mergeCell ref="G982:H982"/>
    <mergeCell ref="I982:J982"/>
    <mergeCell ref="K982:L982"/>
    <mergeCell ref="M982:N982"/>
    <mergeCell ref="O982:P982"/>
    <mergeCell ref="Q982:S982"/>
    <mergeCell ref="C983:D983"/>
    <mergeCell ref="E983:F983"/>
    <mergeCell ref="G983:H983"/>
    <mergeCell ref="I983:J983"/>
    <mergeCell ref="K983:L983"/>
    <mergeCell ref="M983:N983"/>
    <mergeCell ref="O983:P983"/>
    <mergeCell ref="Q983:S983"/>
    <mergeCell ref="C984:D984"/>
    <mergeCell ref="E984:F984"/>
    <mergeCell ref="G984:H984"/>
    <mergeCell ref="I984:J984"/>
    <mergeCell ref="K984:L984"/>
    <mergeCell ref="M984:N984"/>
    <mergeCell ref="O984:P984"/>
    <mergeCell ref="Q984:S984"/>
    <mergeCell ref="C985:D985"/>
    <mergeCell ref="E985:F985"/>
    <mergeCell ref="G985:H985"/>
    <mergeCell ref="I985:J985"/>
    <mergeCell ref="K985:L985"/>
    <mergeCell ref="M985:N985"/>
    <mergeCell ref="O985:P985"/>
    <mergeCell ref="Q985:S985"/>
    <mergeCell ref="C986:D986"/>
    <mergeCell ref="E986:F986"/>
    <mergeCell ref="G986:H986"/>
    <mergeCell ref="I986:J986"/>
    <mergeCell ref="K986:L986"/>
    <mergeCell ref="M986:N986"/>
    <mergeCell ref="O986:P986"/>
    <mergeCell ref="Q986:S986"/>
    <mergeCell ref="C987:D987"/>
    <mergeCell ref="E987:F987"/>
    <mergeCell ref="G987:H987"/>
    <mergeCell ref="I987:J987"/>
    <mergeCell ref="K987:L987"/>
    <mergeCell ref="M987:N987"/>
    <mergeCell ref="O987:P987"/>
    <mergeCell ref="Q987:S987"/>
    <mergeCell ref="C988:D988"/>
    <mergeCell ref="E988:F988"/>
    <mergeCell ref="G988:H988"/>
    <mergeCell ref="I988:J988"/>
    <mergeCell ref="K988:L988"/>
    <mergeCell ref="M988:N988"/>
    <mergeCell ref="O988:P988"/>
    <mergeCell ref="Q988:S988"/>
    <mergeCell ref="C989:D989"/>
    <mergeCell ref="E989:F989"/>
    <mergeCell ref="G989:H989"/>
    <mergeCell ref="I989:J989"/>
    <mergeCell ref="K989:L989"/>
    <mergeCell ref="M989:N989"/>
    <mergeCell ref="O989:P989"/>
    <mergeCell ref="Q989:S989"/>
    <mergeCell ref="C990:D990"/>
    <mergeCell ref="E990:F990"/>
    <mergeCell ref="G990:H990"/>
    <mergeCell ref="I990:J990"/>
    <mergeCell ref="K990:L990"/>
    <mergeCell ref="M990:N990"/>
    <mergeCell ref="O990:P990"/>
    <mergeCell ref="Q990:S990"/>
    <mergeCell ref="C991:D991"/>
    <mergeCell ref="E991:F991"/>
    <mergeCell ref="G991:H991"/>
    <mergeCell ref="I991:J991"/>
    <mergeCell ref="K991:L991"/>
    <mergeCell ref="M991:N991"/>
    <mergeCell ref="O991:P991"/>
    <mergeCell ref="Q991:S991"/>
    <mergeCell ref="C992:D992"/>
    <mergeCell ref="E992:F992"/>
    <mergeCell ref="G992:H992"/>
    <mergeCell ref="I992:J992"/>
    <mergeCell ref="K992:L992"/>
    <mergeCell ref="M992:N992"/>
    <mergeCell ref="O992:P992"/>
    <mergeCell ref="Q992:S992"/>
    <mergeCell ref="C993:D993"/>
    <mergeCell ref="E993:F993"/>
    <mergeCell ref="G993:H993"/>
    <mergeCell ref="I993:J993"/>
    <mergeCell ref="K993:L993"/>
    <mergeCell ref="M993:N993"/>
    <mergeCell ref="O993:P993"/>
    <mergeCell ref="Q993:S993"/>
    <mergeCell ref="C994:D994"/>
    <mergeCell ref="E994:F994"/>
    <mergeCell ref="G994:H994"/>
    <mergeCell ref="I994:J994"/>
    <mergeCell ref="K994:L994"/>
    <mergeCell ref="M994:N994"/>
    <mergeCell ref="O994:P994"/>
    <mergeCell ref="Q994:S994"/>
    <mergeCell ref="C995:D995"/>
    <mergeCell ref="E995:F995"/>
    <mergeCell ref="G995:H995"/>
    <mergeCell ref="I995:J995"/>
    <mergeCell ref="K995:L995"/>
    <mergeCell ref="M995:N995"/>
    <mergeCell ref="O995:P995"/>
    <mergeCell ref="Q995:S995"/>
    <mergeCell ref="C996:D996"/>
    <mergeCell ref="E996:F996"/>
    <mergeCell ref="G996:H996"/>
    <mergeCell ref="I996:J996"/>
    <mergeCell ref="K996:L996"/>
    <mergeCell ref="M996:N996"/>
    <mergeCell ref="O996:P996"/>
    <mergeCell ref="Q996:S996"/>
    <mergeCell ref="C997:D997"/>
    <mergeCell ref="E997:F997"/>
    <mergeCell ref="G997:H997"/>
    <mergeCell ref="I997:J997"/>
    <mergeCell ref="K997:L997"/>
    <mergeCell ref="M997:N997"/>
    <mergeCell ref="O997:P997"/>
    <mergeCell ref="Q997:S997"/>
    <mergeCell ref="C998:D998"/>
    <mergeCell ref="E998:F998"/>
    <mergeCell ref="G998:H998"/>
    <mergeCell ref="I998:J998"/>
    <mergeCell ref="K998:L998"/>
    <mergeCell ref="M998:N998"/>
    <mergeCell ref="O998:P998"/>
    <mergeCell ref="Q998:S998"/>
    <mergeCell ref="C999:D999"/>
    <mergeCell ref="E999:F999"/>
    <mergeCell ref="G999:H999"/>
    <mergeCell ref="I999:J999"/>
    <mergeCell ref="K999:L999"/>
    <mergeCell ref="M999:N999"/>
    <mergeCell ref="O999:P999"/>
    <mergeCell ref="Q999:S999"/>
    <mergeCell ref="C1000:D1000"/>
    <mergeCell ref="E1000:F1000"/>
    <mergeCell ref="G1000:H1000"/>
    <mergeCell ref="I1000:J1000"/>
    <mergeCell ref="K1000:L1000"/>
    <mergeCell ref="M1000:N1000"/>
    <mergeCell ref="O1000:P1000"/>
    <mergeCell ref="Q1000:S1000"/>
    <mergeCell ref="C1001:D1001"/>
    <mergeCell ref="E1001:F1001"/>
    <mergeCell ref="G1001:H1001"/>
    <mergeCell ref="I1001:J1001"/>
    <mergeCell ref="K1001:L1001"/>
    <mergeCell ref="M1001:N1001"/>
    <mergeCell ref="O1001:P1001"/>
    <mergeCell ref="Q1001:S1001"/>
    <mergeCell ref="C1002:D1002"/>
    <mergeCell ref="E1002:F1002"/>
    <mergeCell ref="G1002:H1002"/>
    <mergeCell ref="I1002:J1002"/>
    <mergeCell ref="K1002:L1002"/>
    <mergeCell ref="M1002:N1002"/>
    <mergeCell ref="O1002:P1002"/>
    <mergeCell ref="Q1002:S1002"/>
    <mergeCell ref="C1003:D1003"/>
    <mergeCell ref="E1003:F1003"/>
    <mergeCell ref="G1003:H1003"/>
    <mergeCell ref="I1003:J1003"/>
    <mergeCell ref="K1003:L1003"/>
    <mergeCell ref="M1003:N1003"/>
    <mergeCell ref="O1003:P1003"/>
    <mergeCell ref="Q1003:S1003"/>
    <mergeCell ref="C1004:D1004"/>
    <mergeCell ref="E1004:F1004"/>
    <mergeCell ref="G1004:H1004"/>
    <mergeCell ref="I1004:J1004"/>
    <mergeCell ref="K1004:L1004"/>
    <mergeCell ref="M1004:N1004"/>
    <mergeCell ref="O1004:P1004"/>
    <mergeCell ref="Q1004:S1004"/>
    <mergeCell ref="C1005:D1005"/>
    <mergeCell ref="E1005:F1005"/>
    <mergeCell ref="G1005:H1005"/>
    <mergeCell ref="I1005:J1005"/>
    <mergeCell ref="K1005:L1005"/>
    <mergeCell ref="M1005:N1005"/>
    <mergeCell ref="O1005:P1005"/>
    <mergeCell ref="Q1005:S1005"/>
    <mergeCell ref="C1006:D1006"/>
    <mergeCell ref="E1006:F1006"/>
    <mergeCell ref="G1006:H1006"/>
    <mergeCell ref="I1006:J1006"/>
    <mergeCell ref="K1006:L1006"/>
    <mergeCell ref="M1006:N1006"/>
    <mergeCell ref="O1006:P1006"/>
    <mergeCell ref="Q1006:S1006"/>
    <mergeCell ref="C1007:D1007"/>
    <mergeCell ref="E1007:F1007"/>
    <mergeCell ref="G1007:H1007"/>
    <mergeCell ref="I1007:J1007"/>
    <mergeCell ref="K1007:L1007"/>
    <mergeCell ref="M1007:N1007"/>
    <mergeCell ref="O1007:P1007"/>
    <mergeCell ref="Q1007:S1007"/>
    <mergeCell ref="C1008:D1008"/>
    <mergeCell ref="E1008:F1008"/>
    <mergeCell ref="G1008:H1008"/>
    <mergeCell ref="I1008:J1008"/>
    <mergeCell ref="K1008:L1008"/>
    <mergeCell ref="M1008:N1008"/>
    <mergeCell ref="O1008:P1008"/>
    <mergeCell ref="Q1008:S1008"/>
    <mergeCell ref="C1009:D1009"/>
    <mergeCell ref="E1009:F1009"/>
    <mergeCell ref="G1009:H1009"/>
    <mergeCell ref="I1009:J1009"/>
    <mergeCell ref="K1009:L1009"/>
    <mergeCell ref="M1009:N1009"/>
    <mergeCell ref="O1009:P1009"/>
    <mergeCell ref="Q1009:S1009"/>
    <mergeCell ref="C1010:D1010"/>
    <mergeCell ref="E1010:F1010"/>
    <mergeCell ref="G1010:H1010"/>
    <mergeCell ref="I1010:J1010"/>
    <mergeCell ref="K1010:L1010"/>
    <mergeCell ref="M1010:N1010"/>
    <mergeCell ref="O1010:P1010"/>
    <mergeCell ref="Q1010:S1010"/>
    <mergeCell ref="C1011:D1011"/>
    <mergeCell ref="E1011:F1011"/>
    <mergeCell ref="G1011:H1011"/>
    <mergeCell ref="I1011:J1011"/>
    <mergeCell ref="K1011:L1011"/>
    <mergeCell ref="M1011:N1011"/>
    <mergeCell ref="O1011:P1011"/>
    <mergeCell ref="Q1011:S1011"/>
    <mergeCell ref="C1012:D1012"/>
    <mergeCell ref="E1012:F1012"/>
    <mergeCell ref="G1012:H1012"/>
    <mergeCell ref="I1012:J1012"/>
    <mergeCell ref="K1012:L1012"/>
    <mergeCell ref="M1012:N1012"/>
    <mergeCell ref="O1012:P1012"/>
    <mergeCell ref="Q1012:S1012"/>
    <mergeCell ref="C1013:D1013"/>
    <mergeCell ref="E1013:F1013"/>
    <mergeCell ref="G1013:H1013"/>
    <mergeCell ref="I1013:J1013"/>
    <mergeCell ref="K1013:L1013"/>
    <mergeCell ref="M1013:N1013"/>
    <mergeCell ref="O1013:P1013"/>
    <mergeCell ref="Q1013:S1013"/>
    <mergeCell ref="C1014:D1014"/>
    <mergeCell ref="E1014:F1014"/>
    <mergeCell ref="G1014:H1014"/>
    <mergeCell ref="I1014:J1014"/>
    <mergeCell ref="K1014:L1014"/>
    <mergeCell ref="M1014:N1014"/>
    <mergeCell ref="O1014:P1014"/>
    <mergeCell ref="Q1014:S1014"/>
    <mergeCell ref="C1015:D1015"/>
    <mergeCell ref="E1015:F1015"/>
    <mergeCell ref="G1015:H1015"/>
    <mergeCell ref="I1015:J1015"/>
    <mergeCell ref="K1015:L1015"/>
    <mergeCell ref="M1015:N1015"/>
    <mergeCell ref="O1015:P1015"/>
    <mergeCell ref="Q1015:S1015"/>
    <mergeCell ref="C1016:D1016"/>
    <mergeCell ref="E1016:F1016"/>
    <mergeCell ref="G1016:H1016"/>
    <mergeCell ref="I1016:J1016"/>
    <mergeCell ref="K1016:L1016"/>
    <mergeCell ref="M1016:N1016"/>
    <mergeCell ref="O1016:P1016"/>
    <mergeCell ref="Q1016:S1016"/>
    <mergeCell ref="C1017:D1017"/>
    <mergeCell ref="E1017:F1017"/>
    <mergeCell ref="G1017:H1017"/>
    <mergeCell ref="I1017:J1017"/>
    <mergeCell ref="K1017:L1017"/>
    <mergeCell ref="M1017:N1017"/>
    <mergeCell ref="O1017:P1017"/>
    <mergeCell ref="Q1017:S1017"/>
    <mergeCell ref="C1018:D1018"/>
    <mergeCell ref="E1018:F1018"/>
    <mergeCell ref="G1018:H1018"/>
    <mergeCell ref="I1018:J1018"/>
    <mergeCell ref="K1018:L1018"/>
    <mergeCell ref="M1018:N1018"/>
    <mergeCell ref="O1018:P1018"/>
    <mergeCell ref="Q1018:S1018"/>
    <mergeCell ref="C1019:D1019"/>
    <mergeCell ref="E1019:F1019"/>
    <mergeCell ref="G1019:H1019"/>
    <mergeCell ref="I1019:J1019"/>
    <mergeCell ref="K1019:L1019"/>
    <mergeCell ref="M1019:N1019"/>
    <mergeCell ref="O1019:P1019"/>
    <mergeCell ref="Q1019:S1019"/>
    <mergeCell ref="C1020:D1020"/>
    <mergeCell ref="E1020:F1020"/>
    <mergeCell ref="G1020:H1020"/>
    <mergeCell ref="I1020:J1020"/>
    <mergeCell ref="K1020:L1020"/>
    <mergeCell ref="M1020:N1020"/>
    <mergeCell ref="O1020:P1020"/>
    <mergeCell ref="Q1020:S1020"/>
    <mergeCell ref="C1021:D1021"/>
    <mergeCell ref="E1021:F1021"/>
    <mergeCell ref="G1021:H1021"/>
    <mergeCell ref="I1021:J1021"/>
    <mergeCell ref="K1021:L1021"/>
    <mergeCell ref="M1021:N1021"/>
    <mergeCell ref="O1021:P1021"/>
    <mergeCell ref="Q1021:S1021"/>
    <mergeCell ref="C1022:D1022"/>
    <mergeCell ref="E1022:F1022"/>
    <mergeCell ref="G1022:H1022"/>
    <mergeCell ref="I1022:J1022"/>
    <mergeCell ref="K1022:L1022"/>
    <mergeCell ref="M1022:N1022"/>
    <mergeCell ref="O1022:P1022"/>
    <mergeCell ref="Q1022:S1022"/>
    <mergeCell ref="C1023:D1023"/>
    <mergeCell ref="E1023:F1023"/>
    <mergeCell ref="G1023:H1023"/>
    <mergeCell ref="I1023:J1023"/>
    <mergeCell ref="K1023:L1023"/>
    <mergeCell ref="M1023:N1023"/>
    <mergeCell ref="O1023:P1023"/>
    <mergeCell ref="Q1023:S1023"/>
    <mergeCell ref="C1024:D1024"/>
    <mergeCell ref="E1024:F1024"/>
    <mergeCell ref="G1024:H1024"/>
    <mergeCell ref="I1024:J1024"/>
    <mergeCell ref="K1024:L1024"/>
    <mergeCell ref="M1024:N1024"/>
    <mergeCell ref="O1024:P1024"/>
    <mergeCell ref="Q1024:S1024"/>
    <mergeCell ref="C1025:D1025"/>
    <mergeCell ref="E1025:F1025"/>
    <mergeCell ref="G1025:H1025"/>
    <mergeCell ref="I1025:J1025"/>
    <mergeCell ref="K1025:L1025"/>
    <mergeCell ref="M1025:N1025"/>
    <mergeCell ref="O1025:P1025"/>
    <mergeCell ref="Q1025:S1025"/>
    <mergeCell ref="C1026:D1026"/>
    <mergeCell ref="E1026:F1026"/>
    <mergeCell ref="G1026:H1026"/>
    <mergeCell ref="I1026:J1026"/>
    <mergeCell ref="K1026:L1026"/>
    <mergeCell ref="M1026:N1026"/>
    <mergeCell ref="O1026:P1026"/>
    <mergeCell ref="Q1026:S1026"/>
    <mergeCell ref="C1027:D1027"/>
    <mergeCell ref="E1027:F1027"/>
    <mergeCell ref="G1027:H1027"/>
    <mergeCell ref="I1027:J1027"/>
    <mergeCell ref="K1027:L1027"/>
    <mergeCell ref="M1027:N1027"/>
    <mergeCell ref="O1027:P1027"/>
    <mergeCell ref="Q1027:S1027"/>
    <mergeCell ref="C1028:D1028"/>
    <mergeCell ref="E1028:F1028"/>
    <mergeCell ref="G1028:H1028"/>
    <mergeCell ref="I1028:J1028"/>
    <mergeCell ref="K1028:L1028"/>
    <mergeCell ref="M1028:N1028"/>
    <mergeCell ref="O1028:P1028"/>
    <mergeCell ref="Q1028:S1028"/>
    <mergeCell ref="C1029:D1029"/>
    <mergeCell ref="E1029:F1029"/>
    <mergeCell ref="G1029:H1029"/>
    <mergeCell ref="I1029:J1029"/>
    <mergeCell ref="K1029:L1029"/>
    <mergeCell ref="M1029:N1029"/>
    <mergeCell ref="O1029:P1029"/>
    <mergeCell ref="Q1029:S1029"/>
    <mergeCell ref="C1030:D1030"/>
    <mergeCell ref="E1030:F1030"/>
    <mergeCell ref="G1030:H1030"/>
    <mergeCell ref="I1030:J1030"/>
    <mergeCell ref="K1030:L1030"/>
    <mergeCell ref="M1030:N1030"/>
    <mergeCell ref="O1030:P1030"/>
    <mergeCell ref="Q1030:S1030"/>
    <mergeCell ref="C1031:D1031"/>
    <mergeCell ref="E1031:F1031"/>
    <mergeCell ref="G1031:H1031"/>
    <mergeCell ref="I1031:J1031"/>
    <mergeCell ref="K1031:L1031"/>
    <mergeCell ref="M1031:N1031"/>
    <mergeCell ref="O1031:P1031"/>
    <mergeCell ref="Q1031:S1031"/>
    <mergeCell ref="C1032:D1032"/>
    <mergeCell ref="E1032:F1032"/>
    <mergeCell ref="G1032:H1032"/>
    <mergeCell ref="I1032:J1032"/>
    <mergeCell ref="K1032:L1032"/>
    <mergeCell ref="M1032:N1032"/>
    <mergeCell ref="O1032:P1032"/>
    <mergeCell ref="Q1032:S1032"/>
    <mergeCell ref="C1033:D1033"/>
    <mergeCell ref="E1033:F1033"/>
    <mergeCell ref="G1033:H1033"/>
    <mergeCell ref="I1033:J1033"/>
    <mergeCell ref="K1033:L1033"/>
    <mergeCell ref="M1033:N1033"/>
    <mergeCell ref="O1033:P1033"/>
    <mergeCell ref="Q1033:S1033"/>
    <mergeCell ref="C1034:D1034"/>
    <mergeCell ref="E1034:F1034"/>
    <mergeCell ref="G1034:H1034"/>
    <mergeCell ref="I1034:J1034"/>
    <mergeCell ref="K1034:L1034"/>
    <mergeCell ref="M1034:N1034"/>
    <mergeCell ref="O1034:P1034"/>
    <mergeCell ref="Q1034:S1034"/>
    <mergeCell ref="C1035:D1035"/>
    <mergeCell ref="E1035:F1035"/>
    <mergeCell ref="G1035:H1035"/>
    <mergeCell ref="I1035:J1035"/>
    <mergeCell ref="K1035:L1035"/>
    <mergeCell ref="M1035:N1035"/>
    <mergeCell ref="O1035:P1035"/>
    <mergeCell ref="Q1035:S1035"/>
    <mergeCell ref="C1036:D1036"/>
    <mergeCell ref="E1036:F1036"/>
    <mergeCell ref="G1036:H1036"/>
    <mergeCell ref="I1036:J1036"/>
    <mergeCell ref="K1036:L1036"/>
    <mergeCell ref="M1036:N1036"/>
    <mergeCell ref="O1036:P1036"/>
    <mergeCell ref="Q1036:S1036"/>
    <mergeCell ref="C1037:D1037"/>
    <mergeCell ref="E1037:F1037"/>
    <mergeCell ref="G1037:H1037"/>
    <mergeCell ref="I1037:J1037"/>
    <mergeCell ref="K1037:L1037"/>
    <mergeCell ref="M1037:N1037"/>
    <mergeCell ref="O1037:P1037"/>
    <mergeCell ref="Q1037:S1037"/>
    <mergeCell ref="C1038:D1038"/>
    <mergeCell ref="E1038:F1038"/>
    <mergeCell ref="G1038:H1038"/>
    <mergeCell ref="I1038:J1038"/>
    <mergeCell ref="K1038:L1038"/>
    <mergeCell ref="M1038:N1038"/>
    <mergeCell ref="O1038:P1038"/>
    <mergeCell ref="Q1038:S1038"/>
    <mergeCell ref="C1039:D1039"/>
    <mergeCell ref="E1039:F1039"/>
    <mergeCell ref="G1039:H1039"/>
    <mergeCell ref="I1039:J1039"/>
    <mergeCell ref="K1039:L1039"/>
    <mergeCell ref="M1039:N1039"/>
    <mergeCell ref="O1039:P1039"/>
    <mergeCell ref="Q1039:S1039"/>
    <mergeCell ref="C1040:D1040"/>
    <mergeCell ref="E1040:F1040"/>
    <mergeCell ref="G1040:H1040"/>
    <mergeCell ref="I1040:J1040"/>
    <mergeCell ref="K1040:L1040"/>
    <mergeCell ref="M1040:N1040"/>
    <mergeCell ref="O1040:P1040"/>
    <mergeCell ref="Q1040:S1040"/>
    <mergeCell ref="C1041:D1041"/>
    <mergeCell ref="E1041:F1041"/>
    <mergeCell ref="G1041:H1041"/>
    <mergeCell ref="I1041:J1041"/>
    <mergeCell ref="K1041:L1041"/>
    <mergeCell ref="M1041:N1041"/>
    <mergeCell ref="O1041:P1041"/>
    <mergeCell ref="Q1041:S1041"/>
    <mergeCell ref="C1042:D1042"/>
    <mergeCell ref="E1042:F1042"/>
    <mergeCell ref="G1042:H1042"/>
    <mergeCell ref="I1042:J1042"/>
    <mergeCell ref="K1042:L1042"/>
    <mergeCell ref="M1042:N1042"/>
    <mergeCell ref="O1042:P1042"/>
    <mergeCell ref="Q1042:S1042"/>
    <mergeCell ref="C1043:D1043"/>
    <mergeCell ref="E1043:F1043"/>
    <mergeCell ref="G1043:H1043"/>
    <mergeCell ref="I1043:J1043"/>
    <mergeCell ref="K1043:L1043"/>
    <mergeCell ref="M1043:N1043"/>
    <mergeCell ref="O1043:P1043"/>
    <mergeCell ref="Q1043:S1043"/>
    <mergeCell ref="C1044:D1044"/>
    <mergeCell ref="E1044:F1044"/>
    <mergeCell ref="G1044:H1044"/>
    <mergeCell ref="I1044:J1044"/>
    <mergeCell ref="K1044:L1044"/>
    <mergeCell ref="M1044:N1044"/>
    <mergeCell ref="O1044:P1044"/>
    <mergeCell ref="Q1044:S1044"/>
    <mergeCell ref="C1045:D1045"/>
    <mergeCell ref="E1045:F1045"/>
    <mergeCell ref="G1045:H1045"/>
    <mergeCell ref="I1045:J1045"/>
    <mergeCell ref="K1045:L1045"/>
    <mergeCell ref="M1045:N1045"/>
    <mergeCell ref="O1045:P1045"/>
    <mergeCell ref="Q1045:S1045"/>
    <mergeCell ref="C1046:D1046"/>
    <mergeCell ref="E1046:F1046"/>
    <mergeCell ref="G1046:H1046"/>
    <mergeCell ref="I1046:J1046"/>
    <mergeCell ref="K1046:L1046"/>
    <mergeCell ref="M1046:N1046"/>
    <mergeCell ref="O1046:P1046"/>
    <mergeCell ref="Q1046:S1046"/>
    <mergeCell ref="C1047:D1047"/>
    <mergeCell ref="E1047:F1047"/>
    <mergeCell ref="G1047:H1047"/>
    <mergeCell ref="I1047:J1047"/>
    <mergeCell ref="K1047:L1047"/>
    <mergeCell ref="M1047:N1047"/>
    <mergeCell ref="O1047:P1047"/>
    <mergeCell ref="Q1047:S1047"/>
    <mergeCell ref="C1048:D1048"/>
    <mergeCell ref="E1048:F1048"/>
    <mergeCell ref="G1048:H1048"/>
    <mergeCell ref="I1048:J1048"/>
    <mergeCell ref="K1048:L1048"/>
    <mergeCell ref="M1048:N1048"/>
    <mergeCell ref="O1048:P1048"/>
    <mergeCell ref="Q1048:S1048"/>
    <mergeCell ref="C1049:D1049"/>
    <mergeCell ref="E1049:F1049"/>
    <mergeCell ref="G1049:H1049"/>
    <mergeCell ref="I1049:J1049"/>
    <mergeCell ref="K1049:L1049"/>
    <mergeCell ref="M1049:N1049"/>
    <mergeCell ref="O1049:P1049"/>
    <mergeCell ref="Q1049:S1049"/>
    <mergeCell ref="C1050:D1050"/>
    <mergeCell ref="E1050:F1050"/>
    <mergeCell ref="G1050:H1050"/>
    <mergeCell ref="I1050:J1050"/>
    <mergeCell ref="K1050:L1050"/>
    <mergeCell ref="M1050:N1050"/>
    <mergeCell ref="O1050:P1050"/>
    <mergeCell ref="Q1050:S1050"/>
    <mergeCell ref="C1051:D1051"/>
    <mergeCell ref="E1051:F1051"/>
    <mergeCell ref="G1051:H1051"/>
    <mergeCell ref="I1051:J1051"/>
    <mergeCell ref="K1051:L1051"/>
    <mergeCell ref="M1051:N1051"/>
    <mergeCell ref="O1051:P1051"/>
    <mergeCell ref="Q1051:S1051"/>
    <mergeCell ref="C1052:D1052"/>
    <mergeCell ref="E1052:F1052"/>
    <mergeCell ref="G1052:H1052"/>
    <mergeCell ref="I1052:J1052"/>
    <mergeCell ref="K1052:L1052"/>
    <mergeCell ref="M1052:N1052"/>
    <mergeCell ref="O1052:P1052"/>
    <mergeCell ref="Q1052:S1052"/>
    <mergeCell ref="C1053:D1053"/>
    <mergeCell ref="E1053:F1053"/>
    <mergeCell ref="G1053:H1053"/>
    <mergeCell ref="I1053:J1053"/>
    <mergeCell ref="K1053:L1053"/>
    <mergeCell ref="M1053:N1053"/>
    <mergeCell ref="O1053:P1053"/>
    <mergeCell ref="Q1053:S1053"/>
    <mergeCell ref="C1054:D1054"/>
    <mergeCell ref="E1054:F1054"/>
    <mergeCell ref="G1054:H1054"/>
    <mergeCell ref="I1054:J1054"/>
    <mergeCell ref="K1054:L1054"/>
    <mergeCell ref="M1054:N1054"/>
    <mergeCell ref="O1054:P1054"/>
    <mergeCell ref="Q1054:S1054"/>
    <mergeCell ref="C1055:D1055"/>
    <mergeCell ref="E1055:F1055"/>
    <mergeCell ref="G1055:H1055"/>
    <mergeCell ref="I1055:J1055"/>
    <mergeCell ref="K1055:L1055"/>
    <mergeCell ref="M1055:N1055"/>
    <mergeCell ref="O1055:P1055"/>
    <mergeCell ref="Q1055:S1055"/>
    <mergeCell ref="C1056:D1056"/>
    <mergeCell ref="E1056:F1056"/>
    <mergeCell ref="G1056:H1056"/>
    <mergeCell ref="I1056:J1056"/>
    <mergeCell ref="K1056:L1056"/>
    <mergeCell ref="M1056:N1056"/>
    <mergeCell ref="O1056:P1056"/>
    <mergeCell ref="Q1056:S1056"/>
    <mergeCell ref="C1057:D1057"/>
    <mergeCell ref="E1057:F1057"/>
    <mergeCell ref="G1057:H1057"/>
    <mergeCell ref="I1057:J1057"/>
    <mergeCell ref="K1057:L1057"/>
    <mergeCell ref="M1057:N1057"/>
    <mergeCell ref="O1057:P1057"/>
    <mergeCell ref="Q1057:S1057"/>
    <mergeCell ref="C1058:D1058"/>
    <mergeCell ref="E1058:F1058"/>
    <mergeCell ref="G1058:H1058"/>
    <mergeCell ref="I1058:J1058"/>
    <mergeCell ref="K1058:L1058"/>
    <mergeCell ref="M1058:N1058"/>
    <mergeCell ref="O1058:P1058"/>
    <mergeCell ref="Q1058:S1058"/>
    <mergeCell ref="C1059:D1059"/>
    <mergeCell ref="E1059:F1059"/>
    <mergeCell ref="G1059:H1059"/>
    <mergeCell ref="I1059:J1059"/>
    <mergeCell ref="K1059:L1059"/>
    <mergeCell ref="M1059:N1059"/>
    <mergeCell ref="O1059:P1059"/>
    <mergeCell ref="Q1059:S1059"/>
    <mergeCell ref="C1060:D1060"/>
    <mergeCell ref="E1060:F1060"/>
    <mergeCell ref="G1060:H1060"/>
    <mergeCell ref="I1060:J1060"/>
    <mergeCell ref="K1060:L1060"/>
    <mergeCell ref="M1060:N1060"/>
    <mergeCell ref="O1060:P1060"/>
    <mergeCell ref="Q1060:S1060"/>
    <mergeCell ref="C1061:D1061"/>
    <mergeCell ref="E1061:F1061"/>
    <mergeCell ref="G1061:H1061"/>
    <mergeCell ref="I1061:J1061"/>
    <mergeCell ref="K1061:L1061"/>
    <mergeCell ref="M1061:N1061"/>
    <mergeCell ref="O1061:P1061"/>
    <mergeCell ref="Q1061:S1061"/>
    <mergeCell ref="C1062:D1062"/>
    <mergeCell ref="E1062:F1062"/>
    <mergeCell ref="G1062:H1062"/>
    <mergeCell ref="I1062:J1062"/>
    <mergeCell ref="K1062:L1062"/>
    <mergeCell ref="M1062:N1062"/>
    <mergeCell ref="O1062:P1062"/>
    <mergeCell ref="Q1062:S1062"/>
    <mergeCell ref="C1063:D1063"/>
    <mergeCell ref="E1063:F1063"/>
    <mergeCell ref="G1063:H1063"/>
    <mergeCell ref="I1063:J1063"/>
    <mergeCell ref="K1063:L1063"/>
    <mergeCell ref="M1063:N1063"/>
    <mergeCell ref="O1063:P1063"/>
    <mergeCell ref="Q1063:S1063"/>
    <mergeCell ref="C1064:D1064"/>
    <mergeCell ref="E1064:F1064"/>
    <mergeCell ref="G1064:H1064"/>
    <mergeCell ref="I1064:J1064"/>
    <mergeCell ref="K1064:L1064"/>
    <mergeCell ref="M1064:N1064"/>
    <mergeCell ref="O1064:P1064"/>
    <mergeCell ref="Q1064:S1064"/>
    <mergeCell ref="C1065:D1065"/>
    <mergeCell ref="E1065:F1065"/>
    <mergeCell ref="G1065:H1065"/>
    <mergeCell ref="I1065:J1065"/>
    <mergeCell ref="K1065:L1065"/>
    <mergeCell ref="M1065:N1065"/>
    <mergeCell ref="O1065:P1065"/>
    <mergeCell ref="Q1065:S1065"/>
    <mergeCell ref="C1066:D1066"/>
    <mergeCell ref="E1066:F1066"/>
    <mergeCell ref="G1066:H1066"/>
    <mergeCell ref="I1066:J1066"/>
    <mergeCell ref="K1066:L1066"/>
    <mergeCell ref="M1066:N1066"/>
    <mergeCell ref="O1066:P1066"/>
    <mergeCell ref="Q1066:S1066"/>
    <mergeCell ref="C1067:D1067"/>
    <mergeCell ref="E1067:F1067"/>
    <mergeCell ref="G1067:H1067"/>
    <mergeCell ref="I1067:J1067"/>
    <mergeCell ref="K1067:L1067"/>
    <mergeCell ref="M1067:N1067"/>
    <mergeCell ref="O1067:P1067"/>
    <mergeCell ref="Q1067:S1067"/>
    <mergeCell ref="C1068:D1068"/>
    <mergeCell ref="E1068:F1068"/>
    <mergeCell ref="G1068:H1068"/>
    <mergeCell ref="I1068:J1068"/>
    <mergeCell ref="K1068:L1068"/>
    <mergeCell ref="M1068:N1068"/>
    <mergeCell ref="O1068:P1068"/>
    <mergeCell ref="Q1068:S1068"/>
    <mergeCell ref="C1069:D1069"/>
    <mergeCell ref="E1069:F1069"/>
    <mergeCell ref="G1069:H1069"/>
    <mergeCell ref="I1069:J1069"/>
    <mergeCell ref="K1069:L1069"/>
    <mergeCell ref="M1069:N1069"/>
    <mergeCell ref="O1069:P1069"/>
    <mergeCell ref="Q1069:S1069"/>
    <mergeCell ref="C1070:D1070"/>
    <mergeCell ref="E1070:F1070"/>
    <mergeCell ref="G1070:H1070"/>
    <mergeCell ref="I1070:J1070"/>
    <mergeCell ref="K1070:L1070"/>
    <mergeCell ref="M1070:N1070"/>
    <mergeCell ref="O1070:P1070"/>
    <mergeCell ref="Q1070:S1070"/>
    <mergeCell ref="C1071:D1071"/>
    <mergeCell ref="E1071:F1071"/>
    <mergeCell ref="G1071:H1071"/>
    <mergeCell ref="I1071:J1071"/>
    <mergeCell ref="K1071:L1071"/>
    <mergeCell ref="M1071:N1071"/>
    <mergeCell ref="O1071:P1071"/>
    <mergeCell ref="Q1071:S1071"/>
    <mergeCell ref="C1072:D1072"/>
    <mergeCell ref="E1072:F1072"/>
    <mergeCell ref="G1072:H1072"/>
    <mergeCell ref="I1072:J1072"/>
    <mergeCell ref="K1072:L1072"/>
    <mergeCell ref="M1072:N1072"/>
    <mergeCell ref="O1072:P1072"/>
    <mergeCell ref="Q1072:S1072"/>
    <mergeCell ref="C1073:D1073"/>
    <mergeCell ref="E1073:F1073"/>
    <mergeCell ref="G1073:H1073"/>
    <mergeCell ref="I1073:J1073"/>
    <mergeCell ref="K1073:L1073"/>
    <mergeCell ref="M1073:N1073"/>
    <mergeCell ref="O1073:P1073"/>
    <mergeCell ref="Q1073:S1073"/>
    <mergeCell ref="C1074:D1074"/>
    <mergeCell ref="E1074:F1074"/>
    <mergeCell ref="G1074:H1074"/>
    <mergeCell ref="I1074:J1074"/>
    <mergeCell ref="K1074:L1074"/>
    <mergeCell ref="M1074:N1074"/>
    <mergeCell ref="O1074:P1074"/>
    <mergeCell ref="Q1074:S1074"/>
    <mergeCell ref="C1075:D1075"/>
    <mergeCell ref="E1075:F1075"/>
    <mergeCell ref="G1075:H1075"/>
    <mergeCell ref="I1075:J1075"/>
    <mergeCell ref="K1075:L1075"/>
    <mergeCell ref="M1075:N1075"/>
    <mergeCell ref="O1075:P1075"/>
    <mergeCell ref="Q1075:S1075"/>
    <mergeCell ref="C1076:D1076"/>
    <mergeCell ref="E1076:F1076"/>
    <mergeCell ref="G1076:H1076"/>
    <mergeCell ref="I1076:J1076"/>
    <mergeCell ref="K1076:L1076"/>
    <mergeCell ref="M1076:N1076"/>
    <mergeCell ref="O1076:P1076"/>
    <mergeCell ref="Q1076:S1076"/>
    <mergeCell ref="C1077:D1077"/>
    <mergeCell ref="E1077:F1077"/>
    <mergeCell ref="G1077:H1077"/>
    <mergeCell ref="I1077:J1077"/>
    <mergeCell ref="K1077:L1077"/>
    <mergeCell ref="M1077:N1077"/>
    <mergeCell ref="O1077:P1077"/>
    <mergeCell ref="Q1077:S1077"/>
    <mergeCell ref="C1078:D1078"/>
    <mergeCell ref="E1078:F1078"/>
    <mergeCell ref="G1078:H1078"/>
    <mergeCell ref="I1078:J1078"/>
    <mergeCell ref="K1078:L1078"/>
    <mergeCell ref="M1078:N1078"/>
    <mergeCell ref="O1078:P1078"/>
    <mergeCell ref="Q1078:S1078"/>
    <mergeCell ref="C1079:D1079"/>
    <mergeCell ref="E1079:F1079"/>
    <mergeCell ref="G1079:H1079"/>
    <mergeCell ref="I1079:J1079"/>
    <mergeCell ref="K1079:L1079"/>
    <mergeCell ref="M1079:N1079"/>
    <mergeCell ref="O1079:P1079"/>
    <mergeCell ref="Q1079:S1079"/>
    <mergeCell ref="C1080:D1080"/>
    <mergeCell ref="E1080:F1080"/>
    <mergeCell ref="G1080:H1080"/>
    <mergeCell ref="I1080:J1080"/>
    <mergeCell ref="K1080:L1080"/>
    <mergeCell ref="M1080:N1080"/>
    <mergeCell ref="O1080:P1080"/>
    <mergeCell ref="Q1080:S1080"/>
    <mergeCell ref="C1081:D1081"/>
    <mergeCell ref="E1081:F1081"/>
    <mergeCell ref="G1081:H1081"/>
    <mergeCell ref="I1081:J1081"/>
    <mergeCell ref="K1081:L1081"/>
    <mergeCell ref="M1081:N1081"/>
    <mergeCell ref="O1081:P1081"/>
    <mergeCell ref="Q1081:S1081"/>
    <mergeCell ref="C1082:D1082"/>
    <mergeCell ref="E1082:F1082"/>
    <mergeCell ref="G1082:H1082"/>
    <mergeCell ref="I1082:J1082"/>
    <mergeCell ref="K1082:L1082"/>
    <mergeCell ref="M1082:N1082"/>
    <mergeCell ref="O1082:P1082"/>
    <mergeCell ref="Q1082:S1082"/>
    <mergeCell ref="C1083:D1083"/>
    <mergeCell ref="E1083:F1083"/>
    <mergeCell ref="G1083:H1083"/>
    <mergeCell ref="I1083:J1083"/>
    <mergeCell ref="K1083:L1083"/>
    <mergeCell ref="M1083:N1083"/>
    <mergeCell ref="O1083:P1083"/>
    <mergeCell ref="Q1083:S1083"/>
    <mergeCell ref="C1084:D1084"/>
    <mergeCell ref="E1084:F1084"/>
    <mergeCell ref="G1084:H1084"/>
    <mergeCell ref="I1084:J1084"/>
    <mergeCell ref="K1084:L1084"/>
    <mergeCell ref="M1084:N1084"/>
    <mergeCell ref="O1084:P1084"/>
    <mergeCell ref="Q1084:S1084"/>
    <mergeCell ref="C1085:D1085"/>
    <mergeCell ref="E1085:F1085"/>
    <mergeCell ref="G1085:H1085"/>
    <mergeCell ref="I1085:J1085"/>
    <mergeCell ref="K1085:L1085"/>
    <mergeCell ref="M1085:N1085"/>
    <mergeCell ref="O1085:P1085"/>
    <mergeCell ref="Q1085:S1085"/>
    <mergeCell ref="C1086:D1086"/>
    <mergeCell ref="E1086:F1086"/>
    <mergeCell ref="G1086:H1086"/>
    <mergeCell ref="I1086:J1086"/>
    <mergeCell ref="K1086:L1086"/>
    <mergeCell ref="M1086:N1086"/>
    <mergeCell ref="O1086:P1086"/>
    <mergeCell ref="Q1086:S1086"/>
    <mergeCell ref="C1087:D1087"/>
    <mergeCell ref="E1087:F1087"/>
    <mergeCell ref="G1087:H1087"/>
    <mergeCell ref="I1087:J1087"/>
    <mergeCell ref="K1087:L1087"/>
    <mergeCell ref="M1087:N1087"/>
    <mergeCell ref="O1087:P1087"/>
    <mergeCell ref="Q1087:S1087"/>
    <mergeCell ref="C1088:D1088"/>
    <mergeCell ref="E1088:F1088"/>
    <mergeCell ref="G1088:H1088"/>
    <mergeCell ref="I1088:J1088"/>
    <mergeCell ref="K1088:L1088"/>
    <mergeCell ref="M1088:N1088"/>
    <mergeCell ref="O1088:P1088"/>
    <mergeCell ref="Q1088:S1088"/>
    <mergeCell ref="C1089:D1089"/>
    <mergeCell ref="E1089:F1089"/>
    <mergeCell ref="G1089:H1089"/>
    <mergeCell ref="I1089:J1089"/>
    <mergeCell ref="K1089:L1089"/>
    <mergeCell ref="M1089:N1089"/>
    <mergeCell ref="O1089:P1089"/>
    <mergeCell ref="Q1089:S1089"/>
    <mergeCell ref="C1090:D1090"/>
    <mergeCell ref="E1090:F1090"/>
    <mergeCell ref="G1090:H1090"/>
    <mergeCell ref="I1090:J1090"/>
    <mergeCell ref="K1090:L1090"/>
    <mergeCell ref="M1090:N1090"/>
    <mergeCell ref="O1090:P1090"/>
    <mergeCell ref="Q1090:S1090"/>
    <mergeCell ref="C1091:D1091"/>
    <mergeCell ref="E1091:F1091"/>
    <mergeCell ref="G1091:H1091"/>
    <mergeCell ref="I1091:J1091"/>
    <mergeCell ref="K1091:L1091"/>
    <mergeCell ref="M1091:N1091"/>
    <mergeCell ref="O1091:P1091"/>
    <mergeCell ref="Q1091:S1091"/>
    <mergeCell ref="C1092:D1092"/>
    <mergeCell ref="E1092:F1092"/>
    <mergeCell ref="G1092:H1092"/>
    <mergeCell ref="I1092:J1092"/>
    <mergeCell ref="K1092:L1092"/>
    <mergeCell ref="M1092:N1092"/>
    <mergeCell ref="O1092:P1092"/>
    <mergeCell ref="Q1092:S1092"/>
    <mergeCell ref="C1093:D1093"/>
    <mergeCell ref="E1093:F1093"/>
    <mergeCell ref="G1093:H1093"/>
    <mergeCell ref="I1093:J1093"/>
    <mergeCell ref="K1093:L1093"/>
    <mergeCell ref="M1093:N1093"/>
    <mergeCell ref="O1093:P1093"/>
    <mergeCell ref="Q1093:S1093"/>
    <mergeCell ref="C1094:D1094"/>
    <mergeCell ref="E1094:F1094"/>
    <mergeCell ref="G1094:H1094"/>
    <mergeCell ref="I1094:J1094"/>
    <mergeCell ref="K1094:L1094"/>
    <mergeCell ref="M1094:N1094"/>
    <mergeCell ref="O1094:P1094"/>
    <mergeCell ref="Q1094:S1094"/>
    <mergeCell ref="C1095:D1095"/>
    <mergeCell ref="E1095:F1095"/>
    <mergeCell ref="G1095:H1095"/>
    <mergeCell ref="I1095:J1095"/>
    <mergeCell ref="K1095:L1095"/>
    <mergeCell ref="M1095:N1095"/>
    <mergeCell ref="O1095:P1095"/>
    <mergeCell ref="Q1095:S1095"/>
    <mergeCell ref="C1096:D1096"/>
    <mergeCell ref="E1096:F1096"/>
    <mergeCell ref="G1096:H1096"/>
    <mergeCell ref="I1096:J1096"/>
    <mergeCell ref="K1096:L1096"/>
    <mergeCell ref="M1096:N1096"/>
    <mergeCell ref="O1096:P1096"/>
    <mergeCell ref="Q1096:S1096"/>
    <mergeCell ref="C1097:D1097"/>
    <mergeCell ref="E1097:F1097"/>
    <mergeCell ref="G1097:H1097"/>
    <mergeCell ref="I1097:J1097"/>
    <mergeCell ref="K1097:L1097"/>
    <mergeCell ref="M1097:N1097"/>
    <mergeCell ref="O1097:P1097"/>
    <mergeCell ref="Q1097:S1097"/>
    <mergeCell ref="C1098:D1098"/>
    <mergeCell ref="E1098:F1098"/>
    <mergeCell ref="G1098:H1098"/>
    <mergeCell ref="I1098:J1098"/>
    <mergeCell ref="K1098:L1098"/>
    <mergeCell ref="M1098:N1098"/>
    <mergeCell ref="O1098:P1098"/>
    <mergeCell ref="Q1098:S1098"/>
    <mergeCell ref="C1099:D1099"/>
    <mergeCell ref="E1099:F1099"/>
    <mergeCell ref="G1099:H1099"/>
    <mergeCell ref="I1099:J1099"/>
    <mergeCell ref="K1099:L1099"/>
    <mergeCell ref="M1099:N1099"/>
    <mergeCell ref="O1099:P1099"/>
    <mergeCell ref="Q1099:S1099"/>
    <mergeCell ref="C1100:D1100"/>
    <mergeCell ref="E1100:F1100"/>
    <mergeCell ref="G1100:H1100"/>
    <mergeCell ref="I1100:J1100"/>
    <mergeCell ref="K1100:L1100"/>
    <mergeCell ref="M1100:N1100"/>
    <mergeCell ref="O1100:P1100"/>
    <mergeCell ref="Q1100:S1100"/>
    <mergeCell ref="C1101:D1101"/>
    <mergeCell ref="E1101:F1101"/>
    <mergeCell ref="G1101:H1101"/>
    <mergeCell ref="I1101:J1101"/>
    <mergeCell ref="K1101:L1101"/>
    <mergeCell ref="M1101:N1101"/>
    <mergeCell ref="O1101:P1101"/>
    <mergeCell ref="Q1101:S1101"/>
    <mergeCell ref="C1102:D1102"/>
    <mergeCell ref="E1102:F1102"/>
    <mergeCell ref="G1102:H1102"/>
    <mergeCell ref="I1102:J1102"/>
    <mergeCell ref="K1102:L1102"/>
    <mergeCell ref="M1102:N1102"/>
    <mergeCell ref="O1102:P1102"/>
    <mergeCell ref="Q1102:S1102"/>
    <mergeCell ref="C1103:D1103"/>
    <mergeCell ref="E1103:F1103"/>
    <mergeCell ref="G1103:H1103"/>
    <mergeCell ref="I1103:J1103"/>
    <mergeCell ref="K1103:L1103"/>
    <mergeCell ref="M1103:N1103"/>
    <mergeCell ref="O1103:P1103"/>
    <mergeCell ref="Q1103:S1103"/>
    <mergeCell ref="C1104:D1104"/>
    <mergeCell ref="E1104:F1104"/>
    <mergeCell ref="G1104:H1104"/>
    <mergeCell ref="I1104:J1104"/>
    <mergeCell ref="K1104:L1104"/>
    <mergeCell ref="M1104:N1104"/>
    <mergeCell ref="O1104:P1104"/>
    <mergeCell ref="Q1104:S1104"/>
    <mergeCell ref="C1105:D1105"/>
    <mergeCell ref="E1105:F1105"/>
    <mergeCell ref="G1105:H1105"/>
    <mergeCell ref="I1105:J1105"/>
    <mergeCell ref="K1105:L1105"/>
    <mergeCell ref="M1105:N1105"/>
    <mergeCell ref="O1105:P1105"/>
    <mergeCell ref="Q1105:S1105"/>
    <mergeCell ref="C1106:D1106"/>
    <mergeCell ref="E1106:F1106"/>
    <mergeCell ref="G1106:H1106"/>
    <mergeCell ref="I1106:J1106"/>
    <mergeCell ref="K1106:L1106"/>
    <mergeCell ref="M1106:N1106"/>
    <mergeCell ref="O1106:P1106"/>
    <mergeCell ref="Q1106:S1106"/>
    <mergeCell ref="C1107:D1107"/>
    <mergeCell ref="E1107:F1107"/>
    <mergeCell ref="G1107:H1107"/>
    <mergeCell ref="I1107:J1107"/>
    <mergeCell ref="K1107:L1107"/>
    <mergeCell ref="M1107:N1107"/>
    <mergeCell ref="O1107:P1107"/>
    <mergeCell ref="Q1107:S1107"/>
    <mergeCell ref="C1108:D1108"/>
    <mergeCell ref="E1108:F1108"/>
    <mergeCell ref="G1108:H1108"/>
    <mergeCell ref="I1108:J1108"/>
    <mergeCell ref="K1108:L1108"/>
    <mergeCell ref="M1108:N1108"/>
    <mergeCell ref="O1108:P1108"/>
    <mergeCell ref="Q1108:S1108"/>
    <mergeCell ref="C1109:D1109"/>
    <mergeCell ref="E1109:F1109"/>
    <mergeCell ref="G1109:H1109"/>
    <mergeCell ref="I1109:J1109"/>
    <mergeCell ref="K1109:L1109"/>
    <mergeCell ref="M1109:N1109"/>
    <mergeCell ref="O1109:P1109"/>
    <mergeCell ref="Q1109:S1109"/>
    <mergeCell ref="C1110:D1110"/>
    <mergeCell ref="E1110:F1110"/>
    <mergeCell ref="G1110:H1110"/>
    <mergeCell ref="I1110:J1110"/>
    <mergeCell ref="K1110:L1110"/>
    <mergeCell ref="M1110:N1110"/>
    <mergeCell ref="O1110:P1110"/>
    <mergeCell ref="Q1110:S1110"/>
    <mergeCell ref="C1111:D1111"/>
    <mergeCell ref="E1111:F1111"/>
    <mergeCell ref="G1111:H1111"/>
    <mergeCell ref="I1111:J1111"/>
    <mergeCell ref="K1111:L1111"/>
    <mergeCell ref="M1111:N1111"/>
    <mergeCell ref="O1111:P1111"/>
    <mergeCell ref="Q1111:S1111"/>
    <mergeCell ref="C1112:D1112"/>
    <mergeCell ref="E1112:F1112"/>
    <mergeCell ref="G1112:H1112"/>
    <mergeCell ref="I1112:J1112"/>
    <mergeCell ref="K1112:L1112"/>
    <mergeCell ref="M1112:N1112"/>
    <mergeCell ref="O1112:P1112"/>
    <mergeCell ref="Q1112:S1112"/>
    <mergeCell ref="C1113:D1113"/>
    <mergeCell ref="E1113:F1113"/>
    <mergeCell ref="G1113:H1113"/>
    <mergeCell ref="I1113:J1113"/>
    <mergeCell ref="K1113:L1113"/>
    <mergeCell ref="M1113:N1113"/>
    <mergeCell ref="O1113:P1113"/>
    <mergeCell ref="Q1113:S1113"/>
    <mergeCell ref="C1114:D1114"/>
    <mergeCell ref="E1114:F1114"/>
    <mergeCell ref="G1114:H1114"/>
    <mergeCell ref="I1114:J1114"/>
    <mergeCell ref="K1114:L1114"/>
    <mergeCell ref="M1114:N1114"/>
    <mergeCell ref="O1114:P1114"/>
    <mergeCell ref="Q1114:S1114"/>
    <mergeCell ref="C1115:D1115"/>
    <mergeCell ref="E1115:F1115"/>
    <mergeCell ref="G1115:H1115"/>
    <mergeCell ref="I1115:J1115"/>
    <mergeCell ref="K1115:L1115"/>
    <mergeCell ref="M1115:N1115"/>
    <mergeCell ref="O1115:P1115"/>
    <mergeCell ref="Q1115:S1115"/>
    <mergeCell ref="C1116:D1116"/>
    <mergeCell ref="E1116:F1116"/>
    <mergeCell ref="G1116:H1116"/>
    <mergeCell ref="I1116:J1116"/>
    <mergeCell ref="K1116:L1116"/>
    <mergeCell ref="M1116:N1116"/>
    <mergeCell ref="O1116:P1116"/>
    <mergeCell ref="Q1116:S1116"/>
    <mergeCell ref="C1117:D1117"/>
    <mergeCell ref="E1117:F1117"/>
    <mergeCell ref="G1117:H1117"/>
    <mergeCell ref="I1117:J1117"/>
    <mergeCell ref="K1117:L1117"/>
    <mergeCell ref="M1117:N1117"/>
    <mergeCell ref="O1117:P1117"/>
    <mergeCell ref="Q1117:S1117"/>
    <mergeCell ref="C1118:D1118"/>
    <mergeCell ref="E1118:F1118"/>
    <mergeCell ref="G1118:H1118"/>
    <mergeCell ref="I1118:J1118"/>
    <mergeCell ref="K1118:L1118"/>
    <mergeCell ref="M1118:N1118"/>
    <mergeCell ref="O1118:P1118"/>
    <mergeCell ref="Q1118:S1118"/>
    <mergeCell ref="C1119:D1119"/>
    <mergeCell ref="E1119:F1119"/>
    <mergeCell ref="G1119:H1119"/>
    <mergeCell ref="I1119:J1119"/>
    <mergeCell ref="K1119:L1119"/>
    <mergeCell ref="M1119:N1119"/>
    <mergeCell ref="O1119:P1119"/>
    <mergeCell ref="Q1119:S1119"/>
    <mergeCell ref="C1120:D1120"/>
    <mergeCell ref="E1120:F1120"/>
    <mergeCell ref="G1120:H1120"/>
    <mergeCell ref="I1120:J1120"/>
    <mergeCell ref="K1120:L1120"/>
    <mergeCell ref="M1120:N1120"/>
    <mergeCell ref="O1120:P1120"/>
    <mergeCell ref="Q1120:S1120"/>
    <mergeCell ref="C1121:D1121"/>
    <mergeCell ref="E1121:F1121"/>
    <mergeCell ref="G1121:H1121"/>
    <mergeCell ref="I1121:J1121"/>
    <mergeCell ref="K1121:L1121"/>
    <mergeCell ref="M1121:N1121"/>
    <mergeCell ref="O1121:P1121"/>
    <mergeCell ref="Q1121:S1121"/>
    <mergeCell ref="C1122:D1122"/>
    <mergeCell ref="E1122:F1122"/>
    <mergeCell ref="G1122:H1122"/>
    <mergeCell ref="I1122:J1122"/>
    <mergeCell ref="K1122:L1122"/>
    <mergeCell ref="M1122:N1122"/>
    <mergeCell ref="O1122:P1122"/>
    <mergeCell ref="Q1122:S1122"/>
    <mergeCell ref="C1123:D1123"/>
    <mergeCell ref="E1123:F1123"/>
    <mergeCell ref="G1123:H1123"/>
    <mergeCell ref="I1123:J1123"/>
    <mergeCell ref="K1123:L1123"/>
    <mergeCell ref="M1123:N1123"/>
    <mergeCell ref="O1123:P1123"/>
    <mergeCell ref="Q1123:S1123"/>
    <mergeCell ref="C1124:D1124"/>
    <mergeCell ref="E1124:F1124"/>
    <mergeCell ref="G1124:H1124"/>
    <mergeCell ref="I1124:J1124"/>
    <mergeCell ref="K1124:L1124"/>
    <mergeCell ref="M1124:N1124"/>
    <mergeCell ref="O1124:P1124"/>
    <mergeCell ref="Q1124:S1124"/>
    <mergeCell ref="C1125:D1125"/>
    <mergeCell ref="E1125:F1125"/>
    <mergeCell ref="G1125:H1125"/>
    <mergeCell ref="I1125:J1125"/>
    <mergeCell ref="K1125:L1125"/>
    <mergeCell ref="M1125:N1125"/>
    <mergeCell ref="O1125:P1125"/>
    <mergeCell ref="Q1125:S1125"/>
    <mergeCell ref="C1126:D1126"/>
    <mergeCell ref="E1126:F1126"/>
    <mergeCell ref="G1126:H1126"/>
    <mergeCell ref="I1126:J1126"/>
    <mergeCell ref="K1126:L1126"/>
    <mergeCell ref="M1126:N1126"/>
    <mergeCell ref="O1126:P1126"/>
    <mergeCell ref="Q1126:S1126"/>
    <mergeCell ref="C1127:D1127"/>
    <mergeCell ref="E1127:F1127"/>
    <mergeCell ref="G1127:H1127"/>
    <mergeCell ref="I1127:J1127"/>
    <mergeCell ref="K1127:L1127"/>
    <mergeCell ref="M1127:N1127"/>
    <mergeCell ref="O1127:P1127"/>
    <mergeCell ref="Q1127:S1127"/>
    <mergeCell ref="C1128:D1128"/>
    <mergeCell ref="E1128:F1128"/>
    <mergeCell ref="G1128:H1128"/>
    <mergeCell ref="I1128:J1128"/>
    <mergeCell ref="K1128:L1128"/>
    <mergeCell ref="M1128:N1128"/>
    <mergeCell ref="O1128:P1128"/>
    <mergeCell ref="Q1128:S1128"/>
    <mergeCell ref="C1129:D1129"/>
    <mergeCell ref="E1129:F1129"/>
    <mergeCell ref="G1129:H1129"/>
    <mergeCell ref="I1129:J1129"/>
    <mergeCell ref="K1129:L1129"/>
    <mergeCell ref="M1129:N1129"/>
    <mergeCell ref="O1129:P1129"/>
    <mergeCell ref="Q1129:S1129"/>
    <mergeCell ref="C1130:D1130"/>
    <mergeCell ref="E1130:F1130"/>
    <mergeCell ref="G1130:H1130"/>
    <mergeCell ref="I1130:J1130"/>
    <mergeCell ref="K1130:L1130"/>
    <mergeCell ref="M1130:N1130"/>
    <mergeCell ref="O1130:P1130"/>
    <mergeCell ref="Q1130:S1130"/>
    <mergeCell ref="C1131:D1131"/>
    <mergeCell ref="E1131:F1131"/>
    <mergeCell ref="G1131:H1131"/>
    <mergeCell ref="I1131:J1131"/>
    <mergeCell ref="K1131:L1131"/>
    <mergeCell ref="M1131:N1131"/>
    <mergeCell ref="O1131:P1131"/>
    <mergeCell ref="Q1131:S1131"/>
    <mergeCell ref="C1132:D1132"/>
    <mergeCell ref="E1132:F1132"/>
    <mergeCell ref="G1132:H1132"/>
    <mergeCell ref="I1132:J1132"/>
    <mergeCell ref="K1132:L1132"/>
    <mergeCell ref="M1132:N1132"/>
    <mergeCell ref="O1132:P1132"/>
    <mergeCell ref="Q1132:S1132"/>
    <mergeCell ref="C1133:D1133"/>
    <mergeCell ref="E1133:F1133"/>
    <mergeCell ref="G1133:H1133"/>
    <mergeCell ref="I1133:J1133"/>
    <mergeCell ref="K1133:L1133"/>
    <mergeCell ref="M1133:N1133"/>
    <mergeCell ref="O1133:P1133"/>
    <mergeCell ref="Q1133:S1133"/>
    <mergeCell ref="C1134:D1134"/>
    <mergeCell ref="E1134:F1134"/>
    <mergeCell ref="G1134:H1134"/>
    <mergeCell ref="I1134:J1134"/>
    <mergeCell ref="K1134:L1134"/>
    <mergeCell ref="M1134:N1134"/>
    <mergeCell ref="O1134:P1134"/>
    <mergeCell ref="Q1134:S1134"/>
    <mergeCell ref="C1135:D1135"/>
    <mergeCell ref="E1135:F1135"/>
    <mergeCell ref="G1135:H1135"/>
    <mergeCell ref="I1135:J1135"/>
    <mergeCell ref="K1135:L1135"/>
    <mergeCell ref="M1135:N1135"/>
    <mergeCell ref="O1135:P1135"/>
    <mergeCell ref="Q1135:S1135"/>
    <mergeCell ref="C1136:D1136"/>
    <mergeCell ref="E1136:F1136"/>
    <mergeCell ref="G1136:H1136"/>
    <mergeCell ref="I1136:J1136"/>
    <mergeCell ref="K1136:L1136"/>
    <mergeCell ref="M1136:N1136"/>
    <mergeCell ref="O1136:P1136"/>
    <mergeCell ref="Q1136:S1136"/>
    <mergeCell ref="C1137:D1137"/>
    <mergeCell ref="E1137:F1137"/>
    <mergeCell ref="G1137:H1137"/>
    <mergeCell ref="I1137:J1137"/>
    <mergeCell ref="K1137:L1137"/>
    <mergeCell ref="M1137:N1137"/>
    <mergeCell ref="O1137:P1137"/>
    <mergeCell ref="Q1137:S1137"/>
    <mergeCell ref="C1138:D1138"/>
    <mergeCell ref="E1138:F1138"/>
    <mergeCell ref="G1138:H1138"/>
    <mergeCell ref="I1138:J1138"/>
    <mergeCell ref="K1138:L1138"/>
    <mergeCell ref="M1138:N1138"/>
    <mergeCell ref="O1138:P1138"/>
    <mergeCell ref="Q1138:S1138"/>
    <mergeCell ref="C1139:D1139"/>
    <mergeCell ref="E1139:F1139"/>
    <mergeCell ref="G1139:H1139"/>
    <mergeCell ref="I1139:J1139"/>
    <mergeCell ref="K1139:L1139"/>
    <mergeCell ref="M1139:N1139"/>
    <mergeCell ref="O1139:P1139"/>
    <mergeCell ref="Q1139:S1139"/>
    <mergeCell ref="C1140:D1140"/>
    <mergeCell ref="E1140:F1140"/>
    <mergeCell ref="G1140:H1140"/>
    <mergeCell ref="I1140:J1140"/>
    <mergeCell ref="K1140:L1140"/>
    <mergeCell ref="M1140:N1140"/>
    <mergeCell ref="O1140:P1140"/>
    <mergeCell ref="Q1140:S1140"/>
    <mergeCell ref="C1141:D1141"/>
    <mergeCell ref="E1141:F1141"/>
    <mergeCell ref="G1141:H1141"/>
    <mergeCell ref="I1141:J1141"/>
    <mergeCell ref="K1141:L1141"/>
    <mergeCell ref="M1141:N1141"/>
    <mergeCell ref="O1141:P1141"/>
    <mergeCell ref="Q1141:S1141"/>
    <mergeCell ref="C1142:D1142"/>
    <mergeCell ref="E1142:F1142"/>
    <mergeCell ref="G1142:H1142"/>
    <mergeCell ref="I1142:J1142"/>
    <mergeCell ref="K1142:L1142"/>
    <mergeCell ref="M1142:N1142"/>
    <mergeCell ref="O1142:P1142"/>
    <mergeCell ref="Q1142:S1142"/>
    <mergeCell ref="C1143:D1143"/>
    <mergeCell ref="E1143:F1143"/>
    <mergeCell ref="G1143:H1143"/>
    <mergeCell ref="I1143:J1143"/>
    <mergeCell ref="K1143:L1143"/>
    <mergeCell ref="M1143:N1143"/>
    <mergeCell ref="O1143:P1143"/>
    <mergeCell ref="Q1143:S1143"/>
    <mergeCell ref="C1144:D1144"/>
    <mergeCell ref="E1144:F1144"/>
    <mergeCell ref="G1144:H1144"/>
    <mergeCell ref="I1144:J1144"/>
    <mergeCell ref="K1144:L1144"/>
    <mergeCell ref="M1144:N1144"/>
    <mergeCell ref="O1144:P1144"/>
    <mergeCell ref="Q1144:S1144"/>
    <mergeCell ref="C1145:D1145"/>
    <mergeCell ref="E1145:F1145"/>
    <mergeCell ref="G1145:H1145"/>
    <mergeCell ref="I1145:J1145"/>
    <mergeCell ref="K1145:L1145"/>
    <mergeCell ref="M1145:N1145"/>
    <mergeCell ref="O1145:P1145"/>
    <mergeCell ref="Q1145:S1145"/>
    <mergeCell ref="C1146:D1146"/>
    <mergeCell ref="E1146:F1146"/>
    <mergeCell ref="G1146:H1146"/>
    <mergeCell ref="I1146:J1146"/>
    <mergeCell ref="K1146:L1146"/>
    <mergeCell ref="M1146:N1146"/>
    <mergeCell ref="O1146:P1146"/>
    <mergeCell ref="Q1146:S1146"/>
    <mergeCell ref="C1147:D1147"/>
    <mergeCell ref="E1147:F1147"/>
    <mergeCell ref="G1147:H1147"/>
    <mergeCell ref="I1147:J1147"/>
    <mergeCell ref="K1147:L1147"/>
    <mergeCell ref="M1147:N1147"/>
    <mergeCell ref="O1147:P1147"/>
    <mergeCell ref="Q1147:S1147"/>
    <mergeCell ref="C1148:D1148"/>
    <mergeCell ref="E1148:F1148"/>
    <mergeCell ref="G1148:H1148"/>
    <mergeCell ref="I1148:J1148"/>
    <mergeCell ref="K1148:L1148"/>
    <mergeCell ref="M1148:N1148"/>
    <mergeCell ref="O1148:P1148"/>
    <mergeCell ref="Q1148:S1148"/>
    <mergeCell ref="C1149:D1149"/>
    <mergeCell ref="E1149:F1149"/>
    <mergeCell ref="G1149:H1149"/>
    <mergeCell ref="I1149:J1149"/>
    <mergeCell ref="K1149:L1149"/>
    <mergeCell ref="M1149:N1149"/>
    <mergeCell ref="O1149:P1149"/>
    <mergeCell ref="Q1149:S1149"/>
    <mergeCell ref="C1150:D1150"/>
    <mergeCell ref="E1150:F1150"/>
    <mergeCell ref="G1150:H1150"/>
    <mergeCell ref="I1150:J1150"/>
    <mergeCell ref="K1150:L1150"/>
    <mergeCell ref="M1150:N1150"/>
    <mergeCell ref="O1150:P1150"/>
    <mergeCell ref="Q1150:S1150"/>
    <mergeCell ref="C1151:D1151"/>
    <mergeCell ref="E1151:F1151"/>
    <mergeCell ref="G1151:H1151"/>
    <mergeCell ref="I1151:J1151"/>
    <mergeCell ref="K1151:L1151"/>
    <mergeCell ref="M1151:N1151"/>
    <mergeCell ref="O1151:P1151"/>
    <mergeCell ref="Q1151:S1151"/>
    <mergeCell ref="C1152:D1152"/>
    <mergeCell ref="E1152:F1152"/>
    <mergeCell ref="G1152:H1152"/>
    <mergeCell ref="I1152:J1152"/>
    <mergeCell ref="K1152:L1152"/>
    <mergeCell ref="M1152:N1152"/>
    <mergeCell ref="O1152:P1152"/>
    <mergeCell ref="Q1152:S1152"/>
    <mergeCell ref="C1153:D1153"/>
    <mergeCell ref="E1153:F1153"/>
    <mergeCell ref="G1153:H1153"/>
    <mergeCell ref="I1153:J1153"/>
    <mergeCell ref="K1153:L1153"/>
    <mergeCell ref="M1153:N1153"/>
    <mergeCell ref="O1153:P1153"/>
    <mergeCell ref="Q1153:S1153"/>
    <mergeCell ref="C1154:D1154"/>
    <mergeCell ref="E1154:F1154"/>
    <mergeCell ref="G1154:H1154"/>
    <mergeCell ref="I1154:J1154"/>
    <mergeCell ref="K1154:L1154"/>
    <mergeCell ref="M1154:N1154"/>
    <mergeCell ref="O1154:P1154"/>
    <mergeCell ref="Q1154:S1154"/>
    <mergeCell ref="C1155:D1155"/>
    <mergeCell ref="E1155:F1155"/>
    <mergeCell ref="G1155:H1155"/>
    <mergeCell ref="I1155:J1155"/>
    <mergeCell ref="K1155:L1155"/>
    <mergeCell ref="M1155:N1155"/>
    <mergeCell ref="O1155:P1155"/>
    <mergeCell ref="Q1155:S1155"/>
    <mergeCell ref="C1156:D1156"/>
    <mergeCell ref="E1156:F1156"/>
    <mergeCell ref="G1156:H1156"/>
    <mergeCell ref="I1156:J1156"/>
    <mergeCell ref="K1156:L1156"/>
    <mergeCell ref="M1156:N1156"/>
    <mergeCell ref="O1156:P1156"/>
    <mergeCell ref="Q1156:S1156"/>
    <mergeCell ref="C1157:D1157"/>
    <mergeCell ref="E1157:F1157"/>
    <mergeCell ref="G1157:H1157"/>
    <mergeCell ref="I1157:J1157"/>
    <mergeCell ref="K1157:L1157"/>
    <mergeCell ref="M1157:N1157"/>
    <mergeCell ref="O1157:P1157"/>
    <mergeCell ref="Q1157:S1157"/>
    <mergeCell ref="C1158:D1158"/>
    <mergeCell ref="E1158:F1158"/>
    <mergeCell ref="G1158:H1158"/>
    <mergeCell ref="I1158:J1158"/>
    <mergeCell ref="K1158:L1158"/>
    <mergeCell ref="M1158:N1158"/>
    <mergeCell ref="O1158:P1158"/>
    <mergeCell ref="Q1158:S1158"/>
    <mergeCell ref="C1159:D1159"/>
    <mergeCell ref="E1159:F1159"/>
    <mergeCell ref="G1159:H1159"/>
    <mergeCell ref="I1159:J1159"/>
    <mergeCell ref="K1159:L1159"/>
    <mergeCell ref="M1159:N1159"/>
    <mergeCell ref="O1159:P1159"/>
    <mergeCell ref="Q1159:S1159"/>
    <mergeCell ref="C1160:D1160"/>
    <mergeCell ref="E1160:F1160"/>
    <mergeCell ref="G1160:H1160"/>
    <mergeCell ref="I1160:J1160"/>
    <mergeCell ref="K1160:L1160"/>
    <mergeCell ref="M1160:N1160"/>
    <mergeCell ref="O1160:P1160"/>
    <mergeCell ref="Q1160:S1160"/>
    <mergeCell ref="C1161:D1161"/>
    <mergeCell ref="E1161:F1161"/>
    <mergeCell ref="G1161:H1161"/>
    <mergeCell ref="I1161:J1161"/>
    <mergeCell ref="K1161:L1161"/>
    <mergeCell ref="M1161:N1161"/>
    <mergeCell ref="O1161:P1161"/>
    <mergeCell ref="Q1161:S1161"/>
    <mergeCell ref="C1162:D1162"/>
    <mergeCell ref="E1162:F1162"/>
    <mergeCell ref="G1162:H1162"/>
    <mergeCell ref="I1162:J1162"/>
    <mergeCell ref="K1162:L1162"/>
    <mergeCell ref="M1162:N1162"/>
    <mergeCell ref="O1162:P1162"/>
    <mergeCell ref="Q1162:S1162"/>
    <mergeCell ref="C1163:D1163"/>
    <mergeCell ref="E1163:F1163"/>
    <mergeCell ref="G1163:H1163"/>
    <mergeCell ref="I1163:J1163"/>
    <mergeCell ref="K1163:L1163"/>
    <mergeCell ref="M1163:N1163"/>
    <mergeCell ref="O1163:P1163"/>
    <mergeCell ref="Q1163:S1163"/>
    <mergeCell ref="C1164:D1164"/>
    <mergeCell ref="E1164:F1164"/>
    <mergeCell ref="G1164:H1164"/>
    <mergeCell ref="I1164:J1164"/>
    <mergeCell ref="K1164:L1164"/>
    <mergeCell ref="M1164:N1164"/>
    <mergeCell ref="O1164:P1164"/>
    <mergeCell ref="Q1164:S1164"/>
    <mergeCell ref="C1165:D1165"/>
    <mergeCell ref="E1165:F1165"/>
    <mergeCell ref="G1165:H1165"/>
    <mergeCell ref="I1165:J1165"/>
    <mergeCell ref="K1165:L1165"/>
    <mergeCell ref="M1165:N1165"/>
    <mergeCell ref="O1165:P1165"/>
    <mergeCell ref="Q1165:S1165"/>
    <mergeCell ref="C1166:D1166"/>
    <mergeCell ref="E1166:F1166"/>
    <mergeCell ref="G1166:H1166"/>
    <mergeCell ref="I1166:J1166"/>
    <mergeCell ref="K1166:L1166"/>
    <mergeCell ref="M1166:N1166"/>
    <mergeCell ref="O1166:P1166"/>
    <mergeCell ref="Q1166:S1166"/>
    <mergeCell ref="C1167:D1167"/>
    <mergeCell ref="E1167:F1167"/>
    <mergeCell ref="G1167:H1167"/>
    <mergeCell ref="I1167:J1167"/>
    <mergeCell ref="K1167:L1167"/>
    <mergeCell ref="M1167:N1167"/>
    <mergeCell ref="O1167:P1167"/>
    <mergeCell ref="Q1167:S1167"/>
    <mergeCell ref="C1168:D1168"/>
    <mergeCell ref="E1168:F1168"/>
    <mergeCell ref="G1168:H1168"/>
    <mergeCell ref="I1168:J1168"/>
    <mergeCell ref="K1168:L1168"/>
    <mergeCell ref="M1168:N1168"/>
    <mergeCell ref="O1168:P1168"/>
    <mergeCell ref="Q1168:S1168"/>
    <mergeCell ref="C1169:D1169"/>
    <mergeCell ref="E1169:F1169"/>
    <mergeCell ref="G1169:H1169"/>
    <mergeCell ref="I1169:J1169"/>
    <mergeCell ref="K1169:L1169"/>
    <mergeCell ref="M1169:N1169"/>
    <mergeCell ref="O1169:P1169"/>
    <mergeCell ref="Q1169:S1169"/>
    <mergeCell ref="C1170:D1170"/>
    <mergeCell ref="E1170:F1170"/>
    <mergeCell ref="G1170:H1170"/>
    <mergeCell ref="I1170:J1170"/>
    <mergeCell ref="K1170:L1170"/>
    <mergeCell ref="M1170:N1170"/>
    <mergeCell ref="O1170:P1170"/>
    <mergeCell ref="Q1170:S1170"/>
    <mergeCell ref="C1171:D1171"/>
    <mergeCell ref="E1171:F1171"/>
    <mergeCell ref="G1171:H1171"/>
    <mergeCell ref="I1171:J1171"/>
    <mergeCell ref="K1171:L1171"/>
    <mergeCell ref="M1171:N1171"/>
    <mergeCell ref="O1171:P1171"/>
    <mergeCell ref="Q1171:S1171"/>
    <mergeCell ref="C1172:D1172"/>
    <mergeCell ref="E1172:F1172"/>
    <mergeCell ref="G1172:H1172"/>
    <mergeCell ref="I1172:J1172"/>
    <mergeCell ref="K1172:L1172"/>
    <mergeCell ref="M1172:N1172"/>
    <mergeCell ref="O1172:P1172"/>
    <mergeCell ref="Q1172:S1172"/>
    <mergeCell ref="C1173:D1173"/>
    <mergeCell ref="E1173:F1173"/>
    <mergeCell ref="G1173:H1173"/>
    <mergeCell ref="I1173:J1173"/>
    <mergeCell ref="K1173:L1173"/>
    <mergeCell ref="M1173:N1173"/>
    <mergeCell ref="O1173:P1173"/>
    <mergeCell ref="Q1173:S1173"/>
    <mergeCell ref="C1174:D1174"/>
    <mergeCell ref="E1174:F1174"/>
    <mergeCell ref="G1174:H1174"/>
    <mergeCell ref="I1174:J1174"/>
    <mergeCell ref="K1174:L1174"/>
    <mergeCell ref="M1174:N1174"/>
    <mergeCell ref="O1174:P1174"/>
    <mergeCell ref="Q1174:S1174"/>
    <mergeCell ref="C1175:D1175"/>
    <mergeCell ref="E1175:F1175"/>
    <mergeCell ref="G1175:H1175"/>
    <mergeCell ref="I1175:J1175"/>
    <mergeCell ref="K1175:L1175"/>
    <mergeCell ref="M1175:N1175"/>
    <mergeCell ref="O1175:P1175"/>
    <mergeCell ref="Q1175:S1175"/>
    <mergeCell ref="C1176:D1176"/>
    <mergeCell ref="E1176:F1176"/>
    <mergeCell ref="G1176:H1176"/>
    <mergeCell ref="I1176:J1176"/>
    <mergeCell ref="K1176:L1176"/>
    <mergeCell ref="M1176:N1176"/>
    <mergeCell ref="O1176:P1176"/>
    <mergeCell ref="Q1176:S1176"/>
    <mergeCell ref="C1177:D1177"/>
    <mergeCell ref="E1177:F1177"/>
    <mergeCell ref="G1177:H1177"/>
    <mergeCell ref="I1177:J1177"/>
    <mergeCell ref="K1177:L1177"/>
    <mergeCell ref="M1177:N1177"/>
    <mergeCell ref="O1177:P1177"/>
    <mergeCell ref="Q1177:S1177"/>
    <mergeCell ref="C1178:D1178"/>
    <mergeCell ref="E1178:F1178"/>
    <mergeCell ref="G1178:H1178"/>
    <mergeCell ref="I1178:J1178"/>
    <mergeCell ref="K1178:L1178"/>
    <mergeCell ref="M1178:N1178"/>
    <mergeCell ref="O1178:P1178"/>
    <mergeCell ref="Q1178:S1178"/>
    <mergeCell ref="C1179:D1179"/>
    <mergeCell ref="E1179:F1179"/>
    <mergeCell ref="G1179:H1179"/>
    <mergeCell ref="I1179:J1179"/>
    <mergeCell ref="K1179:L1179"/>
    <mergeCell ref="M1179:N1179"/>
    <mergeCell ref="O1179:P1179"/>
    <mergeCell ref="Q1179:S1179"/>
    <mergeCell ref="C1180:D1180"/>
    <mergeCell ref="E1180:F1180"/>
    <mergeCell ref="G1180:H1180"/>
    <mergeCell ref="I1180:J1180"/>
    <mergeCell ref="K1180:L1180"/>
    <mergeCell ref="M1180:N1180"/>
    <mergeCell ref="O1180:P1180"/>
    <mergeCell ref="Q1180:S1180"/>
    <mergeCell ref="C1181:D1181"/>
    <mergeCell ref="E1181:F1181"/>
    <mergeCell ref="G1181:H1181"/>
    <mergeCell ref="I1181:J1181"/>
    <mergeCell ref="K1181:L1181"/>
    <mergeCell ref="M1181:N1181"/>
    <mergeCell ref="O1181:P1181"/>
    <mergeCell ref="Q1181:S1181"/>
    <mergeCell ref="C1182:D1182"/>
    <mergeCell ref="E1182:F1182"/>
    <mergeCell ref="G1182:H1182"/>
    <mergeCell ref="I1182:J1182"/>
    <mergeCell ref="K1182:L1182"/>
    <mergeCell ref="M1182:N1182"/>
    <mergeCell ref="O1182:P1182"/>
    <mergeCell ref="Q1182:S1182"/>
    <mergeCell ref="C1183:D1183"/>
    <mergeCell ref="E1183:F1183"/>
    <mergeCell ref="G1183:H1183"/>
    <mergeCell ref="I1183:J1183"/>
    <mergeCell ref="K1183:L1183"/>
    <mergeCell ref="M1183:N1183"/>
    <mergeCell ref="O1183:P1183"/>
    <mergeCell ref="Q1183:S1183"/>
    <mergeCell ref="C1184:D1184"/>
    <mergeCell ref="E1184:F1184"/>
    <mergeCell ref="G1184:H1184"/>
    <mergeCell ref="I1184:J1184"/>
    <mergeCell ref="K1184:L1184"/>
    <mergeCell ref="M1184:N1184"/>
    <mergeCell ref="O1184:P1184"/>
    <mergeCell ref="Q1184:S1184"/>
    <mergeCell ref="C1185:D1185"/>
    <mergeCell ref="E1185:F1185"/>
    <mergeCell ref="G1185:H1185"/>
    <mergeCell ref="I1185:J1185"/>
    <mergeCell ref="K1185:L1185"/>
    <mergeCell ref="M1185:N1185"/>
    <mergeCell ref="O1185:P1185"/>
    <mergeCell ref="Q1185:S1185"/>
    <mergeCell ref="C1186:D1186"/>
    <mergeCell ref="E1186:F1186"/>
    <mergeCell ref="G1186:H1186"/>
    <mergeCell ref="I1186:J1186"/>
    <mergeCell ref="K1186:L1186"/>
    <mergeCell ref="M1186:N1186"/>
    <mergeCell ref="O1186:P1186"/>
    <mergeCell ref="Q1186:S1186"/>
    <mergeCell ref="C1187:D1187"/>
    <mergeCell ref="E1187:F1187"/>
    <mergeCell ref="G1187:H1187"/>
    <mergeCell ref="I1187:J1187"/>
    <mergeCell ref="K1187:L1187"/>
    <mergeCell ref="M1187:N1187"/>
    <mergeCell ref="O1187:P1187"/>
    <mergeCell ref="Q1187:S1187"/>
    <mergeCell ref="C1188:D1188"/>
    <mergeCell ref="E1188:F1188"/>
    <mergeCell ref="G1188:H1188"/>
    <mergeCell ref="I1188:J1188"/>
    <mergeCell ref="K1188:L1188"/>
    <mergeCell ref="M1188:N1188"/>
    <mergeCell ref="O1188:P1188"/>
    <mergeCell ref="Q1188:S1188"/>
    <mergeCell ref="C1189:D1189"/>
    <mergeCell ref="E1189:F1189"/>
    <mergeCell ref="G1189:H1189"/>
    <mergeCell ref="I1189:J1189"/>
    <mergeCell ref="K1189:L1189"/>
    <mergeCell ref="M1189:N1189"/>
    <mergeCell ref="O1189:P1189"/>
    <mergeCell ref="Q1189:S1189"/>
    <mergeCell ref="C1190:D1190"/>
    <mergeCell ref="E1190:F1190"/>
    <mergeCell ref="G1190:H1190"/>
    <mergeCell ref="I1190:J1190"/>
    <mergeCell ref="K1190:L1190"/>
    <mergeCell ref="M1190:N1190"/>
    <mergeCell ref="O1190:P1190"/>
    <mergeCell ref="Q1190:S1190"/>
    <mergeCell ref="C1191:D1191"/>
    <mergeCell ref="E1191:F1191"/>
    <mergeCell ref="G1191:H1191"/>
    <mergeCell ref="I1191:J1191"/>
    <mergeCell ref="K1191:L1191"/>
    <mergeCell ref="M1191:N1191"/>
    <mergeCell ref="O1191:P1191"/>
    <mergeCell ref="Q1191:S1191"/>
    <mergeCell ref="C1192:D1192"/>
    <mergeCell ref="E1192:F1192"/>
    <mergeCell ref="G1192:H1192"/>
    <mergeCell ref="I1192:J1192"/>
    <mergeCell ref="K1192:L1192"/>
    <mergeCell ref="M1192:N1192"/>
    <mergeCell ref="O1192:P1192"/>
    <mergeCell ref="Q1192:S1192"/>
    <mergeCell ref="C1193:D1193"/>
    <mergeCell ref="E1193:F1193"/>
    <mergeCell ref="G1193:H1193"/>
    <mergeCell ref="I1193:J1193"/>
    <mergeCell ref="K1193:L1193"/>
    <mergeCell ref="M1193:N1193"/>
    <mergeCell ref="O1193:P1193"/>
    <mergeCell ref="Q1193:S1193"/>
    <mergeCell ref="C1194:D1194"/>
    <mergeCell ref="E1194:F1194"/>
    <mergeCell ref="G1194:H1194"/>
    <mergeCell ref="I1194:J1194"/>
    <mergeCell ref="K1194:L1194"/>
    <mergeCell ref="M1194:N1194"/>
    <mergeCell ref="O1194:P1194"/>
    <mergeCell ref="Q1194:S1194"/>
    <mergeCell ref="C1195:D1195"/>
    <mergeCell ref="E1195:F1195"/>
    <mergeCell ref="G1195:H1195"/>
    <mergeCell ref="I1195:J1195"/>
    <mergeCell ref="K1195:L1195"/>
    <mergeCell ref="M1195:N1195"/>
    <mergeCell ref="O1195:P1195"/>
    <mergeCell ref="Q1195:S1195"/>
    <mergeCell ref="C1196:D1196"/>
    <mergeCell ref="E1196:F1196"/>
    <mergeCell ref="G1196:H1196"/>
    <mergeCell ref="I1196:J1196"/>
    <mergeCell ref="K1196:L1196"/>
    <mergeCell ref="M1196:N1196"/>
    <mergeCell ref="O1196:P1196"/>
    <mergeCell ref="Q1196:S1196"/>
    <mergeCell ref="C1197:D1197"/>
    <mergeCell ref="E1197:F1197"/>
    <mergeCell ref="G1197:H1197"/>
    <mergeCell ref="I1197:J1197"/>
    <mergeCell ref="K1197:L1197"/>
    <mergeCell ref="M1197:N1197"/>
    <mergeCell ref="O1197:P1197"/>
    <mergeCell ref="Q1197:S1197"/>
    <mergeCell ref="C1198:D1198"/>
    <mergeCell ref="E1198:F1198"/>
    <mergeCell ref="G1198:H1198"/>
    <mergeCell ref="I1198:J1198"/>
    <mergeCell ref="K1198:L1198"/>
    <mergeCell ref="M1198:N1198"/>
    <mergeCell ref="O1198:P1198"/>
    <mergeCell ref="Q1198:S1198"/>
    <mergeCell ref="C1199:D1199"/>
    <mergeCell ref="E1199:F1199"/>
    <mergeCell ref="G1199:H1199"/>
    <mergeCell ref="I1199:J1199"/>
    <mergeCell ref="K1199:L1199"/>
    <mergeCell ref="M1199:N1199"/>
    <mergeCell ref="O1199:P1199"/>
    <mergeCell ref="Q1199:S1199"/>
    <mergeCell ref="C1200:D1200"/>
    <mergeCell ref="E1200:F1200"/>
    <mergeCell ref="G1200:H1200"/>
    <mergeCell ref="I1200:J1200"/>
    <mergeCell ref="K1200:L1200"/>
    <mergeCell ref="M1200:N1200"/>
    <mergeCell ref="O1200:P1200"/>
    <mergeCell ref="Q1200:S1200"/>
    <mergeCell ref="C1201:D1201"/>
    <mergeCell ref="E1201:F1201"/>
    <mergeCell ref="G1201:H1201"/>
    <mergeCell ref="I1201:J1201"/>
    <mergeCell ref="K1201:L1201"/>
    <mergeCell ref="M1201:N1201"/>
    <mergeCell ref="O1201:P1201"/>
    <mergeCell ref="Q1201:S1201"/>
    <mergeCell ref="C1202:D1202"/>
    <mergeCell ref="E1202:F1202"/>
    <mergeCell ref="G1202:H1202"/>
    <mergeCell ref="I1202:J1202"/>
    <mergeCell ref="K1202:L1202"/>
    <mergeCell ref="M1202:N1202"/>
    <mergeCell ref="O1202:P1202"/>
    <mergeCell ref="Q1202:S1202"/>
    <mergeCell ref="C1203:D1203"/>
    <mergeCell ref="E1203:F1203"/>
    <mergeCell ref="G1203:H1203"/>
    <mergeCell ref="I1203:J1203"/>
    <mergeCell ref="K1203:L1203"/>
    <mergeCell ref="M1203:N1203"/>
    <mergeCell ref="O1203:P1203"/>
    <mergeCell ref="Q1203:S1203"/>
    <mergeCell ref="C1204:D1204"/>
    <mergeCell ref="E1204:F1204"/>
    <mergeCell ref="G1204:H1204"/>
    <mergeCell ref="I1204:J1204"/>
    <mergeCell ref="K1204:L1204"/>
    <mergeCell ref="M1204:N1204"/>
    <mergeCell ref="O1204:P1204"/>
    <mergeCell ref="Q1204:S1204"/>
    <mergeCell ref="C1205:D1205"/>
    <mergeCell ref="E1205:F1205"/>
    <mergeCell ref="G1205:H1205"/>
    <mergeCell ref="I1205:J1205"/>
    <mergeCell ref="K1205:L1205"/>
    <mergeCell ref="M1205:N1205"/>
    <mergeCell ref="O1205:P1205"/>
    <mergeCell ref="Q1205:S1205"/>
    <mergeCell ref="C1206:D1206"/>
    <mergeCell ref="E1206:F1206"/>
    <mergeCell ref="G1206:H1206"/>
    <mergeCell ref="I1206:J1206"/>
    <mergeCell ref="K1206:L1206"/>
    <mergeCell ref="M1206:N1206"/>
    <mergeCell ref="O1206:P1206"/>
    <mergeCell ref="Q1206:S1206"/>
    <mergeCell ref="C1207:D1207"/>
    <mergeCell ref="E1207:F1207"/>
    <mergeCell ref="G1207:H1207"/>
    <mergeCell ref="I1207:J1207"/>
    <mergeCell ref="K1207:L1207"/>
    <mergeCell ref="M1207:N1207"/>
    <mergeCell ref="O1207:P1207"/>
    <mergeCell ref="Q1207:S1207"/>
    <mergeCell ref="C1208:D1208"/>
    <mergeCell ref="E1208:F1208"/>
    <mergeCell ref="G1208:H1208"/>
    <mergeCell ref="I1208:J1208"/>
    <mergeCell ref="K1208:L1208"/>
    <mergeCell ref="M1208:N1208"/>
    <mergeCell ref="O1208:P1208"/>
    <mergeCell ref="Q1208:S1208"/>
    <mergeCell ref="C1209:D1209"/>
    <mergeCell ref="E1209:F1209"/>
    <mergeCell ref="G1209:H1209"/>
    <mergeCell ref="I1209:J1209"/>
    <mergeCell ref="K1209:L1209"/>
    <mergeCell ref="M1209:N1209"/>
    <mergeCell ref="O1209:P1209"/>
    <mergeCell ref="Q1209:S1209"/>
    <mergeCell ref="C1210:D1210"/>
    <mergeCell ref="E1210:F1210"/>
    <mergeCell ref="G1210:H1210"/>
    <mergeCell ref="I1210:J1210"/>
    <mergeCell ref="K1210:L1210"/>
    <mergeCell ref="M1210:N1210"/>
    <mergeCell ref="O1210:P1210"/>
    <mergeCell ref="Q1210:S1210"/>
    <mergeCell ref="C1211:D1211"/>
    <mergeCell ref="E1211:F1211"/>
    <mergeCell ref="G1211:H1211"/>
    <mergeCell ref="I1211:J1211"/>
    <mergeCell ref="K1211:L1211"/>
    <mergeCell ref="M1211:N1211"/>
    <mergeCell ref="O1211:P1211"/>
    <mergeCell ref="Q1211:S1211"/>
    <mergeCell ref="C1212:D1212"/>
    <mergeCell ref="E1212:F1212"/>
    <mergeCell ref="G1212:H1212"/>
    <mergeCell ref="I1212:J1212"/>
    <mergeCell ref="K1212:L1212"/>
    <mergeCell ref="M1212:N1212"/>
    <mergeCell ref="O1212:P1212"/>
    <mergeCell ref="Q1212:S1212"/>
    <mergeCell ref="C1213:D1213"/>
    <mergeCell ref="E1213:F1213"/>
    <mergeCell ref="G1213:H1213"/>
    <mergeCell ref="I1213:J1213"/>
    <mergeCell ref="K1213:L1213"/>
    <mergeCell ref="M1213:N1213"/>
    <mergeCell ref="O1213:P1213"/>
    <mergeCell ref="Q1213:S1213"/>
    <mergeCell ref="C1214:D1214"/>
    <mergeCell ref="E1214:F1214"/>
    <mergeCell ref="G1214:H1214"/>
    <mergeCell ref="I1214:J1214"/>
    <mergeCell ref="K1214:L1214"/>
    <mergeCell ref="M1214:N1214"/>
    <mergeCell ref="O1214:P1214"/>
    <mergeCell ref="Q1214:S1214"/>
    <mergeCell ref="C1215:D1215"/>
    <mergeCell ref="E1215:F1215"/>
    <mergeCell ref="G1215:H1215"/>
    <mergeCell ref="I1215:J1215"/>
    <mergeCell ref="K1215:L1215"/>
    <mergeCell ref="M1215:N1215"/>
    <mergeCell ref="O1215:P1215"/>
    <mergeCell ref="Q1215:S1215"/>
    <mergeCell ref="C1216:D1216"/>
    <mergeCell ref="E1216:F1216"/>
    <mergeCell ref="G1216:H1216"/>
    <mergeCell ref="I1216:J1216"/>
    <mergeCell ref="K1216:L1216"/>
    <mergeCell ref="M1216:N1216"/>
    <mergeCell ref="O1216:P1216"/>
    <mergeCell ref="Q1216:S1216"/>
    <mergeCell ref="C1217:D1217"/>
    <mergeCell ref="E1217:F1217"/>
    <mergeCell ref="G1217:H1217"/>
    <mergeCell ref="I1217:J1217"/>
    <mergeCell ref="K1217:L1217"/>
    <mergeCell ref="M1217:N1217"/>
    <mergeCell ref="O1217:P1217"/>
    <mergeCell ref="Q1217:S1217"/>
    <mergeCell ref="C1218:D1218"/>
    <mergeCell ref="E1218:F1218"/>
    <mergeCell ref="G1218:H1218"/>
    <mergeCell ref="I1218:J1218"/>
    <mergeCell ref="K1218:L1218"/>
    <mergeCell ref="M1218:N1218"/>
    <mergeCell ref="O1218:P1218"/>
    <mergeCell ref="Q1218:S1218"/>
    <mergeCell ref="C1219:D1219"/>
    <mergeCell ref="E1219:F1219"/>
    <mergeCell ref="G1219:H1219"/>
    <mergeCell ref="I1219:J1219"/>
    <mergeCell ref="K1219:L1219"/>
    <mergeCell ref="M1219:N1219"/>
    <mergeCell ref="O1219:P1219"/>
    <mergeCell ref="Q1219:S1219"/>
    <mergeCell ref="C1220:D1220"/>
    <mergeCell ref="E1220:F1220"/>
    <mergeCell ref="G1220:H1220"/>
    <mergeCell ref="I1220:J1220"/>
    <mergeCell ref="K1220:L1220"/>
    <mergeCell ref="M1220:N1220"/>
    <mergeCell ref="O1220:P1220"/>
    <mergeCell ref="Q1220:S1220"/>
    <mergeCell ref="C1221:D1221"/>
    <mergeCell ref="E1221:F1221"/>
    <mergeCell ref="G1221:H1221"/>
    <mergeCell ref="I1221:J1221"/>
    <mergeCell ref="K1221:L1221"/>
    <mergeCell ref="M1221:N1221"/>
    <mergeCell ref="O1221:P1221"/>
    <mergeCell ref="Q1221:S1221"/>
    <mergeCell ref="C1222:D1222"/>
    <mergeCell ref="E1222:F1222"/>
    <mergeCell ref="G1222:H1222"/>
    <mergeCell ref="I1222:J1222"/>
    <mergeCell ref="K1222:L1222"/>
    <mergeCell ref="M1222:N1222"/>
    <mergeCell ref="O1222:P1222"/>
    <mergeCell ref="Q1222:S1222"/>
    <mergeCell ref="C1223:D1223"/>
    <mergeCell ref="E1223:F1223"/>
    <mergeCell ref="G1223:H1223"/>
    <mergeCell ref="I1223:J1223"/>
    <mergeCell ref="K1223:L1223"/>
    <mergeCell ref="M1223:N1223"/>
    <mergeCell ref="O1223:P1223"/>
    <mergeCell ref="Q1223:S1223"/>
    <mergeCell ref="C1224:D1224"/>
    <mergeCell ref="E1224:F1224"/>
    <mergeCell ref="G1224:H1224"/>
    <mergeCell ref="I1224:J1224"/>
    <mergeCell ref="K1224:L1224"/>
    <mergeCell ref="M1224:N1224"/>
    <mergeCell ref="O1224:P1224"/>
    <mergeCell ref="Q1224:S1224"/>
    <mergeCell ref="C1225:D1225"/>
    <mergeCell ref="E1225:F1225"/>
    <mergeCell ref="G1225:H1225"/>
    <mergeCell ref="I1225:J1225"/>
    <mergeCell ref="K1225:L1225"/>
    <mergeCell ref="M1225:N1225"/>
    <mergeCell ref="O1225:P1225"/>
    <mergeCell ref="Q1225:S1225"/>
    <mergeCell ref="C1226:D1226"/>
    <mergeCell ref="E1226:F1226"/>
    <mergeCell ref="G1226:H1226"/>
    <mergeCell ref="I1226:J1226"/>
    <mergeCell ref="K1226:L1226"/>
    <mergeCell ref="M1226:N1226"/>
    <mergeCell ref="O1226:P1226"/>
    <mergeCell ref="Q1226:S1226"/>
    <mergeCell ref="C1227:D1227"/>
    <mergeCell ref="E1227:F1227"/>
    <mergeCell ref="G1227:H1227"/>
    <mergeCell ref="I1227:J1227"/>
    <mergeCell ref="K1227:L1227"/>
    <mergeCell ref="M1227:N1227"/>
    <mergeCell ref="O1227:P1227"/>
    <mergeCell ref="Q1227:S1227"/>
    <mergeCell ref="C1228:D1228"/>
    <mergeCell ref="E1228:F1228"/>
    <mergeCell ref="G1228:H1228"/>
    <mergeCell ref="I1228:J1228"/>
    <mergeCell ref="K1228:L1228"/>
    <mergeCell ref="M1228:N1228"/>
    <mergeCell ref="O1228:P1228"/>
    <mergeCell ref="Q1228:S1228"/>
    <mergeCell ref="C1229:D1229"/>
    <mergeCell ref="E1229:F1229"/>
    <mergeCell ref="G1229:H1229"/>
    <mergeCell ref="I1229:J1229"/>
    <mergeCell ref="K1229:L1229"/>
    <mergeCell ref="M1229:N1229"/>
    <mergeCell ref="O1229:P1229"/>
    <mergeCell ref="Q1229:S1229"/>
    <mergeCell ref="C1230:D1230"/>
    <mergeCell ref="E1230:F1230"/>
    <mergeCell ref="G1230:H1230"/>
    <mergeCell ref="I1230:J1230"/>
    <mergeCell ref="K1230:L1230"/>
    <mergeCell ref="M1230:N1230"/>
    <mergeCell ref="O1230:P1230"/>
    <mergeCell ref="Q1230:S1230"/>
    <mergeCell ref="C1231:D1231"/>
    <mergeCell ref="E1231:F1231"/>
    <mergeCell ref="G1231:H1231"/>
    <mergeCell ref="I1231:J1231"/>
    <mergeCell ref="K1231:L1231"/>
    <mergeCell ref="M1231:N1231"/>
    <mergeCell ref="O1231:P1231"/>
    <mergeCell ref="Q1231:S1231"/>
    <mergeCell ref="C1232:D1232"/>
    <mergeCell ref="E1232:F1232"/>
    <mergeCell ref="G1232:H1232"/>
    <mergeCell ref="I1232:J1232"/>
    <mergeCell ref="K1232:L1232"/>
    <mergeCell ref="M1232:N1232"/>
    <mergeCell ref="O1232:P1232"/>
    <mergeCell ref="Q1232:S1232"/>
    <mergeCell ref="C1233:D1233"/>
    <mergeCell ref="E1233:F1233"/>
    <mergeCell ref="G1233:H1233"/>
    <mergeCell ref="I1233:J1233"/>
    <mergeCell ref="K1233:L1233"/>
    <mergeCell ref="M1233:N1233"/>
    <mergeCell ref="O1233:P1233"/>
    <mergeCell ref="Q1233:S1233"/>
    <mergeCell ref="C1234:D1234"/>
    <mergeCell ref="E1234:F1234"/>
    <mergeCell ref="G1234:H1234"/>
    <mergeCell ref="I1234:J1234"/>
    <mergeCell ref="K1234:L1234"/>
    <mergeCell ref="M1234:N1234"/>
    <mergeCell ref="O1234:P1234"/>
    <mergeCell ref="Q1234:S1234"/>
    <mergeCell ref="C1235:D1235"/>
    <mergeCell ref="E1235:F1235"/>
    <mergeCell ref="G1235:H1235"/>
    <mergeCell ref="I1235:J1235"/>
    <mergeCell ref="K1235:L1235"/>
    <mergeCell ref="M1235:N1235"/>
    <mergeCell ref="O1235:P1235"/>
    <mergeCell ref="Q1235:S1235"/>
    <mergeCell ref="C1236:D1236"/>
    <mergeCell ref="E1236:F1236"/>
    <mergeCell ref="G1236:H1236"/>
    <mergeCell ref="I1236:J1236"/>
    <mergeCell ref="K1236:L1236"/>
    <mergeCell ref="M1236:N1236"/>
    <mergeCell ref="O1236:P1236"/>
    <mergeCell ref="Q1236:S1236"/>
    <mergeCell ref="C1237:D1237"/>
    <mergeCell ref="E1237:F1237"/>
    <mergeCell ref="G1237:H1237"/>
    <mergeCell ref="I1237:J1237"/>
    <mergeCell ref="K1237:L1237"/>
    <mergeCell ref="M1237:N1237"/>
    <mergeCell ref="O1237:P1237"/>
    <mergeCell ref="Q1237:S1237"/>
    <mergeCell ref="C1238:D1238"/>
    <mergeCell ref="E1238:F1238"/>
    <mergeCell ref="G1238:H1238"/>
    <mergeCell ref="I1238:J1238"/>
    <mergeCell ref="K1238:L1238"/>
    <mergeCell ref="M1238:N1238"/>
    <mergeCell ref="O1238:P1238"/>
    <mergeCell ref="Q1238:S1238"/>
    <mergeCell ref="C1239:D1239"/>
    <mergeCell ref="E1239:F1239"/>
    <mergeCell ref="G1239:H1239"/>
    <mergeCell ref="I1239:J1239"/>
    <mergeCell ref="K1239:L1239"/>
    <mergeCell ref="M1239:N1239"/>
    <mergeCell ref="O1239:P1239"/>
    <mergeCell ref="Q1239:S1239"/>
    <mergeCell ref="C1240:D1240"/>
    <mergeCell ref="E1240:F1240"/>
    <mergeCell ref="G1240:H1240"/>
    <mergeCell ref="I1240:J1240"/>
    <mergeCell ref="K1240:L1240"/>
    <mergeCell ref="M1240:N1240"/>
    <mergeCell ref="O1240:P1240"/>
    <mergeCell ref="Q1240:S1240"/>
    <mergeCell ref="C1241:D1241"/>
    <mergeCell ref="E1241:F1241"/>
    <mergeCell ref="G1241:H1241"/>
    <mergeCell ref="I1241:J1241"/>
    <mergeCell ref="K1241:L1241"/>
    <mergeCell ref="M1241:N1241"/>
    <mergeCell ref="O1241:P1241"/>
    <mergeCell ref="Q1241:S1241"/>
    <mergeCell ref="C1242:D1242"/>
    <mergeCell ref="E1242:F1242"/>
    <mergeCell ref="G1242:H1242"/>
    <mergeCell ref="I1242:J1242"/>
    <mergeCell ref="K1242:L1242"/>
    <mergeCell ref="M1242:N1242"/>
    <mergeCell ref="O1242:P1242"/>
    <mergeCell ref="Q1242:S1242"/>
    <mergeCell ref="C1243:D1243"/>
    <mergeCell ref="E1243:F1243"/>
    <mergeCell ref="G1243:H1243"/>
    <mergeCell ref="I1243:J1243"/>
    <mergeCell ref="K1243:L1243"/>
    <mergeCell ref="M1243:N1243"/>
    <mergeCell ref="O1243:P1243"/>
    <mergeCell ref="Q1243:S1243"/>
    <mergeCell ref="C1244:D1244"/>
    <mergeCell ref="E1244:F1244"/>
    <mergeCell ref="G1244:H1244"/>
    <mergeCell ref="I1244:J1244"/>
    <mergeCell ref="K1244:L1244"/>
    <mergeCell ref="M1244:N1244"/>
    <mergeCell ref="O1244:P1244"/>
    <mergeCell ref="Q1244:S1244"/>
    <mergeCell ref="C1245:D1245"/>
    <mergeCell ref="E1245:F1245"/>
    <mergeCell ref="G1245:H1245"/>
    <mergeCell ref="I1245:J1245"/>
    <mergeCell ref="K1245:L1245"/>
    <mergeCell ref="M1245:N1245"/>
    <mergeCell ref="O1245:P1245"/>
    <mergeCell ref="Q1245:S1245"/>
    <mergeCell ref="C1246:D1246"/>
    <mergeCell ref="E1246:F1246"/>
    <mergeCell ref="G1246:H1246"/>
    <mergeCell ref="I1246:J1246"/>
    <mergeCell ref="K1246:L1246"/>
    <mergeCell ref="M1246:N1246"/>
    <mergeCell ref="O1246:P1246"/>
    <mergeCell ref="Q1246:S1246"/>
    <mergeCell ref="C1247:D1247"/>
    <mergeCell ref="E1247:F1247"/>
    <mergeCell ref="G1247:H1247"/>
    <mergeCell ref="I1247:J1247"/>
    <mergeCell ref="K1247:L1247"/>
    <mergeCell ref="M1247:N1247"/>
    <mergeCell ref="O1247:P1247"/>
    <mergeCell ref="Q1247:S1247"/>
    <mergeCell ref="C1248:D1248"/>
    <mergeCell ref="E1248:F1248"/>
    <mergeCell ref="G1248:H1248"/>
    <mergeCell ref="I1248:J1248"/>
    <mergeCell ref="K1248:L1248"/>
    <mergeCell ref="M1248:N1248"/>
    <mergeCell ref="O1248:P1248"/>
    <mergeCell ref="Q1248:S1248"/>
    <mergeCell ref="C1249:D1249"/>
    <mergeCell ref="E1249:F1249"/>
    <mergeCell ref="G1249:H1249"/>
    <mergeCell ref="I1249:J1249"/>
    <mergeCell ref="K1249:L1249"/>
    <mergeCell ref="M1249:N1249"/>
    <mergeCell ref="O1249:P1249"/>
    <mergeCell ref="Q1249:S1249"/>
    <mergeCell ref="C1250:D1250"/>
    <mergeCell ref="E1250:F1250"/>
    <mergeCell ref="G1250:H1250"/>
    <mergeCell ref="I1250:J1250"/>
    <mergeCell ref="K1250:L1250"/>
    <mergeCell ref="M1250:N1250"/>
    <mergeCell ref="O1250:P1250"/>
    <mergeCell ref="Q1250:S1250"/>
    <mergeCell ref="C1251:D1251"/>
    <mergeCell ref="E1251:F1251"/>
    <mergeCell ref="G1251:H1251"/>
    <mergeCell ref="I1251:J1251"/>
    <mergeCell ref="K1251:L1251"/>
    <mergeCell ref="M1251:N1251"/>
    <mergeCell ref="O1251:P1251"/>
    <mergeCell ref="Q1251:S1251"/>
    <mergeCell ref="C1252:D1252"/>
    <mergeCell ref="E1252:F1252"/>
    <mergeCell ref="G1252:H1252"/>
    <mergeCell ref="I1252:J1252"/>
    <mergeCell ref="K1252:L1252"/>
    <mergeCell ref="M1252:N1252"/>
    <mergeCell ref="O1252:P1252"/>
    <mergeCell ref="Q1252:S1252"/>
    <mergeCell ref="C1253:D1253"/>
    <mergeCell ref="E1253:F1253"/>
    <mergeCell ref="G1253:H1253"/>
    <mergeCell ref="I1253:J1253"/>
    <mergeCell ref="K1253:L1253"/>
    <mergeCell ref="M1253:N1253"/>
    <mergeCell ref="O1253:P1253"/>
    <mergeCell ref="Q1253:S1253"/>
    <mergeCell ref="C1254:D1254"/>
    <mergeCell ref="E1254:F1254"/>
    <mergeCell ref="G1254:H1254"/>
    <mergeCell ref="I1254:J1254"/>
    <mergeCell ref="K1254:L1254"/>
    <mergeCell ref="M1254:N1254"/>
    <mergeCell ref="O1254:P1254"/>
    <mergeCell ref="Q1254:S1254"/>
    <mergeCell ref="C1255:D1255"/>
    <mergeCell ref="E1255:F1255"/>
    <mergeCell ref="G1255:H1255"/>
    <mergeCell ref="I1255:J1255"/>
    <mergeCell ref="K1255:L1255"/>
    <mergeCell ref="M1255:N1255"/>
    <mergeCell ref="O1255:P1255"/>
    <mergeCell ref="Q1255:S1255"/>
    <mergeCell ref="C1256:D1256"/>
    <mergeCell ref="E1256:F1256"/>
    <mergeCell ref="G1256:H1256"/>
    <mergeCell ref="I1256:J1256"/>
    <mergeCell ref="K1256:L1256"/>
    <mergeCell ref="M1256:N1256"/>
    <mergeCell ref="O1256:P1256"/>
    <mergeCell ref="Q1256:S1256"/>
    <mergeCell ref="C1257:D1257"/>
    <mergeCell ref="E1257:F1257"/>
    <mergeCell ref="G1257:H1257"/>
    <mergeCell ref="I1257:J1257"/>
    <mergeCell ref="K1257:L1257"/>
    <mergeCell ref="M1257:N1257"/>
    <mergeCell ref="O1257:P1257"/>
    <mergeCell ref="Q1257:S1257"/>
    <mergeCell ref="C1258:D1258"/>
    <mergeCell ref="E1258:F1258"/>
    <mergeCell ref="G1258:H1258"/>
    <mergeCell ref="I1258:J1258"/>
    <mergeCell ref="K1258:L1258"/>
    <mergeCell ref="M1258:N1258"/>
    <mergeCell ref="O1258:P1258"/>
    <mergeCell ref="Q1258:S1258"/>
    <mergeCell ref="C1259:D1259"/>
    <mergeCell ref="E1259:F1259"/>
    <mergeCell ref="G1259:H1259"/>
    <mergeCell ref="I1259:J1259"/>
    <mergeCell ref="K1259:L1259"/>
    <mergeCell ref="M1259:N1259"/>
    <mergeCell ref="O1259:P1259"/>
    <mergeCell ref="Q1259:S1259"/>
    <mergeCell ref="C1260:D1260"/>
    <mergeCell ref="E1260:F1260"/>
    <mergeCell ref="G1260:H1260"/>
    <mergeCell ref="I1260:J1260"/>
    <mergeCell ref="K1260:L1260"/>
    <mergeCell ref="M1260:N1260"/>
    <mergeCell ref="O1260:P1260"/>
    <mergeCell ref="Q1260:S1260"/>
    <mergeCell ref="C1261:D1261"/>
    <mergeCell ref="E1261:F1261"/>
    <mergeCell ref="G1261:H1261"/>
    <mergeCell ref="I1261:J1261"/>
    <mergeCell ref="K1261:L1261"/>
    <mergeCell ref="M1261:N1261"/>
    <mergeCell ref="O1261:P1261"/>
    <mergeCell ref="Q1261:S1261"/>
    <mergeCell ref="C1262:D1262"/>
    <mergeCell ref="E1262:F1262"/>
    <mergeCell ref="G1262:H1262"/>
    <mergeCell ref="I1262:J1262"/>
    <mergeCell ref="K1262:L1262"/>
    <mergeCell ref="M1262:N1262"/>
    <mergeCell ref="O1262:P1262"/>
    <mergeCell ref="Q1262:S1262"/>
    <mergeCell ref="C1263:D1263"/>
    <mergeCell ref="E1263:F1263"/>
    <mergeCell ref="G1263:H1263"/>
    <mergeCell ref="I1263:J1263"/>
    <mergeCell ref="K1263:L1263"/>
    <mergeCell ref="M1263:N1263"/>
    <mergeCell ref="O1263:P1263"/>
    <mergeCell ref="Q1263:S1263"/>
    <mergeCell ref="C1264:D1264"/>
    <mergeCell ref="E1264:F1264"/>
    <mergeCell ref="G1264:H1264"/>
    <mergeCell ref="I1264:J1264"/>
    <mergeCell ref="K1264:L1264"/>
    <mergeCell ref="M1264:N1264"/>
    <mergeCell ref="O1264:P1264"/>
    <mergeCell ref="Q1264:S1264"/>
    <mergeCell ref="C1265:D1265"/>
    <mergeCell ref="E1265:F1265"/>
    <mergeCell ref="G1265:H1265"/>
    <mergeCell ref="I1265:J1265"/>
    <mergeCell ref="K1265:L1265"/>
    <mergeCell ref="M1265:N1265"/>
    <mergeCell ref="O1265:P1265"/>
    <mergeCell ref="Q1265:S1265"/>
    <mergeCell ref="C1266:D1266"/>
    <mergeCell ref="E1266:F1266"/>
    <mergeCell ref="G1266:H1266"/>
    <mergeCell ref="I1266:J1266"/>
    <mergeCell ref="K1266:L1266"/>
    <mergeCell ref="M1266:N1266"/>
    <mergeCell ref="O1266:P1266"/>
    <mergeCell ref="Q1266:S1266"/>
    <mergeCell ref="C1267:D1267"/>
    <mergeCell ref="E1267:F1267"/>
    <mergeCell ref="G1267:H1267"/>
    <mergeCell ref="I1267:J1267"/>
    <mergeCell ref="K1267:L1267"/>
    <mergeCell ref="M1267:N1267"/>
    <mergeCell ref="O1267:P1267"/>
    <mergeCell ref="Q1267:S1267"/>
    <mergeCell ref="C1268:D1268"/>
    <mergeCell ref="E1268:F1268"/>
    <mergeCell ref="G1268:H1268"/>
    <mergeCell ref="I1268:J1268"/>
    <mergeCell ref="K1268:L1268"/>
    <mergeCell ref="M1268:N1268"/>
    <mergeCell ref="O1268:P1268"/>
    <mergeCell ref="Q1268:S1268"/>
    <mergeCell ref="C1269:D1269"/>
    <mergeCell ref="E1269:F1269"/>
    <mergeCell ref="G1269:H1269"/>
    <mergeCell ref="I1269:J1269"/>
    <mergeCell ref="K1269:L1269"/>
    <mergeCell ref="M1269:N1269"/>
    <mergeCell ref="O1269:P1269"/>
    <mergeCell ref="Q1269:S1269"/>
    <mergeCell ref="C1270:D1270"/>
    <mergeCell ref="E1270:F1270"/>
    <mergeCell ref="G1270:H1270"/>
    <mergeCell ref="I1270:J1270"/>
    <mergeCell ref="K1270:L1270"/>
    <mergeCell ref="M1270:N1270"/>
    <mergeCell ref="O1270:P1270"/>
    <mergeCell ref="Q1270:S1270"/>
    <mergeCell ref="C1271:D1271"/>
    <mergeCell ref="E1271:F1271"/>
    <mergeCell ref="G1271:H1271"/>
    <mergeCell ref="I1271:J1271"/>
    <mergeCell ref="K1271:L1271"/>
    <mergeCell ref="M1271:N1271"/>
    <mergeCell ref="O1271:P1271"/>
    <mergeCell ref="Q1271:S1271"/>
    <mergeCell ref="C1272:D1272"/>
    <mergeCell ref="E1272:F1272"/>
    <mergeCell ref="G1272:H1272"/>
    <mergeCell ref="I1272:J1272"/>
    <mergeCell ref="K1272:L1272"/>
    <mergeCell ref="M1272:N1272"/>
    <mergeCell ref="O1272:P1272"/>
    <mergeCell ref="Q1272:S1272"/>
    <mergeCell ref="C1273:D1273"/>
    <mergeCell ref="E1273:F1273"/>
    <mergeCell ref="G1273:H1273"/>
    <mergeCell ref="I1273:J1273"/>
    <mergeCell ref="K1273:L1273"/>
    <mergeCell ref="M1273:N1273"/>
    <mergeCell ref="O1273:P1273"/>
    <mergeCell ref="Q1273:S1273"/>
    <mergeCell ref="C1274:D1274"/>
    <mergeCell ref="E1274:F1274"/>
    <mergeCell ref="G1274:H1274"/>
    <mergeCell ref="I1274:J1274"/>
    <mergeCell ref="K1274:L1274"/>
    <mergeCell ref="M1274:N1274"/>
    <mergeCell ref="O1274:P1274"/>
    <mergeCell ref="Q1274:S1274"/>
    <mergeCell ref="C1275:D1275"/>
    <mergeCell ref="E1275:F1275"/>
    <mergeCell ref="G1275:H1275"/>
    <mergeCell ref="I1275:J1275"/>
    <mergeCell ref="K1275:L1275"/>
    <mergeCell ref="M1275:N1275"/>
    <mergeCell ref="O1275:P1275"/>
    <mergeCell ref="Q1275:S1275"/>
    <mergeCell ref="C1276:D1276"/>
    <mergeCell ref="E1276:F1276"/>
    <mergeCell ref="G1276:H1276"/>
    <mergeCell ref="I1276:J1276"/>
    <mergeCell ref="K1276:L1276"/>
    <mergeCell ref="M1276:N1276"/>
    <mergeCell ref="O1276:P1276"/>
    <mergeCell ref="Q1276:S1276"/>
    <mergeCell ref="C1277:D1277"/>
    <mergeCell ref="E1277:F1277"/>
    <mergeCell ref="G1277:H1277"/>
    <mergeCell ref="I1277:J1277"/>
    <mergeCell ref="K1277:L1277"/>
    <mergeCell ref="M1277:N1277"/>
    <mergeCell ref="O1277:P1277"/>
    <mergeCell ref="Q1277:S1277"/>
    <mergeCell ref="C1278:D1278"/>
    <mergeCell ref="E1278:F1278"/>
    <mergeCell ref="G1278:H1278"/>
    <mergeCell ref="I1278:J1278"/>
    <mergeCell ref="K1278:L1278"/>
    <mergeCell ref="M1278:N1278"/>
    <mergeCell ref="O1278:P1278"/>
    <mergeCell ref="Q1278:S1278"/>
    <mergeCell ref="C1279:D1279"/>
    <mergeCell ref="E1279:F1279"/>
    <mergeCell ref="G1279:H1279"/>
    <mergeCell ref="I1279:J1279"/>
    <mergeCell ref="K1279:L1279"/>
    <mergeCell ref="M1279:N1279"/>
    <mergeCell ref="O1279:P1279"/>
    <mergeCell ref="Q1279:S1279"/>
    <mergeCell ref="C1280:D1280"/>
    <mergeCell ref="E1280:F1280"/>
    <mergeCell ref="G1280:H1280"/>
    <mergeCell ref="I1280:J1280"/>
    <mergeCell ref="K1280:L1280"/>
    <mergeCell ref="M1280:N1280"/>
    <mergeCell ref="O1280:P1280"/>
    <mergeCell ref="Q1280:S1280"/>
    <mergeCell ref="C1281:D1281"/>
    <mergeCell ref="E1281:F1281"/>
    <mergeCell ref="G1281:H1281"/>
    <mergeCell ref="I1281:J1281"/>
    <mergeCell ref="K1281:L1281"/>
    <mergeCell ref="M1281:N1281"/>
    <mergeCell ref="O1281:P1281"/>
    <mergeCell ref="Q1281:S1281"/>
    <mergeCell ref="C1282:D1282"/>
    <mergeCell ref="E1282:F1282"/>
    <mergeCell ref="G1282:H1282"/>
    <mergeCell ref="I1282:J1282"/>
    <mergeCell ref="K1282:L1282"/>
    <mergeCell ref="M1282:N1282"/>
    <mergeCell ref="O1282:P1282"/>
    <mergeCell ref="Q1282:S1282"/>
    <mergeCell ref="C1283:D1283"/>
    <mergeCell ref="E1283:F1283"/>
    <mergeCell ref="G1283:H1283"/>
    <mergeCell ref="I1283:J1283"/>
    <mergeCell ref="K1283:L1283"/>
    <mergeCell ref="M1283:N1283"/>
    <mergeCell ref="O1283:P1283"/>
    <mergeCell ref="Q1283:S1283"/>
    <mergeCell ref="C1284:D1284"/>
    <mergeCell ref="E1284:F1284"/>
    <mergeCell ref="G1284:H1284"/>
    <mergeCell ref="I1284:J1284"/>
    <mergeCell ref="K1284:L1284"/>
    <mergeCell ref="M1284:N1284"/>
    <mergeCell ref="O1284:P1284"/>
    <mergeCell ref="Q1284:S1284"/>
    <mergeCell ref="C1285:D1285"/>
    <mergeCell ref="E1285:F1285"/>
    <mergeCell ref="G1285:H1285"/>
    <mergeCell ref="I1285:J1285"/>
    <mergeCell ref="K1285:L1285"/>
    <mergeCell ref="M1285:N1285"/>
    <mergeCell ref="O1285:P1285"/>
    <mergeCell ref="Q1285:S1285"/>
    <mergeCell ref="C1286:D1286"/>
    <mergeCell ref="E1286:F1286"/>
    <mergeCell ref="G1286:H1286"/>
    <mergeCell ref="I1286:J1286"/>
    <mergeCell ref="K1286:L1286"/>
    <mergeCell ref="M1286:N1286"/>
    <mergeCell ref="O1286:P1286"/>
    <mergeCell ref="Q1286:S1286"/>
    <mergeCell ref="C1287:D1287"/>
    <mergeCell ref="E1287:F1287"/>
    <mergeCell ref="G1287:H1287"/>
    <mergeCell ref="I1287:J1287"/>
    <mergeCell ref="K1287:L1287"/>
    <mergeCell ref="M1287:N1287"/>
    <mergeCell ref="O1287:P1287"/>
    <mergeCell ref="Q1287:S1287"/>
    <mergeCell ref="C1288:D1288"/>
    <mergeCell ref="E1288:F1288"/>
    <mergeCell ref="G1288:H1288"/>
    <mergeCell ref="I1288:J1288"/>
    <mergeCell ref="K1288:L1288"/>
    <mergeCell ref="M1288:N1288"/>
    <mergeCell ref="O1288:P1288"/>
    <mergeCell ref="Q1288:S1288"/>
    <mergeCell ref="C1289:D1289"/>
    <mergeCell ref="E1289:F1289"/>
    <mergeCell ref="G1289:H1289"/>
    <mergeCell ref="I1289:J1289"/>
    <mergeCell ref="K1289:L1289"/>
    <mergeCell ref="M1289:N1289"/>
    <mergeCell ref="O1289:P1289"/>
    <mergeCell ref="Q1289:S1289"/>
    <mergeCell ref="C1290:D1290"/>
    <mergeCell ref="E1290:F1290"/>
    <mergeCell ref="G1290:H1290"/>
    <mergeCell ref="I1290:J1290"/>
    <mergeCell ref="K1290:L1290"/>
    <mergeCell ref="M1290:N1290"/>
    <mergeCell ref="O1290:P1290"/>
    <mergeCell ref="Q1290:S1290"/>
    <mergeCell ref="C1291:D1291"/>
    <mergeCell ref="E1291:F1291"/>
    <mergeCell ref="G1291:H1291"/>
    <mergeCell ref="I1291:J1291"/>
    <mergeCell ref="K1291:L1291"/>
    <mergeCell ref="M1291:N1291"/>
    <mergeCell ref="O1291:P1291"/>
    <mergeCell ref="Q1291:S1291"/>
    <mergeCell ref="C1292:D1292"/>
    <mergeCell ref="E1292:F1292"/>
    <mergeCell ref="G1292:H1292"/>
    <mergeCell ref="I1292:J1292"/>
    <mergeCell ref="K1292:L1292"/>
    <mergeCell ref="M1292:N1292"/>
    <mergeCell ref="O1292:P1292"/>
    <mergeCell ref="Q1292:S1292"/>
    <mergeCell ref="C1293:D1293"/>
    <mergeCell ref="E1293:F1293"/>
    <mergeCell ref="G1293:H1293"/>
    <mergeCell ref="I1293:J1293"/>
    <mergeCell ref="K1293:L1293"/>
    <mergeCell ref="M1293:N1293"/>
    <mergeCell ref="O1293:P1293"/>
    <mergeCell ref="Q1293:S1293"/>
    <mergeCell ref="C1294:D1294"/>
    <mergeCell ref="E1294:F1294"/>
    <mergeCell ref="G1294:H1294"/>
    <mergeCell ref="I1294:J1294"/>
    <mergeCell ref="K1294:L1294"/>
    <mergeCell ref="M1294:N1294"/>
    <mergeCell ref="O1294:P1294"/>
    <mergeCell ref="Q1294:S1294"/>
    <mergeCell ref="C1295:D1295"/>
    <mergeCell ref="E1295:F1295"/>
    <mergeCell ref="G1295:H1295"/>
    <mergeCell ref="I1295:J1295"/>
    <mergeCell ref="K1295:L1295"/>
    <mergeCell ref="M1295:N1295"/>
    <mergeCell ref="O1295:P1295"/>
    <mergeCell ref="Q1295:S1295"/>
    <mergeCell ref="C1296:D1296"/>
    <mergeCell ref="E1296:F1296"/>
    <mergeCell ref="G1296:H1296"/>
    <mergeCell ref="I1296:J1296"/>
    <mergeCell ref="K1296:L1296"/>
    <mergeCell ref="M1296:N1296"/>
    <mergeCell ref="O1296:P1296"/>
    <mergeCell ref="Q1296:S1296"/>
    <mergeCell ref="C1297:D1297"/>
    <mergeCell ref="E1297:F1297"/>
    <mergeCell ref="G1297:H1297"/>
    <mergeCell ref="I1297:J1297"/>
    <mergeCell ref="K1297:L1297"/>
    <mergeCell ref="M1297:N1297"/>
    <mergeCell ref="O1297:P1297"/>
    <mergeCell ref="Q1297:S1297"/>
    <mergeCell ref="C1298:D1298"/>
    <mergeCell ref="E1298:F1298"/>
    <mergeCell ref="G1298:H1298"/>
    <mergeCell ref="I1298:J1298"/>
    <mergeCell ref="K1298:L1298"/>
    <mergeCell ref="M1298:N1298"/>
    <mergeCell ref="O1298:P1298"/>
    <mergeCell ref="Q1298:S1298"/>
    <mergeCell ref="C1299:D1299"/>
    <mergeCell ref="E1299:F1299"/>
    <mergeCell ref="G1299:H1299"/>
    <mergeCell ref="I1299:J1299"/>
    <mergeCell ref="K1299:L1299"/>
    <mergeCell ref="M1299:N1299"/>
    <mergeCell ref="O1299:P1299"/>
    <mergeCell ref="Q1299:S1299"/>
    <mergeCell ref="C1300:D1300"/>
    <mergeCell ref="E1300:F1300"/>
    <mergeCell ref="G1300:H1300"/>
    <mergeCell ref="I1300:J1300"/>
    <mergeCell ref="K1300:L1300"/>
    <mergeCell ref="M1300:N1300"/>
    <mergeCell ref="O1300:P1300"/>
    <mergeCell ref="Q1300:S1300"/>
    <mergeCell ref="C1301:D1301"/>
    <mergeCell ref="E1301:F1301"/>
    <mergeCell ref="G1301:H1301"/>
    <mergeCell ref="I1301:J1301"/>
    <mergeCell ref="K1301:L1301"/>
    <mergeCell ref="M1301:N1301"/>
    <mergeCell ref="O1301:P1301"/>
    <mergeCell ref="Q1301:S1301"/>
    <mergeCell ref="C1302:D1302"/>
    <mergeCell ref="E1302:F1302"/>
    <mergeCell ref="G1302:H1302"/>
    <mergeCell ref="I1302:J1302"/>
    <mergeCell ref="K1302:L1302"/>
    <mergeCell ref="M1302:N1302"/>
    <mergeCell ref="O1302:P1302"/>
    <mergeCell ref="Q1302:S1302"/>
    <mergeCell ref="C1303:D1303"/>
    <mergeCell ref="E1303:F1303"/>
    <mergeCell ref="G1303:H1303"/>
    <mergeCell ref="I1303:J1303"/>
    <mergeCell ref="K1303:L1303"/>
    <mergeCell ref="M1303:N1303"/>
    <mergeCell ref="O1303:P1303"/>
    <mergeCell ref="Q1303:S1303"/>
    <mergeCell ref="C1304:D1304"/>
    <mergeCell ref="E1304:F1304"/>
    <mergeCell ref="G1304:H1304"/>
    <mergeCell ref="I1304:J1304"/>
    <mergeCell ref="K1304:L1304"/>
    <mergeCell ref="M1304:N1304"/>
    <mergeCell ref="O1304:P1304"/>
    <mergeCell ref="Q1304:S1304"/>
    <mergeCell ref="C1305:D1305"/>
    <mergeCell ref="E1305:F1305"/>
    <mergeCell ref="G1305:H1305"/>
    <mergeCell ref="I1305:J1305"/>
    <mergeCell ref="K1305:L1305"/>
    <mergeCell ref="M1305:N1305"/>
    <mergeCell ref="O1305:P1305"/>
    <mergeCell ref="Q1305:S1305"/>
    <mergeCell ref="C1306:D1306"/>
    <mergeCell ref="E1306:F1306"/>
    <mergeCell ref="G1306:H1306"/>
    <mergeCell ref="I1306:J1306"/>
    <mergeCell ref="K1306:L1306"/>
    <mergeCell ref="M1306:N1306"/>
    <mergeCell ref="O1306:P1306"/>
    <mergeCell ref="Q1306:S1306"/>
    <mergeCell ref="C1307:D1307"/>
    <mergeCell ref="E1307:F1307"/>
    <mergeCell ref="G1307:H1307"/>
    <mergeCell ref="I1307:J1307"/>
    <mergeCell ref="K1307:L1307"/>
    <mergeCell ref="M1307:N1307"/>
    <mergeCell ref="O1307:P1307"/>
    <mergeCell ref="Q1307:S1307"/>
    <mergeCell ref="C1308:D1308"/>
    <mergeCell ref="E1308:F1308"/>
    <mergeCell ref="G1308:H1308"/>
    <mergeCell ref="I1308:J1308"/>
    <mergeCell ref="K1308:L1308"/>
    <mergeCell ref="M1308:N1308"/>
    <mergeCell ref="O1308:P1308"/>
    <mergeCell ref="Q1308:S1308"/>
    <mergeCell ref="C1309:D1309"/>
    <mergeCell ref="E1309:F1309"/>
    <mergeCell ref="G1309:H1309"/>
    <mergeCell ref="I1309:J1309"/>
    <mergeCell ref="K1309:L1309"/>
    <mergeCell ref="M1309:N1309"/>
    <mergeCell ref="O1309:P1309"/>
    <mergeCell ref="Q1309:S1309"/>
    <mergeCell ref="C1310:D1310"/>
    <mergeCell ref="E1310:F1310"/>
    <mergeCell ref="G1310:H1310"/>
    <mergeCell ref="I1310:J1310"/>
    <mergeCell ref="K1310:L1310"/>
    <mergeCell ref="M1310:N1310"/>
    <mergeCell ref="O1310:P1310"/>
    <mergeCell ref="Q1310:S1310"/>
    <mergeCell ref="C1311:D1311"/>
    <mergeCell ref="E1311:F1311"/>
    <mergeCell ref="G1311:H1311"/>
    <mergeCell ref="I1311:J1311"/>
    <mergeCell ref="K1311:L1311"/>
    <mergeCell ref="M1311:N1311"/>
    <mergeCell ref="O1311:P1311"/>
    <mergeCell ref="Q1311:S1311"/>
    <mergeCell ref="C1312:D1312"/>
    <mergeCell ref="E1312:F1312"/>
    <mergeCell ref="G1312:H1312"/>
    <mergeCell ref="I1312:J1312"/>
    <mergeCell ref="K1312:L1312"/>
    <mergeCell ref="M1312:N1312"/>
    <mergeCell ref="O1312:P1312"/>
    <mergeCell ref="Q1312:S1312"/>
    <mergeCell ref="C1313:D1313"/>
    <mergeCell ref="E1313:F1313"/>
    <mergeCell ref="G1313:H1313"/>
    <mergeCell ref="I1313:J1313"/>
    <mergeCell ref="K1313:L1313"/>
    <mergeCell ref="M1313:N1313"/>
    <mergeCell ref="O1313:P1313"/>
    <mergeCell ref="Q1313:S1313"/>
    <mergeCell ref="C1314:D1314"/>
    <mergeCell ref="E1314:F1314"/>
    <mergeCell ref="G1314:H1314"/>
    <mergeCell ref="I1314:J1314"/>
    <mergeCell ref="K1314:L1314"/>
    <mergeCell ref="M1314:N1314"/>
    <mergeCell ref="O1314:P1314"/>
    <mergeCell ref="Q1314:S1314"/>
    <mergeCell ref="C1315:D1315"/>
    <mergeCell ref="E1315:F1315"/>
    <mergeCell ref="G1315:H1315"/>
    <mergeCell ref="I1315:J1315"/>
    <mergeCell ref="K1315:L1315"/>
    <mergeCell ref="M1315:N1315"/>
    <mergeCell ref="O1315:P1315"/>
    <mergeCell ref="Q1315:S1315"/>
    <mergeCell ref="C1316:D1316"/>
    <mergeCell ref="E1316:F1316"/>
    <mergeCell ref="G1316:H1316"/>
    <mergeCell ref="I1316:J1316"/>
    <mergeCell ref="K1316:L1316"/>
    <mergeCell ref="M1316:N1316"/>
    <mergeCell ref="O1316:P1316"/>
    <mergeCell ref="Q1316:S1316"/>
    <mergeCell ref="C1317:D1317"/>
    <mergeCell ref="E1317:F1317"/>
    <mergeCell ref="G1317:H1317"/>
    <mergeCell ref="I1317:J1317"/>
    <mergeCell ref="K1317:L1317"/>
    <mergeCell ref="M1317:N1317"/>
    <mergeCell ref="O1317:P1317"/>
    <mergeCell ref="Q1317:S1317"/>
    <mergeCell ref="C1318:D1318"/>
    <mergeCell ref="E1318:F1318"/>
    <mergeCell ref="G1318:H1318"/>
    <mergeCell ref="I1318:J1318"/>
    <mergeCell ref="K1318:L1318"/>
    <mergeCell ref="M1318:N1318"/>
    <mergeCell ref="O1318:P1318"/>
    <mergeCell ref="Q1318:S1318"/>
    <mergeCell ref="C1319:D1319"/>
    <mergeCell ref="E1319:F1319"/>
    <mergeCell ref="G1319:H1319"/>
    <mergeCell ref="I1319:J1319"/>
    <mergeCell ref="K1319:L1319"/>
    <mergeCell ref="M1319:N1319"/>
    <mergeCell ref="O1319:P1319"/>
    <mergeCell ref="Q1319:S1319"/>
    <mergeCell ref="C1320:D1320"/>
    <mergeCell ref="E1320:F1320"/>
    <mergeCell ref="G1320:H1320"/>
    <mergeCell ref="I1320:J1320"/>
    <mergeCell ref="K1320:L1320"/>
    <mergeCell ref="M1320:N1320"/>
    <mergeCell ref="O1320:P1320"/>
    <mergeCell ref="Q1320:S1320"/>
    <mergeCell ref="C1321:D1321"/>
    <mergeCell ref="E1321:F1321"/>
    <mergeCell ref="G1321:H1321"/>
    <mergeCell ref="I1321:J1321"/>
    <mergeCell ref="K1321:L1321"/>
    <mergeCell ref="M1321:N1321"/>
    <mergeCell ref="O1321:P1321"/>
    <mergeCell ref="Q1321:S1321"/>
    <mergeCell ref="C1322:D1322"/>
    <mergeCell ref="E1322:F1322"/>
    <mergeCell ref="G1322:H1322"/>
    <mergeCell ref="I1322:J1322"/>
    <mergeCell ref="K1322:L1322"/>
    <mergeCell ref="M1322:N1322"/>
    <mergeCell ref="O1322:P1322"/>
    <mergeCell ref="Q1322:S1322"/>
    <mergeCell ref="C1323:D1323"/>
    <mergeCell ref="E1323:F1323"/>
    <mergeCell ref="G1323:H1323"/>
    <mergeCell ref="I1323:J1323"/>
    <mergeCell ref="K1323:L1323"/>
    <mergeCell ref="M1323:N1323"/>
    <mergeCell ref="O1323:P1323"/>
    <mergeCell ref="Q1323:S1323"/>
    <mergeCell ref="C1324:D1324"/>
    <mergeCell ref="E1324:F1324"/>
    <mergeCell ref="G1324:H1324"/>
    <mergeCell ref="I1324:J1324"/>
    <mergeCell ref="K1324:L1324"/>
    <mergeCell ref="M1324:N1324"/>
    <mergeCell ref="O1324:P1324"/>
    <mergeCell ref="Q1324:S1324"/>
    <mergeCell ref="C1325:D1325"/>
    <mergeCell ref="E1325:F1325"/>
    <mergeCell ref="G1325:H1325"/>
    <mergeCell ref="I1325:J1325"/>
    <mergeCell ref="K1325:L1325"/>
    <mergeCell ref="M1325:N1325"/>
    <mergeCell ref="O1325:P1325"/>
    <mergeCell ref="Q1325:S1325"/>
    <mergeCell ref="C1326:D1326"/>
    <mergeCell ref="E1326:F1326"/>
    <mergeCell ref="G1326:H1326"/>
    <mergeCell ref="I1326:J1326"/>
    <mergeCell ref="K1326:L1326"/>
    <mergeCell ref="M1326:N1326"/>
    <mergeCell ref="O1326:P1326"/>
    <mergeCell ref="Q1326:S1326"/>
    <mergeCell ref="C1327:D1327"/>
    <mergeCell ref="E1327:F1327"/>
    <mergeCell ref="G1327:H1327"/>
    <mergeCell ref="I1327:J1327"/>
    <mergeCell ref="K1327:L1327"/>
    <mergeCell ref="M1327:N1327"/>
    <mergeCell ref="O1327:P1327"/>
    <mergeCell ref="Q1327:S1327"/>
    <mergeCell ref="C1328:D1328"/>
    <mergeCell ref="E1328:F1328"/>
    <mergeCell ref="G1328:H1328"/>
    <mergeCell ref="I1328:J1328"/>
    <mergeCell ref="K1328:L1328"/>
    <mergeCell ref="M1328:N1328"/>
    <mergeCell ref="O1328:P1328"/>
    <mergeCell ref="Q1328:S1328"/>
    <mergeCell ref="C1329:D1329"/>
    <mergeCell ref="E1329:F1329"/>
    <mergeCell ref="G1329:H1329"/>
    <mergeCell ref="I1329:J1329"/>
    <mergeCell ref="K1329:L1329"/>
    <mergeCell ref="M1329:N1329"/>
    <mergeCell ref="O1329:P1329"/>
    <mergeCell ref="Q1329:S1329"/>
    <mergeCell ref="C1330:D1330"/>
    <mergeCell ref="E1330:F1330"/>
    <mergeCell ref="G1330:H1330"/>
    <mergeCell ref="I1330:J1330"/>
    <mergeCell ref="K1330:L1330"/>
    <mergeCell ref="M1330:N1330"/>
    <mergeCell ref="O1330:P1330"/>
    <mergeCell ref="Q1330:S1330"/>
    <mergeCell ref="C1331:D1331"/>
    <mergeCell ref="E1331:F1331"/>
    <mergeCell ref="G1331:H1331"/>
    <mergeCell ref="I1331:J1331"/>
    <mergeCell ref="K1331:L1331"/>
    <mergeCell ref="M1331:N1331"/>
    <mergeCell ref="O1331:P1331"/>
    <mergeCell ref="Q1331:S1331"/>
    <mergeCell ref="C1332:D1332"/>
    <mergeCell ref="E1332:F1332"/>
    <mergeCell ref="G1332:H1332"/>
    <mergeCell ref="I1332:J1332"/>
    <mergeCell ref="K1332:L1332"/>
    <mergeCell ref="M1332:N1332"/>
    <mergeCell ref="O1332:P1332"/>
    <mergeCell ref="Q1332:S1332"/>
    <mergeCell ref="C1333:D1333"/>
    <mergeCell ref="E1333:F1333"/>
    <mergeCell ref="G1333:H1333"/>
    <mergeCell ref="I1333:J1333"/>
    <mergeCell ref="K1333:L1333"/>
    <mergeCell ref="M1333:N1333"/>
    <mergeCell ref="O1333:P1333"/>
    <mergeCell ref="Q1333:S1333"/>
    <mergeCell ref="C1334:D1334"/>
    <mergeCell ref="E1334:F1334"/>
    <mergeCell ref="G1334:H1334"/>
    <mergeCell ref="I1334:J1334"/>
    <mergeCell ref="K1334:L1334"/>
    <mergeCell ref="M1334:N1334"/>
    <mergeCell ref="O1334:P1334"/>
    <mergeCell ref="Q1334:S1334"/>
    <mergeCell ref="C1335:D1335"/>
    <mergeCell ref="E1335:F1335"/>
    <mergeCell ref="G1335:H1335"/>
    <mergeCell ref="I1335:J1335"/>
    <mergeCell ref="K1335:L1335"/>
    <mergeCell ref="M1335:N1335"/>
    <mergeCell ref="O1335:P1335"/>
    <mergeCell ref="Q1335:S1335"/>
    <mergeCell ref="C1336:D1336"/>
    <mergeCell ref="E1336:F1336"/>
    <mergeCell ref="G1336:H1336"/>
    <mergeCell ref="I1336:J1336"/>
    <mergeCell ref="K1336:L1336"/>
    <mergeCell ref="M1336:N1336"/>
    <mergeCell ref="O1336:P1336"/>
    <mergeCell ref="Q1336:S1336"/>
    <mergeCell ref="C1337:D1337"/>
    <mergeCell ref="E1337:F1337"/>
    <mergeCell ref="G1337:H1337"/>
    <mergeCell ref="I1337:J1337"/>
    <mergeCell ref="K1337:L1337"/>
    <mergeCell ref="M1337:N1337"/>
    <mergeCell ref="O1337:P1337"/>
    <mergeCell ref="Q1337:S1337"/>
    <mergeCell ref="C1338:D1338"/>
    <mergeCell ref="E1338:F1338"/>
    <mergeCell ref="G1338:H1338"/>
    <mergeCell ref="I1338:J1338"/>
    <mergeCell ref="K1338:L1338"/>
    <mergeCell ref="M1338:N1338"/>
    <mergeCell ref="O1338:P1338"/>
    <mergeCell ref="Q1338:S1338"/>
    <mergeCell ref="C1339:D1339"/>
    <mergeCell ref="E1339:F1339"/>
    <mergeCell ref="G1339:H1339"/>
    <mergeCell ref="I1339:J1339"/>
    <mergeCell ref="K1339:L1339"/>
    <mergeCell ref="M1339:N1339"/>
    <mergeCell ref="O1339:P1339"/>
    <mergeCell ref="Q1339:S1339"/>
    <mergeCell ref="C1340:D1340"/>
    <mergeCell ref="E1340:F1340"/>
    <mergeCell ref="G1340:H1340"/>
    <mergeCell ref="I1340:J1340"/>
    <mergeCell ref="K1340:L1340"/>
    <mergeCell ref="M1340:N1340"/>
    <mergeCell ref="O1340:P1340"/>
    <mergeCell ref="Q1340:S1340"/>
    <mergeCell ref="C1341:D1341"/>
    <mergeCell ref="E1341:F1341"/>
    <mergeCell ref="G1341:H1341"/>
    <mergeCell ref="I1341:J1341"/>
    <mergeCell ref="K1341:L1341"/>
    <mergeCell ref="M1341:N1341"/>
    <mergeCell ref="O1341:P1341"/>
    <mergeCell ref="Q1341:S1341"/>
    <mergeCell ref="C1342:D1342"/>
    <mergeCell ref="E1342:F1342"/>
    <mergeCell ref="G1342:H1342"/>
    <mergeCell ref="I1342:J1342"/>
    <mergeCell ref="K1342:L1342"/>
    <mergeCell ref="M1342:N1342"/>
    <mergeCell ref="O1342:P1342"/>
    <mergeCell ref="Q1342:S1342"/>
    <mergeCell ref="C1343:D1343"/>
    <mergeCell ref="E1343:F1343"/>
    <mergeCell ref="G1343:H1343"/>
    <mergeCell ref="I1343:J1343"/>
    <mergeCell ref="K1343:L1343"/>
    <mergeCell ref="M1343:N1343"/>
    <mergeCell ref="O1343:P1343"/>
    <mergeCell ref="Q1343:S1343"/>
    <mergeCell ref="C1344:D1344"/>
    <mergeCell ref="E1344:F1344"/>
    <mergeCell ref="G1344:H1344"/>
    <mergeCell ref="I1344:J1344"/>
    <mergeCell ref="K1344:L1344"/>
    <mergeCell ref="M1344:N1344"/>
    <mergeCell ref="O1344:P1344"/>
    <mergeCell ref="Q1344:S1344"/>
    <mergeCell ref="C1345:D1345"/>
    <mergeCell ref="E1345:F1345"/>
    <mergeCell ref="G1345:H1345"/>
    <mergeCell ref="I1345:J1345"/>
    <mergeCell ref="K1345:L1345"/>
    <mergeCell ref="M1345:N1345"/>
    <mergeCell ref="O1345:P1345"/>
    <mergeCell ref="Q1345:S1345"/>
    <mergeCell ref="C1346:D1346"/>
    <mergeCell ref="E1346:F1346"/>
    <mergeCell ref="G1346:H1346"/>
    <mergeCell ref="I1346:J1346"/>
    <mergeCell ref="K1346:L1346"/>
    <mergeCell ref="M1346:N1346"/>
    <mergeCell ref="O1346:P1346"/>
    <mergeCell ref="Q1346:S1346"/>
    <mergeCell ref="C1347:D1347"/>
    <mergeCell ref="E1347:F1347"/>
    <mergeCell ref="G1347:H1347"/>
    <mergeCell ref="I1347:J1347"/>
    <mergeCell ref="K1347:L1347"/>
    <mergeCell ref="M1347:N1347"/>
    <mergeCell ref="O1347:P1347"/>
    <mergeCell ref="Q1347:S1347"/>
    <mergeCell ref="C1348:D1348"/>
    <mergeCell ref="E1348:F1348"/>
    <mergeCell ref="G1348:H1348"/>
    <mergeCell ref="I1348:J1348"/>
    <mergeCell ref="K1348:L1348"/>
    <mergeCell ref="M1348:N1348"/>
    <mergeCell ref="O1348:P1348"/>
    <mergeCell ref="Q1348:S1348"/>
    <mergeCell ref="C1349:D1349"/>
    <mergeCell ref="E1349:F1349"/>
    <mergeCell ref="G1349:H1349"/>
    <mergeCell ref="I1349:J1349"/>
    <mergeCell ref="K1349:L1349"/>
    <mergeCell ref="M1349:N1349"/>
    <mergeCell ref="O1349:P1349"/>
    <mergeCell ref="Q1349:S1349"/>
    <mergeCell ref="C1350:D1350"/>
    <mergeCell ref="E1350:F1350"/>
    <mergeCell ref="G1350:H1350"/>
    <mergeCell ref="I1350:J1350"/>
    <mergeCell ref="K1350:L1350"/>
    <mergeCell ref="M1350:N1350"/>
    <mergeCell ref="O1350:P1350"/>
    <mergeCell ref="Q1350:S1350"/>
    <mergeCell ref="C1351:D1351"/>
    <mergeCell ref="E1351:F1351"/>
    <mergeCell ref="G1351:H1351"/>
    <mergeCell ref="I1351:J1351"/>
    <mergeCell ref="K1351:L1351"/>
    <mergeCell ref="M1351:N1351"/>
    <mergeCell ref="O1351:P1351"/>
    <mergeCell ref="Q1351:S1351"/>
    <mergeCell ref="C1352:D1352"/>
    <mergeCell ref="E1352:F1352"/>
    <mergeCell ref="G1352:H1352"/>
    <mergeCell ref="I1352:J1352"/>
    <mergeCell ref="K1352:L1352"/>
    <mergeCell ref="M1352:N1352"/>
    <mergeCell ref="O1352:P1352"/>
    <mergeCell ref="Q1352:S1352"/>
    <mergeCell ref="C1353:D1353"/>
    <mergeCell ref="E1353:F1353"/>
    <mergeCell ref="G1353:H1353"/>
    <mergeCell ref="I1353:J1353"/>
    <mergeCell ref="K1353:L1353"/>
    <mergeCell ref="M1353:N1353"/>
    <mergeCell ref="O1353:P1353"/>
    <mergeCell ref="Q1353:S1353"/>
    <mergeCell ref="C1354:D1354"/>
    <mergeCell ref="E1354:F1354"/>
    <mergeCell ref="G1354:H1354"/>
    <mergeCell ref="I1354:J1354"/>
    <mergeCell ref="K1354:L1354"/>
    <mergeCell ref="M1354:N1354"/>
    <mergeCell ref="O1354:P1354"/>
    <mergeCell ref="Q1354:S1354"/>
    <mergeCell ref="C1355:D1355"/>
    <mergeCell ref="E1355:F1355"/>
    <mergeCell ref="G1355:H1355"/>
    <mergeCell ref="I1355:J1355"/>
    <mergeCell ref="K1355:L1355"/>
    <mergeCell ref="M1355:N1355"/>
    <mergeCell ref="O1355:P1355"/>
    <mergeCell ref="Q1355:S1355"/>
    <mergeCell ref="C1356:D1356"/>
    <mergeCell ref="E1356:F1356"/>
    <mergeCell ref="G1356:H1356"/>
    <mergeCell ref="I1356:J1356"/>
    <mergeCell ref="K1356:L1356"/>
    <mergeCell ref="M1356:N1356"/>
    <mergeCell ref="O1356:P1356"/>
    <mergeCell ref="Q1356:S1356"/>
    <mergeCell ref="C1357:D1357"/>
    <mergeCell ref="E1357:F1357"/>
    <mergeCell ref="G1357:H1357"/>
    <mergeCell ref="I1357:J1357"/>
    <mergeCell ref="K1357:L1357"/>
    <mergeCell ref="M1357:N1357"/>
    <mergeCell ref="O1357:P1357"/>
    <mergeCell ref="Q1357:S1357"/>
    <mergeCell ref="C1358:D1358"/>
    <mergeCell ref="E1358:F1358"/>
    <mergeCell ref="G1358:H1358"/>
    <mergeCell ref="I1358:J1358"/>
    <mergeCell ref="K1358:L1358"/>
    <mergeCell ref="M1358:N1358"/>
    <mergeCell ref="O1358:P1358"/>
    <mergeCell ref="Q1358:S1358"/>
    <mergeCell ref="C1359:D1359"/>
    <mergeCell ref="E1359:F1359"/>
    <mergeCell ref="G1359:H1359"/>
    <mergeCell ref="I1359:J1359"/>
    <mergeCell ref="K1359:L1359"/>
    <mergeCell ref="M1359:N1359"/>
    <mergeCell ref="O1359:P1359"/>
    <mergeCell ref="Q1359:S1359"/>
    <mergeCell ref="C1360:D1360"/>
    <mergeCell ref="E1360:F1360"/>
    <mergeCell ref="G1360:H1360"/>
    <mergeCell ref="I1360:J1360"/>
    <mergeCell ref="K1360:L1360"/>
    <mergeCell ref="M1360:N1360"/>
    <mergeCell ref="O1360:P1360"/>
    <mergeCell ref="Q1360:S1360"/>
    <mergeCell ref="C1361:D1361"/>
    <mergeCell ref="E1361:F1361"/>
    <mergeCell ref="G1361:H1361"/>
    <mergeCell ref="I1361:J1361"/>
    <mergeCell ref="K1361:L1361"/>
    <mergeCell ref="M1361:N1361"/>
    <mergeCell ref="O1361:P1361"/>
    <mergeCell ref="Q1361:S1361"/>
    <mergeCell ref="C1362:D1362"/>
    <mergeCell ref="E1362:F1362"/>
    <mergeCell ref="G1362:H1362"/>
    <mergeCell ref="I1362:J1362"/>
    <mergeCell ref="K1362:L1362"/>
    <mergeCell ref="M1362:N1362"/>
    <mergeCell ref="O1362:P1362"/>
    <mergeCell ref="Q1362:S1362"/>
    <mergeCell ref="C1363:D1363"/>
    <mergeCell ref="E1363:F1363"/>
    <mergeCell ref="G1363:H1363"/>
    <mergeCell ref="I1363:J1363"/>
    <mergeCell ref="K1363:L1363"/>
    <mergeCell ref="M1363:N1363"/>
    <mergeCell ref="O1363:P1363"/>
    <mergeCell ref="Q1363:S1363"/>
    <mergeCell ref="C1364:D1364"/>
    <mergeCell ref="E1364:F1364"/>
    <mergeCell ref="G1364:H1364"/>
    <mergeCell ref="I1364:J1364"/>
    <mergeCell ref="K1364:L1364"/>
    <mergeCell ref="M1364:N1364"/>
    <mergeCell ref="O1364:P1364"/>
    <mergeCell ref="Q1364:S1364"/>
    <mergeCell ref="C1365:D1365"/>
    <mergeCell ref="E1365:F1365"/>
    <mergeCell ref="G1365:H1365"/>
    <mergeCell ref="I1365:J1365"/>
    <mergeCell ref="K1365:L1365"/>
    <mergeCell ref="M1365:N1365"/>
    <mergeCell ref="O1365:P1365"/>
    <mergeCell ref="Q1365:S1365"/>
    <mergeCell ref="C1366:D1366"/>
    <mergeCell ref="E1366:F1366"/>
    <mergeCell ref="G1366:H1366"/>
    <mergeCell ref="I1366:J1366"/>
    <mergeCell ref="K1366:L1366"/>
    <mergeCell ref="M1366:N1366"/>
    <mergeCell ref="O1366:P1366"/>
    <mergeCell ref="Q1366:S1366"/>
    <mergeCell ref="C1367:D1367"/>
    <mergeCell ref="E1367:F1367"/>
    <mergeCell ref="G1367:H1367"/>
    <mergeCell ref="I1367:J1367"/>
    <mergeCell ref="K1367:L1367"/>
    <mergeCell ref="M1367:N1367"/>
    <mergeCell ref="O1367:P1367"/>
    <mergeCell ref="Q1367:S1367"/>
    <mergeCell ref="C1368:D1368"/>
    <mergeCell ref="E1368:F1368"/>
    <mergeCell ref="G1368:H1368"/>
    <mergeCell ref="I1368:J1368"/>
    <mergeCell ref="K1368:L1368"/>
    <mergeCell ref="M1368:N1368"/>
    <mergeCell ref="O1368:P1368"/>
    <mergeCell ref="Q1368:S1368"/>
    <mergeCell ref="C1369:D1369"/>
    <mergeCell ref="E1369:F1369"/>
    <mergeCell ref="G1369:H1369"/>
    <mergeCell ref="I1369:J1369"/>
    <mergeCell ref="K1369:L1369"/>
    <mergeCell ref="M1369:N1369"/>
    <mergeCell ref="O1369:P1369"/>
    <mergeCell ref="Q1369:S1369"/>
    <mergeCell ref="C1370:D1370"/>
    <mergeCell ref="E1370:F1370"/>
    <mergeCell ref="G1370:H1370"/>
    <mergeCell ref="I1370:J1370"/>
    <mergeCell ref="K1370:L1370"/>
    <mergeCell ref="M1370:N1370"/>
    <mergeCell ref="O1370:P1370"/>
    <mergeCell ref="Q1370:S1370"/>
    <mergeCell ref="C1371:D1371"/>
    <mergeCell ref="E1371:F1371"/>
    <mergeCell ref="G1371:H1371"/>
    <mergeCell ref="I1371:J1371"/>
    <mergeCell ref="K1371:L1371"/>
    <mergeCell ref="M1371:N1371"/>
    <mergeCell ref="O1371:P1371"/>
    <mergeCell ref="Q1371:S1371"/>
    <mergeCell ref="C1372:D1372"/>
    <mergeCell ref="E1372:F1372"/>
    <mergeCell ref="G1372:H1372"/>
    <mergeCell ref="I1372:J1372"/>
    <mergeCell ref="K1372:L1372"/>
    <mergeCell ref="M1372:N1372"/>
    <mergeCell ref="O1372:P1372"/>
    <mergeCell ref="Q1372:S1372"/>
    <mergeCell ref="C1373:D1373"/>
    <mergeCell ref="E1373:F1373"/>
    <mergeCell ref="G1373:H1373"/>
    <mergeCell ref="I1373:J1373"/>
    <mergeCell ref="K1373:L1373"/>
    <mergeCell ref="M1373:N1373"/>
    <mergeCell ref="O1373:P1373"/>
    <mergeCell ref="Q1373:S1373"/>
    <mergeCell ref="C1374:D1374"/>
    <mergeCell ref="E1374:F1374"/>
    <mergeCell ref="G1374:H1374"/>
    <mergeCell ref="I1374:J1374"/>
    <mergeCell ref="K1374:L1374"/>
    <mergeCell ref="M1374:N1374"/>
    <mergeCell ref="O1374:P1374"/>
    <mergeCell ref="Q1374:S1374"/>
    <mergeCell ref="C1375:D1375"/>
    <mergeCell ref="E1375:F1375"/>
    <mergeCell ref="G1375:H1375"/>
    <mergeCell ref="I1375:J1375"/>
    <mergeCell ref="K1375:L1375"/>
    <mergeCell ref="M1375:N1375"/>
    <mergeCell ref="O1375:P1375"/>
    <mergeCell ref="Q1375:S1375"/>
    <mergeCell ref="C1376:D1376"/>
    <mergeCell ref="E1376:F1376"/>
    <mergeCell ref="G1376:H1376"/>
    <mergeCell ref="I1376:J1376"/>
    <mergeCell ref="K1376:L1376"/>
    <mergeCell ref="M1376:N1376"/>
    <mergeCell ref="O1376:P1376"/>
    <mergeCell ref="Q1376:S1376"/>
    <mergeCell ref="C1377:D1377"/>
    <mergeCell ref="E1377:F1377"/>
    <mergeCell ref="G1377:H1377"/>
    <mergeCell ref="I1377:J1377"/>
    <mergeCell ref="K1377:L1377"/>
    <mergeCell ref="M1377:N1377"/>
    <mergeCell ref="O1377:P1377"/>
    <mergeCell ref="Q1377:S1377"/>
    <mergeCell ref="C1378:D1378"/>
    <mergeCell ref="E1378:F1378"/>
    <mergeCell ref="G1378:H1378"/>
    <mergeCell ref="I1378:J1378"/>
    <mergeCell ref="K1378:L1378"/>
    <mergeCell ref="M1378:N1378"/>
    <mergeCell ref="O1378:P1378"/>
    <mergeCell ref="Q1378:S1378"/>
    <mergeCell ref="C1379:D1379"/>
    <mergeCell ref="E1379:F1379"/>
    <mergeCell ref="G1379:H1379"/>
    <mergeCell ref="I1379:J1379"/>
    <mergeCell ref="K1379:L1379"/>
    <mergeCell ref="M1379:N1379"/>
    <mergeCell ref="O1379:P1379"/>
    <mergeCell ref="Q1379:S1379"/>
    <mergeCell ref="C1380:D1380"/>
    <mergeCell ref="E1380:F1380"/>
    <mergeCell ref="G1380:H1380"/>
    <mergeCell ref="I1380:J1380"/>
    <mergeCell ref="K1380:L1380"/>
    <mergeCell ref="M1380:N1380"/>
    <mergeCell ref="O1380:P1380"/>
    <mergeCell ref="Q1380:S1380"/>
    <mergeCell ref="C1381:D1381"/>
    <mergeCell ref="E1381:F1381"/>
    <mergeCell ref="G1381:H1381"/>
    <mergeCell ref="I1381:J1381"/>
    <mergeCell ref="K1381:L1381"/>
    <mergeCell ref="M1381:N1381"/>
    <mergeCell ref="O1381:P1381"/>
    <mergeCell ref="Q1381:S1381"/>
    <mergeCell ref="C1382:D1382"/>
    <mergeCell ref="E1382:F1382"/>
    <mergeCell ref="G1382:H1382"/>
    <mergeCell ref="I1382:J1382"/>
    <mergeCell ref="K1382:L1382"/>
    <mergeCell ref="M1382:N1382"/>
    <mergeCell ref="O1382:P1382"/>
    <mergeCell ref="Q1382:S1382"/>
    <mergeCell ref="C1383:D1383"/>
    <mergeCell ref="E1383:F1383"/>
    <mergeCell ref="G1383:H1383"/>
    <mergeCell ref="I1383:J1383"/>
    <mergeCell ref="K1383:L1383"/>
    <mergeCell ref="M1383:N1383"/>
    <mergeCell ref="O1383:P1383"/>
    <mergeCell ref="Q1383:S1383"/>
    <mergeCell ref="C1384:D1384"/>
    <mergeCell ref="E1384:F1384"/>
    <mergeCell ref="G1384:H1384"/>
    <mergeCell ref="I1384:J1384"/>
    <mergeCell ref="K1384:L1384"/>
    <mergeCell ref="M1384:N1384"/>
    <mergeCell ref="O1384:P1384"/>
    <mergeCell ref="Q1384:S1384"/>
    <mergeCell ref="C1385:D1385"/>
    <mergeCell ref="E1385:F1385"/>
    <mergeCell ref="G1385:H1385"/>
    <mergeCell ref="I1385:J1385"/>
    <mergeCell ref="K1385:L1385"/>
    <mergeCell ref="M1385:N1385"/>
    <mergeCell ref="O1385:P1385"/>
    <mergeCell ref="Q1385:S1385"/>
    <mergeCell ref="C1386:D1386"/>
    <mergeCell ref="E1386:F1386"/>
    <mergeCell ref="G1386:H1386"/>
    <mergeCell ref="I1386:J1386"/>
    <mergeCell ref="K1386:L1386"/>
    <mergeCell ref="M1386:N1386"/>
    <mergeCell ref="O1386:P1386"/>
    <mergeCell ref="Q1386:S1386"/>
    <mergeCell ref="C1387:D1387"/>
    <mergeCell ref="E1387:F1387"/>
    <mergeCell ref="G1387:H1387"/>
    <mergeCell ref="I1387:J1387"/>
    <mergeCell ref="K1387:L1387"/>
    <mergeCell ref="M1387:N1387"/>
    <mergeCell ref="O1387:P1387"/>
    <mergeCell ref="Q1387:S1387"/>
    <mergeCell ref="C1388:D1388"/>
    <mergeCell ref="E1388:F1388"/>
    <mergeCell ref="G1388:H1388"/>
    <mergeCell ref="I1388:J1388"/>
    <mergeCell ref="K1388:L1388"/>
    <mergeCell ref="M1388:N1388"/>
    <mergeCell ref="O1388:P1388"/>
    <mergeCell ref="Q1388:S1388"/>
    <mergeCell ref="C1389:D1389"/>
    <mergeCell ref="E1389:F1389"/>
    <mergeCell ref="G1389:H1389"/>
    <mergeCell ref="I1389:J1389"/>
    <mergeCell ref="K1389:L1389"/>
    <mergeCell ref="M1389:N1389"/>
    <mergeCell ref="O1389:P1389"/>
    <mergeCell ref="Q1389:S1389"/>
    <mergeCell ref="C1390:D1390"/>
    <mergeCell ref="E1390:F1390"/>
    <mergeCell ref="G1390:H1390"/>
    <mergeCell ref="I1390:J1390"/>
    <mergeCell ref="K1390:L1390"/>
    <mergeCell ref="M1390:N1390"/>
    <mergeCell ref="O1390:P1390"/>
    <mergeCell ref="Q1390:S1390"/>
    <mergeCell ref="C1391:D1391"/>
    <mergeCell ref="E1391:F1391"/>
    <mergeCell ref="G1391:H1391"/>
    <mergeCell ref="I1391:J1391"/>
    <mergeCell ref="K1391:L1391"/>
    <mergeCell ref="M1391:N1391"/>
    <mergeCell ref="O1391:P1391"/>
    <mergeCell ref="Q1391:S1391"/>
    <mergeCell ref="C1392:D1392"/>
    <mergeCell ref="E1392:F1392"/>
    <mergeCell ref="G1392:H1392"/>
    <mergeCell ref="I1392:J1392"/>
    <mergeCell ref="K1392:L1392"/>
    <mergeCell ref="M1392:N1392"/>
    <mergeCell ref="O1392:P1392"/>
    <mergeCell ref="Q1392:S1392"/>
    <mergeCell ref="C1393:D1393"/>
    <mergeCell ref="E1393:F1393"/>
    <mergeCell ref="G1393:H1393"/>
    <mergeCell ref="I1393:J1393"/>
    <mergeCell ref="K1393:L1393"/>
    <mergeCell ref="M1393:N1393"/>
    <mergeCell ref="O1393:P1393"/>
    <mergeCell ref="Q1393:S1393"/>
    <mergeCell ref="C1394:D1394"/>
    <mergeCell ref="E1394:F1394"/>
    <mergeCell ref="G1394:H1394"/>
    <mergeCell ref="I1394:J1394"/>
    <mergeCell ref="K1394:L1394"/>
    <mergeCell ref="M1394:N1394"/>
    <mergeCell ref="O1394:P1394"/>
    <mergeCell ref="Q1394:S1394"/>
    <mergeCell ref="C1395:D1395"/>
    <mergeCell ref="E1395:F1395"/>
    <mergeCell ref="G1395:H1395"/>
    <mergeCell ref="I1395:J1395"/>
    <mergeCell ref="K1395:L1395"/>
    <mergeCell ref="M1395:N1395"/>
    <mergeCell ref="O1395:P1395"/>
    <mergeCell ref="Q1395:S1395"/>
    <mergeCell ref="C1396:D1396"/>
    <mergeCell ref="E1396:F1396"/>
    <mergeCell ref="G1396:H1396"/>
    <mergeCell ref="I1396:J1396"/>
    <mergeCell ref="K1396:L1396"/>
    <mergeCell ref="M1396:N1396"/>
    <mergeCell ref="O1396:P1396"/>
    <mergeCell ref="Q1396:S1396"/>
    <mergeCell ref="C1397:D1397"/>
    <mergeCell ref="E1397:F1397"/>
    <mergeCell ref="G1397:H1397"/>
    <mergeCell ref="I1397:J1397"/>
    <mergeCell ref="K1397:L1397"/>
    <mergeCell ref="M1397:N1397"/>
    <mergeCell ref="O1397:P1397"/>
    <mergeCell ref="Q1397:S1397"/>
    <mergeCell ref="C1398:D1398"/>
    <mergeCell ref="E1398:F1398"/>
    <mergeCell ref="G1398:H1398"/>
    <mergeCell ref="I1398:J1398"/>
    <mergeCell ref="K1398:L1398"/>
    <mergeCell ref="M1398:N1398"/>
    <mergeCell ref="O1398:P1398"/>
    <mergeCell ref="Q1398:S1398"/>
    <mergeCell ref="C1399:D1399"/>
    <mergeCell ref="E1399:F1399"/>
    <mergeCell ref="G1399:H1399"/>
    <mergeCell ref="I1399:J1399"/>
    <mergeCell ref="K1399:L1399"/>
    <mergeCell ref="M1399:N1399"/>
    <mergeCell ref="O1399:P1399"/>
    <mergeCell ref="Q1399:S1399"/>
    <mergeCell ref="C1400:D1400"/>
    <mergeCell ref="E1400:F1400"/>
    <mergeCell ref="G1400:H1400"/>
    <mergeCell ref="I1400:J1400"/>
    <mergeCell ref="K1400:L1400"/>
    <mergeCell ref="M1400:N1400"/>
    <mergeCell ref="O1400:P1400"/>
    <mergeCell ref="Q1400:S1400"/>
    <mergeCell ref="C1401:D1401"/>
    <mergeCell ref="E1401:F1401"/>
    <mergeCell ref="G1401:H1401"/>
    <mergeCell ref="I1401:J1401"/>
    <mergeCell ref="K1401:L1401"/>
    <mergeCell ref="M1401:N1401"/>
    <mergeCell ref="O1401:P1401"/>
    <mergeCell ref="Q1401:S1401"/>
    <mergeCell ref="C1402:D1402"/>
    <mergeCell ref="E1402:F1402"/>
    <mergeCell ref="G1402:H1402"/>
    <mergeCell ref="I1402:J1402"/>
    <mergeCell ref="K1402:L1402"/>
    <mergeCell ref="M1402:N1402"/>
    <mergeCell ref="O1402:P1402"/>
    <mergeCell ref="Q1402:S1402"/>
    <mergeCell ref="C1403:D1403"/>
    <mergeCell ref="E1403:F1403"/>
    <mergeCell ref="G1403:H1403"/>
    <mergeCell ref="I1403:J1403"/>
    <mergeCell ref="K1403:L1403"/>
    <mergeCell ref="M1403:N1403"/>
    <mergeCell ref="O1403:P1403"/>
    <mergeCell ref="Q1403:S1403"/>
    <mergeCell ref="C1404:D1404"/>
    <mergeCell ref="E1404:F1404"/>
    <mergeCell ref="G1404:H1404"/>
    <mergeCell ref="I1404:J1404"/>
    <mergeCell ref="K1404:L1404"/>
    <mergeCell ref="M1404:N1404"/>
    <mergeCell ref="O1404:P1404"/>
    <mergeCell ref="Q1404:S1404"/>
    <mergeCell ref="C1405:D1405"/>
    <mergeCell ref="E1405:F1405"/>
    <mergeCell ref="G1405:H1405"/>
    <mergeCell ref="I1405:J1405"/>
    <mergeCell ref="K1405:L1405"/>
    <mergeCell ref="M1405:N1405"/>
    <mergeCell ref="O1405:P1405"/>
    <mergeCell ref="Q1405:S1405"/>
    <mergeCell ref="C1406:D1406"/>
    <mergeCell ref="E1406:F1406"/>
    <mergeCell ref="G1406:H1406"/>
    <mergeCell ref="I1406:J1406"/>
    <mergeCell ref="K1406:L1406"/>
    <mergeCell ref="M1406:N1406"/>
    <mergeCell ref="O1406:P1406"/>
    <mergeCell ref="Q1406:S1406"/>
    <mergeCell ref="C1407:D1407"/>
    <mergeCell ref="E1407:F1407"/>
    <mergeCell ref="G1407:H1407"/>
    <mergeCell ref="I1407:J1407"/>
    <mergeCell ref="K1407:L1407"/>
    <mergeCell ref="M1407:N1407"/>
    <mergeCell ref="O1407:P1407"/>
    <mergeCell ref="Q1407:S1407"/>
    <mergeCell ref="C1408:D1408"/>
    <mergeCell ref="E1408:F1408"/>
    <mergeCell ref="G1408:H1408"/>
    <mergeCell ref="I1408:J1408"/>
    <mergeCell ref="K1408:L1408"/>
    <mergeCell ref="M1408:N1408"/>
    <mergeCell ref="O1408:P1408"/>
    <mergeCell ref="Q1408:S1408"/>
    <mergeCell ref="C1409:D1409"/>
    <mergeCell ref="E1409:F1409"/>
    <mergeCell ref="G1409:H1409"/>
    <mergeCell ref="I1409:J1409"/>
    <mergeCell ref="K1409:L1409"/>
    <mergeCell ref="M1409:N1409"/>
    <mergeCell ref="O1409:P1409"/>
    <mergeCell ref="Q1409:S1409"/>
    <mergeCell ref="C1410:D1410"/>
    <mergeCell ref="E1410:F1410"/>
    <mergeCell ref="G1410:H1410"/>
    <mergeCell ref="I1410:J1410"/>
    <mergeCell ref="K1410:L1410"/>
    <mergeCell ref="M1410:N1410"/>
    <mergeCell ref="O1410:P1410"/>
    <mergeCell ref="Q1410:S1410"/>
    <mergeCell ref="C1411:D1411"/>
    <mergeCell ref="E1411:F1411"/>
    <mergeCell ref="G1411:H1411"/>
    <mergeCell ref="I1411:J1411"/>
    <mergeCell ref="K1411:L1411"/>
    <mergeCell ref="M1411:N1411"/>
    <mergeCell ref="O1411:P1411"/>
    <mergeCell ref="Q1411:S1411"/>
    <mergeCell ref="C1412:D1412"/>
    <mergeCell ref="E1412:F1412"/>
    <mergeCell ref="G1412:H1412"/>
    <mergeCell ref="I1412:J1412"/>
    <mergeCell ref="K1412:L1412"/>
    <mergeCell ref="M1412:N1412"/>
    <mergeCell ref="O1412:P1412"/>
    <mergeCell ref="Q1412:S1412"/>
    <mergeCell ref="C1413:D1413"/>
    <mergeCell ref="E1413:F1413"/>
    <mergeCell ref="G1413:H1413"/>
    <mergeCell ref="I1413:J1413"/>
    <mergeCell ref="K1413:L1413"/>
    <mergeCell ref="M1413:N1413"/>
    <mergeCell ref="O1413:P1413"/>
    <mergeCell ref="Q1413:S1413"/>
    <mergeCell ref="C1414:D1414"/>
    <mergeCell ref="E1414:F1414"/>
    <mergeCell ref="G1414:H1414"/>
    <mergeCell ref="I1414:J1414"/>
    <mergeCell ref="K1414:L1414"/>
    <mergeCell ref="M1414:N1414"/>
    <mergeCell ref="O1414:P1414"/>
    <mergeCell ref="Q1414:S1414"/>
    <mergeCell ref="C1415:D1415"/>
    <mergeCell ref="E1415:F1415"/>
    <mergeCell ref="G1415:H1415"/>
    <mergeCell ref="I1415:J1415"/>
    <mergeCell ref="K1415:L1415"/>
    <mergeCell ref="M1415:N1415"/>
    <mergeCell ref="O1415:P1415"/>
    <mergeCell ref="Q1415:S1415"/>
    <mergeCell ref="C1416:D1416"/>
    <mergeCell ref="E1416:F1416"/>
    <mergeCell ref="G1416:H1416"/>
    <mergeCell ref="I1416:J1416"/>
    <mergeCell ref="K1416:L1416"/>
    <mergeCell ref="M1416:N1416"/>
    <mergeCell ref="O1416:P1416"/>
    <mergeCell ref="Q1416:S1416"/>
    <mergeCell ref="C1417:D1417"/>
    <mergeCell ref="E1417:F1417"/>
    <mergeCell ref="G1417:H1417"/>
    <mergeCell ref="I1417:J1417"/>
    <mergeCell ref="K1417:L1417"/>
    <mergeCell ref="M1417:N1417"/>
    <mergeCell ref="O1417:P1417"/>
    <mergeCell ref="Q1417:S1417"/>
    <mergeCell ref="C1418:D1418"/>
    <mergeCell ref="E1418:F1418"/>
    <mergeCell ref="G1418:H1418"/>
    <mergeCell ref="I1418:J1418"/>
    <mergeCell ref="K1418:L1418"/>
    <mergeCell ref="M1418:N1418"/>
    <mergeCell ref="O1418:P1418"/>
    <mergeCell ref="Q1418:S1418"/>
    <mergeCell ref="C1419:D1419"/>
    <mergeCell ref="E1419:F1419"/>
    <mergeCell ref="G1419:H1419"/>
    <mergeCell ref="I1419:J1419"/>
    <mergeCell ref="K1419:L1419"/>
    <mergeCell ref="M1419:N1419"/>
    <mergeCell ref="O1419:P1419"/>
    <mergeCell ref="Q1419:S1419"/>
    <mergeCell ref="C1420:D1420"/>
    <mergeCell ref="E1420:F1420"/>
    <mergeCell ref="G1420:H1420"/>
    <mergeCell ref="I1420:J1420"/>
    <mergeCell ref="K1420:L1420"/>
    <mergeCell ref="M1420:N1420"/>
    <mergeCell ref="O1420:P1420"/>
    <mergeCell ref="Q1420:S1420"/>
    <mergeCell ref="C1421:D1421"/>
    <mergeCell ref="E1421:F1421"/>
    <mergeCell ref="G1421:H1421"/>
    <mergeCell ref="I1421:J1421"/>
    <mergeCell ref="K1421:L1421"/>
    <mergeCell ref="M1421:N1421"/>
    <mergeCell ref="O1421:P1421"/>
    <mergeCell ref="Q1421:S1421"/>
    <mergeCell ref="C1422:D1422"/>
    <mergeCell ref="E1422:F1422"/>
    <mergeCell ref="G1422:H1422"/>
    <mergeCell ref="I1422:J1422"/>
    <mergeCell ref="K1422:L1422"/>
    <mergeCell ref="M1422:N1422"/>
    <mergeCell ref="O1422:P1422"/>
    <mergeCell ref="Q1422:S1422"/>
    <mergeCell ref="C1423:D1423"/>
    <mergeCell ref="E1423:F1423"/>
    <mergeCell ref="G1423:H1423"/>
    <mergeCell ref="I1423:J1423"/>
    <mergeCell ref="K1423:L1423"/>
    <mergeCell ref="M1423:N1423"/>
    <mergeCell ref="O1423:P1423"/>
    <mergeCell ref="Q1423:S1423"/>
    <mergeCell ref="C1424:D1424"/>
    <mergeCell ref="E1424:F1424"/>
    <mergeCell ref="G1424:H1424"/>
    <mergeCell ref="I1424:J1424"/>
    <mergeCell ref="K1424:L1424"/>
    <mergeCell ref="M1424:N1424"/>
    <mergeCell ref="O1424:P1424"/>
    <mergeCell ref="Q1424:S1424"/>
    <mergeCell ref="C1425:D1425"/>
    <mergeCell ref="E1425:F1425"/>
    <mergeCell ref="G1425:H1425"/>
    <mergeCell ref="I1425:J1425"/>
    <mergeCell ref="K1425:L1425"/>
    <mergeCell ref="M1425:N1425"/>
    <mergeCell ref="O1425:P1425"/>
    <mergeCell ref="Q1425:S1425"/>
    <mergeCell ref="C1426:D1426"/>
    <mergeCell ref="E1426:F1426"/>
    <mergeCell ref="G1426:H1426"/>
    <mergeCell ref="I1426:J1426"/>
    <mergeCell ref="K1426:L1426"/>
    <mergeCell ref="M1426:N1426"/>
    <mergeCell ref="O1426:P1426"/>
    <mergeCell ref="Q1426:S1426"/>
    <mergeCell ref="C1427:D1427"/>
    <mergeCell ref="E1427:F1427"/>
    <mergeCell ref="G1427:H1427"/>
    <mergeCell ref="I1427:J1427"/>
    <mergeCell ref="K1427:L1427"/>
    <mergeCell ref="M1427:N1427"/>
    <mergeCell ref="O1427:P1427"/>
    <mergeCell ref="Q1427:S1427"/>
    <mergeCell ref="C1428:D1428"/>
    <mergeCell ref="E1428:F1428"/>
    <mergeCell ref="G1428:H1428"/>
    <mergeCell ref="I1428:J1428"/>
    <mergeCell ref="K1428:L1428"/>
    <mergeCell ref="M1428:N1428"/>
    <mergeCell ref="O1428:P1428"/>
    <mergeCell ref="Q1428:S1428"/>
    <mergeCell ref="C1429:D1429"/>
    <mergeCell ref="E1429:F1429"/>
    <mergeCell ref="G1429:H1429"/>
    <mergeCell ref="I1429:J1429"/>
    <mergeCell ref="K1429:L1429"/>
    <mergeCell ref="M1429:N1429"/>
    <mergeCell ref="O1429:P1429"/>
    <mergeCell ref="Q1429:S1429"/>
    <mergeCell ref="C1430:D1430"/>
    <mergeCell ref="E1430:F1430"/>
    <mergeCell ref="G1430:H1430"/>
    <mergeCell ref="I1430:J1430"/>
    <mergeCell ref="K1430:L1430"/>
    <mergeCell ref="M1430:N1430"/>
    <mergeCell ref="O1430:P1430"/>
    <mergeCell ref="Q1430:S1430"/>
    <mergeCell ref="C1431:D1431"/>
    <mergeCell ref="E1431:F1431"/>
    <mergeCell ref="G1431:H1431"/>
    <mergeCell ref="I1431:J1431"/>
    <mergeCell ref="K1431:L1431"/>
    <mergeCell ref="M1431:N1431"/>
    <mergeCell ref="O1431:P1431"/>
    <mergeCell ref="Q1431:S1431"/>
    <mergeCell ref="C1432:D1432"/>
    <mergeCell ref="E1432:F1432"/>
    <mergeCell ref="G1432:H1432"/>
    <mergeCell ref="I1432:J1432"/>
    <mergeCell ref="K1432:L1432"/>
    <mergeCell ref="M1432:N1432"/>
    <mergeCell ref="O1432:P1432"/>
    <mergeCell ref="Q1432:S1432"/>
    <mergeCell ref="C1433:D1433"/>
    <mergeCell ref="E1433:F1433"/>
    <mergeCell ref="G1433:H1433"/>
    <mergeCell ref="I1433:J1433"/>
    <mergeCell ref="K1433:L1433"/>
    <mergeCell ref="M1433:N1433"/>
    <mergeCell ref="O1433:P1433"/>
    <mergeCell ref="Q1433:S1433"/>
    <mergeCell ref="C1434:D1434"/>
    <mergeCell ref="E1434:F1434"/>
    <mergeCell ref="G1434:H1434"/>
    <mergeCell ref="I1434:J1434"/>
    <mergeCell ref="K1434:L1434"/>
    <mergeCell ref="M1434:N1434"/>
    <mergeCell ref="O1434:P1434"/>
    <mergeCell ref="Q1434:S1434"/>
    <mergeCell ref="C1435:D1435"/>
    <mergeCell ref="E1435:F1435"/>
    <mergeCell ref="G1435:H1435"/>
    <mergeCell ref="I1435:J1435"/>
    <mergeCell ref="K1435:L1435"/>
    <mergeCell ref="M1435:N1435"/>
    <mergeCell ref="O1435:P1435"/>
    <mergeCell ref="Q1435:S1435"/>
    <mergeCell ref="C1436:D1436"/>
    <mergeCell ref="E1436:F1436"/>
    <mergeCell ref="G1436:H1436"/>
    <mergeCell ref="I1436:J1436"/>
    <mergeCell ref="K1436:L1436"/>
    <mergeCell ref="M1436:N1436"/>
    <mergeCell ref="O1436:P1436"/>
    <mergeCell ref="Q1436:S1436"/>
    <mergeCell ref="C1437:D1437"/>
    <mergeCell ref="E1437:F1437"/>
    <mergeCell ref="G1437:H1437"/>
    <mergeCell ref="I1437:J1437"/>
    <mergeCell ref="K1437:L1437"/>
    <mergeCell ref="M1437:N1437"/>
    <mergeCell ref="O1437:P1437"/>
    <mergeCell ref="Q1437:S1437"/>
    <mergeCell ref="C1438:D1438"/>
    <mergeCell ref="E1438:F1438"/>
    <mergeCell ref="G1438:H1438"/>
    <mergeCell ref="I1438:J1438"/>
    <mergeCell ref="K1438:L1438"/>
    <mergeCell ref="M1438:N1438"/>
    <mergeCell ref="O1438:P1438"/>
    <mergeCell ref="Q1438:S1438"/>
    <mergeCell ref="C1439:D1439"/>
    <mergeCell ref="E1439:F1439"/>
    <mergeCell ref="G1439:H1439"/>
    <mergeCell ref="I1439:J1439"/>
    <mergeCell ref="K1439:L1439"/>
    <mergeCell ref="M1439:N1439"/>
    <mergeCell ref="O1439:P1439"/>
    <mergeCell ref="Q1439:S1439"/>
    <mergeCell ref="C1440:D1440"/>
    <mergeCell ref="E1440:F1440"/>
    <mergeCell ref="G1440:H1440"/>
    <mergeCell ref="I1440:J1440"/>
    <mergeCell ref="K1440:L1440"/>
    <mergeCell ref="M1440:N1440"/>
    <mergeCell ref="O1440:P1440"/>
    <mergeCell ref="Q1440:S1440"/>
    <mergeCell ref="C1441:D1441"/>
    <mergeCell ref="E1441:F1441"/>
    <mergeCell ref="G1441:H1441"/>
    <mergeCell ref="I1441:J1441"/>
    <mergeCell ref="K1441:L1441"/>
    <mergeCell ref="M1441:N1441"/>
    <mergeCell ref="O1441:P1441"/>
    <mergeCell ref="Q1441:S1441"/>
    <mergeCell ref="C1442:D1442"/>
    <mergeCell ref="E1442:F1442"/>
    <mergeCell ref="G1442:H1442"/>
    <mergeCell ref="I1442:J1442"/>
    <mergeCell ref="K1442:L1442"/>
    <mergeCell ref="M1442:N1442"/>
    <mergeCell ref="O1442:P1442"/>
    <mergeCell ref="Q1442:S1442"/>
    <mergeCell ref="C1443:D1443"/>
    <mergeCell ref="E1443:F1443"/>
    <mergeCell ref="G1443:H1443"/>
    <mergeCell ref="I1443:J1443"/>
    <mergeCell ref="K1443:L1443"/>
    <mergeCell ref="M1443:N1443"/>
    <mergeCell ref="O1443:P1443"/>
    <mergeCell ref="Q1443:S1443"/>
    <mergeCell ref="C1444:D1444"/>
    <mergeCell ref="E1444:F1444"/>
    <mergeCell ref="G1444:H1444"/>
    <mergeCell ref="I1444:J1444"/>
    <mergeCell ref="K1444:L1444"/>
    <mergeCell ref="M1444:N1444"/>
    <mergeCell ref="O1444:P1444"/>
    <mergeCell ref="Q1444:S1444"/>
    <mergeCell ref="C1445:D1445"/>
    <mergeCell ref="E1445:F1445"/>
    <mergeCell ref="G1445:H1445"/>
    <mergeCell ref="I1445:J1445"/>
    <mergeCell ref="K1445:L1445"/>
    <mergeCell ref="M1445:N1445"/>
    <mergeCell ref="O1445:P1445"/>
    <mergeCell ref="Q1445:S1445"/>
    <mergeCell ref="C1446:D1446"/>
    <mergeCell ref="E1446:F1446"/>
    <mergeCell ref="G1446:H1446"/>
    <mergeCell ref="I1446:J1446"/>
    <mergeCell ref="K1446:L1446"/>
    <mergeCell ref="M1446:N1446"/>
    <mergeCell ref="O1446:P1446"/>
    <mergeCell ref="Q1446:S1446"/>
    <mergeCell ref="C1447:D1447"/>
    <mergeCell ref="E1447:F1447"/>
    <mergeCell ref="G1447:H1447"/>
    <mergeCell ref="I1447:J1447"/>
    <mergeCell ref="K1447:L1447"/>
    <mergeCell ref="M1447:N1447"/>
    <mergeCell ref="O1447:P1447"/>
    <mergeCell ref="Q1447:S1447"/>
    <mergeCell ref="C1448:D1448"/>
    <mergeCell ref="E1448:F1448"/>
    <mergeCell ref="G1448:H1448"/>
    <mergeCell ref="I1448:J1448"/>
    <mergeCell ref="K1448:L1448"/>
    <mergeCell ref="M1448:N1448"/>
    <mergeCell ref="O1448:P1448"/>
    <mergeCell ref="Q1448:S1448"/>
    <mergeCell ref="C1449:D1449"/>
    <mergeCell ref="E1449:F1449"/>
    <mergeCell ref="G1449:H1449"/>
    <mergeCell ref="I1449:J1449"/>
    <mergeCell ref="K1449:L1449"/>
    <mergeCell ref="M1449:N1449"/>
    <mergeCell ref="O1449:P1449"/>
    <mergeCell ref="Q1449:S1449"/>
    <mergeCell ref="C1450:D1450"/>
    <mergeCell ref="E1450:F1450"/>
    <mergeCell ref="G1450:H1450"/>
    <mergeCell ref="I1450:J1450"/>
    <mergeCell ref="K1450:L1450"/>
    <mergeCell ref="M1450:N1450"/>
    <mergeCell ref="O1450:P1450"/>
    <mergeCell ref="Q1450:S1450"/>
    <mergeCell ref="C1451:D1451"/>
    <mergeCell ref="E1451:F1451"/>
    <mergeCell ref="G1451:H1451"/>
    <mergeCell ref="I1451:J1451"/>
    <mergeCell ref="K1451:L1451"/>
    <mergeCell ref="M1451:N1451"/>
    <mergeCell ref="O1451:P1451"/>
    <mergeCell ref="Q1451:S1451"/>
    <mergeCell ref="C1452:D1452"/>
    <mergeCell ref="E1452:F1452"/>
    <mergeCell ref="G1452:H1452"/>
    <mergeCell ref="I1452:J1452"/>
    <mergeCell ref="K1452:L1452"/>
    <mergeCell ref="M1452:N1452"/>
    <mergeCell ref="O1452:P1452"/>
    <mergeCell ref="Q1452:S1452"/>
    <mergeCell ref="C1453:D1453"/>
    <mergeCell ref="E1453:F1453"/>
    <mergeCell ref="G1453:H1453"/>
    <mergeCell ref="I1453:J1453"/>
    <mergeCell ref="K1453:L1453"/>
    <mergeCell ref="M1453:N1453"/>
    <mergeCell ref="O1453:P1453"/>
    <mergeCell ref="Q1453:S1453"/>
    <mergeCell ref="C1454:D1454"/>
    <mergeCell ref="E1454:F1454"/>
    <mergeCell ref="G1454:H1454"/>
    <mergeCell ref="I1454:J1454"/>
    <mergeCell ref="K1454:L1454"/>
    <mergeCell ref="M1454:N1454"/>
    <mergeCell ref="O1454:P1454"/>
    <mergeCell ref="Q1454:S1454"/>
    <mergeCell ref="C1455:D1455"/>
    <mergeCell ref="E1455:F1455"/>
    <mergeCell ref="G1455:H1455"/>
    <mergeCell ref="I1455:J1455"/>
    <mergeCell ref="K1455:L1455"/>
    <mergeCell ref="M1455:N1455"/>
    <mergeCell ref="O1455:P1455"/>
    <mergeCell ref="Q1455:S1455"/>
    <mergeCell ref="C1456:D1456"/>
    <mergeCell ref="E1456:F1456"/>
    <mergeCell ref="G1456:H1456"/>
    <mergeCell ref="I1456:J1456"/>
    <mergeCell ref="K1456:L1456"/>
    <mergeCell ref="M1456:N1456"/>
    <mergeCell ref="O1456:P1456"/>
    <mergeCell ref="Q1456:S1456"/>
    <mergeCell ref="C1457:D1457"/>
    <mergeCell ref="E1457:F1457"/>
    <mergeCell ref="G1457:H1457"/>
    <mergeCell ref="I1457:J1457"/>
    <mergeCell ref="K1457:L1457"/>
    <mergeCell ref="M1457:N1457"/>
    <mergeCell ref="O1457:P1457"/>
    <mergeCell ref="Q1457:S1457"/>
    <mergeCell ref="C1458:D1458"/>
    <mergeCell ref="E1458:F1458"/>
    <mergeCell ref="G1458:H1458"/>
    <mergeCell ref="I1458:J1458"/>
    <mergeCell ref="K1458:L1458"/>
    <mergeCell ref="M1458:N1458"/>
    <mergeCell ref="O1458:P1458"/>
    <mergeCell ref="Q1458:S1458"/>
    <mergeCell ref="C1459:D1459"/>
    <mergeCell ref="E1459:F1459"/>
    <mergeCell ref="G1459:H1459"/>
    <mergeCell ref="I1459:J1459"/>
    <mergeCell ref="K1459:L1459"/>
    <mergeCell ref="M1459:N1459"/>
    <mergeCell ref="O1459:P1459"/>
    <mergeCell ref="Q1459:S1459"/>
    <mergeCell ref="C1460:D1460"/>
    <mergeCell ref="E1460:F1460"/>
    <mergeCell ref="G1460:H1460"/>
    <mergeCell ref="I1460:J1460"/>
    <mergeCell ref="K1460:L1460"/>
    <mergeCell ref="M1460:N1460"/>
    <mergeCell ref="O1460:P1460"/>
    <mergeCell ref="Q1460:S1460"/>
    <mergeCell ref="C1461:D1461"/>
    <mergeCell ref="E1461:F1461"/>
    <mergeCell ref="G1461:H1461"/>
    <mergeCell ref="I1461:J1461"/>
    <mergeCell ref="K1461:L1461"/>
    <mergeCell ref="M1461:N1461"/>
    <mergeCell ref="O1461:P1461"/>
    <mergeCell ref="Q1461:S1461"/>
    <mergeCell ref="C1462:D1462"/>
    <mergeCell ref="E1462:F1462"/>
    <mergeCell ref="G1462:H1462"/>
    <mergeCell ref="I1462:J1462"/>
    <mergeCell ref="K1462:L1462"/>
    <mergeCell ref="M1462:N1462"/>
    <mergeCell ref="O1462:P1462"/>
    <mergeCell ref="Q1462:S1462"/>
    <mergeCell ref="C1463:D1463"/>
    <mergeCell ref="E1463:F1463"/>
    <mergeCell ref="G1463:H1463"/>
    <mergeCell ref="I1463:J1463"/>
    <mergeCell ref="K1463:L1463"/>
    <mergeCell ref="M1463:N1463"/>
    <mergeCell ref="O1463:P1463"/>
    <mergeCell ref="Q1463:S1463"/>
    <mergeCell ref="C1464:D1464"/>
    <mergeCell ref="E1464:F1464"/>
    <mergeCell ref="G1464:H1464"/>
    <mergeCell ref="I1464:J1464"/>
    <mergeCell ref="K1464:L1464"/>
    <mergeCell ref="M1464:N1464"/>
    <mergeCell ref="O1464:P1464"/>
    <mergeCell ref="Q1464:S1464"/>
    <mergeCell ref="C1465:D1465"/>
    <mergeCell ref="E1465:F1465"/>
    <mergeCell ref="G1465:H1465"/>
    <mergeCell ref="I1465:J1465"/>
    <mergeCell ref="K1465:L1465"/>
    <mergeCell ref="M1465:N1465"/>
    <mergeCell ref="O1465:P1465"/>
    <mergeCell ref="Q1465:S1465"/>
    <mergeCell ref="C1466:D1466"/>
    <mergeCell ref="E1466:F1466"/>
    <mergeCell ref="G1466:H1466"/>
    <mergeCell ref="I1466:J1466"/>
    <mergeCell ref="K1466:L1466"/>
    <mergeCell ref="M1466:N1466"/>
    <mergeCell ref="O1466:P1466"/>
    <mergeCell ref="Q1466:S1466"/>
    <mergeCell ref="C1467:D1467"/>
    <mergeCell ref="E1467:F1467"/>
    <mergeCell ref="G1467:H1467"/>
    <mergeCell ref="I1467:J1467"/>
    <mergeCell ref="K1467:L1467"/>
    <mergeCell ref="M1467:N1467"/>
    <mergeCell ref="O1467:P1467"/>
    <mergeCell ref="Q1467:S1467"/>
    <mergeCell ref="C1468:D1468"/>
    <mergeCell ref="E1468:F1468"/>
    <mergeCell ref="G1468:H1468"/>
    <mergeCell ref="I1468:J1468"/>
    <mergeCell ref="K1468:L1468"/>
    <mergeCell ref="M1468:N1468"/>
    <mergeCell ref="O1468:P1468"/>
    <mergeCell ref="Q1468:S1468"/>
    <mergeCell ref="C1469:D1469"/>
    <mergeCell ref="E1469:F1469"/>
    <mergeCell ref="G1469:H1469"/>
    <mergeCell ref="I1469:J1469"/>
    <mergeCell ref="K1469:L1469"/>
    <mergeCell ref="M1469:N1469"/>
    <mergeCell ref="O1469:P1469"/>
    <mergeCell ref="Q1469:S1469"/>
    <mergeCell ref="C1470:D1470"/>
    <mergeCell ref="E1470:F1470"/>
    <mergeCell ref="G1470:H1470"/>
    <mergeCell ref="I1470:J1470"/>
    <mergeCell ref="K1470:L1470"/>
    <mergeCell ref="M1470:N1470"/>
    <mergeCell ref="O1470:P1470"/>
    <mergeCell ref="Q1470:S1470"/>
    <mergeCell ref="C1471:D1471"/>
    <mergeCell ref="E1471:F1471"/>
    <mergeCell ref="G1471:H1471"/>
    <mergeCell ref="I1471:J1471"/>
    <mergeCell ref="K1471:L1471"/>
    <mergeCell ref="M1471:N1471"/>
    <mergeCell ref="O1471:P1471"/>
    <mergeCell ref="Q1471:S1471"/>
    <mergeCell ref="C1472:D1472"/>
    <mergeCell ref="E1472:F1472"/>
    <mergeCell ref="G1472:H1472"/>
    <mergeCell ref="I1472:J1472"/>
    <mergeCell ref="K1472:L1472"/>
    <mergeCell ref="M1472:N1472"/>
    <mergeCell ref="O1472:P1472"/>
    <mergeCell ref="Q1472:S1472"/>
    <mergeCell ref="C1473:D1473"/>
    <mergeCell ref="E1473:F1473"/>
    <mergeCell ref="G1473:H1473"/>
    <mergeCell ref="I1473:J1473"/>
    <mergeCell ref="K1473:L1473"/>
    <mergeCell ref="M1473:N1473"/>
    <mergeCell ref="O1473:P1473"/>
    <mergeCell ref="Q1473:S1473"/>
    <mergeCell ref="C1474:D1474"/>
    <mergeCell ref="E1474:F1474"/>
    <mergeCell ref="G1474:H1474"/>
    <mergeCell ref="I1474:J1474"/>
    <mergeCell ref="K1474:L1474"/>
    <mergeCell ref="M1474:N1474"/>
    <mergeCell ref="O1474:P1474"/>
    <mergeCell ref="Q1474:S1474"/>
    <mergeCell ref="C1475:D1475"/>
    <mergeCell ref="E1475:F1475"/>
    <mergeCell ref="G1475:H1475"/>
    <mergeCell ref="I1475:J1475"/>
    <mergeCell ref="K1475:L1475"/>
    <mergeCell ref="M1475:N1475"/>
    <mergeCell ref="O1475:P1475"/>
    <mergeCell ref="Q1475:S1475"/>
    <mergeCell ref="C1476:D1476"/>
    <mergeCell ref="E1476:F1476"/>
    <mergeCell ref="G1476:H1476"/>
    <mergeCell ref="I1476:J1476"/>
    <mergeCell ref="K1476:L1476"/>
    <mergeCell ref="M1476:N1476"/>
    <mergeCell ref="O1476:P1476"/>
    <mergeCell ref="Q1476:S1476"/>
    <mergeCell ref="C1477:D1477"/>
    <mergeCell ref="E1477:F1477"/>
    <mergeCell ref="G1477:H1477"/>
    <mergeCell ref="I1477:J1477"/>
    <mergeCell ref="K1477:L1477"/>
    <mergeCell ref="M1477:N1477"/>
    <mergeCell ref="O1477:P1477"/>
    <mergeCell ref="Q1477:S1477"/>
    <mergeCell ref="C1478:D1478"/>
    <mergeCell ref="E1478:F1478"/>
    <mergeCell ref="G1478:H1478"/>
    <mergeCell ref="I1478:J1478"/>
    <mergeCell ref="K1478:L1478"/>
    <mergeCell ref="M1478:N1478"/>
    <mergeCell ref="O1478:P1478"/>
    <mergeCell ref="Q1478:S1478"/>
    <mergeCell ref="C1479:D1479"/>
    <mergeCell ref="E1479:F1479"/>
    <mergeCell ref="G1479:H1479"/>
    <mergeCell ref="I1479:J1479"/>
    <mergeCell ref="K1479:L1479"/>
    <mergeCell ref="M1479:N1479"/>
    <mergeCell ref="O1479:P1479"/>
    <mergeCell ref="Q1479:S1479"/>
    <mergeCell ref="C1480:D1480"/>
    <mergeCell ref="E1480:F1480"/>
    <mergeCell ref="G1480:H1480"/>
    <mergeCell ref="I1480:J1480"/>
    <mergeCell ref="K1480:L1480"/>
    <mergeCell ref="M1480:N1480"/>
    <mergeCell ref="O1480:P1480"/>
    <mergeCell ref="Q1480:S1480"/>
    <mergeCell ref="C1481:D1481"/>
    <mergeCell ref="E1481:F1481"/>
    <mergeCell ref="G1481:H1481"/>
    <mergeCell ref="I1481:J1481"/>
    <mergeCell ref="K1481:L1481"/>
    <mergeCell ref="M1481:N1481"/>
    <mergeCell ref="O1481:P1481"/>
    <mergeCell ref="Q1481:S1481"/>
    <mergeCell ref="C1482:D1482"/>
    <mergeCell ref="E1482:F1482"/>
    <mergeCell ref="G1482:H1482"/>
    <mergeCell ref="I1482:J1482"/>
    <mergeCell ref="K1482:L1482"/>
    <mergeCell ref="M1482:N1482"/>
    <mergeCell ref="O1482:P1482"/>
    <mergeCell ref="Q1482:S1482"/>
    <mergeCell ref="C1483:D1483"/>
    <mergeCell ref="E1483:F1483"/>
    <mergeCell ref="G1483:H1483"/>
    <mergeCell ref="I1483:J1483"/>
    <mergeCell ref="K1483:L1483"/>
    <mergeCell ref="M1483:N1483"/>
    <mergeCell ref="O1483:P1483"/>
    <mergeCell ref="Q1483:S1483"/>
    <mergeCell ref="C1484:D1484"/>
    <mergeCell ref="E1484:F1484"/>
    <mergeCell ref="G1484:H1484"/>
    <mergeCell ref="I1484:J1484"/>
    <mergeCell ref="K1484:L1484"/>
    <mergeCell ref="M1484:N1484"/>
    <mergeCell ref="O1484:P1484"/>
    <mergeCell ref="Q1484:S1484"/>
    <mergeCell ref="C1485:D1485"/>
    <mergeCell ref="E1485:F1485"/>
    <mergeCell ref="G1485:H1485"/>
    <mergeCell ref="I1485:J1485"/>
    <mergeCell ref="K1485:L1485"/>
    <mergeCell ref="M1485:N1485"/>
    <mergeCell ref="O1485:P1485"/>
    <mergeCell ref="Q1485:S1485"/>
    <mergeCell ref="C1486:D1486"/>
    <mergeCell ref="E1486:F1486"/>
    <mergeCell ref="G1486:H1486"/>
    <mergeCell ref="I1486:J1486"/>
    <mergeCell ref="K1486:L1486"/>
    <mergeCell ref="M1486:N1486"/>
    <mergeCell ref="O1486:P1486"/>
    <mergeCell ref="Q1486:S1486"/>
    <mergeCell ref="C1487:D1487"/>
    <mergeCell ref="E1487:F1487"/>
    <mergeCell ref="G1487:H1487"/>
    <mergeCell ref="I1487:J1487"/>
    <mergeCell ref="K1487:L1487"/>
    <mergeCell ref="M1487:N1487"/>
    <mergeCell ref="O1487:P1487"/>
    <mergeCell ref="Q1487:S1487"/>
    <mergeCell ref="C1488:D1488"/>
    <mergeCell ref="E1488:F1488"/>
    <mergeCell ref="G1488:H1488"/>
    <mergeCell ref="I1488:J1488"/>
    <mergeCell ref="K1488:L1488"/>
    <mergeCell ref="M1488:N1488"/>
    <mergeCell ref="O1488:P1488"/>
    <mergeCell ref="Q1488:S1488"/>
    <mergeCell ref="C1489:D1489"/>
    <mergeCell ref="E1489:F1489"/>
    <mergeCell ref="G1489:H1489"/>
    <mergeCell ref="I1489:J1489"/>
    <mergeCell ref="K1489:L1489"/>
    <mergeCell ref="M1489:N1489"/>
    <mergeCell ref="O1489:P1489"/>
    <mergeCell ref="Q1489:S1489"/>
    <mergeCell ref="C1490:D1490"/>
    <mergeCell ref="E1490:F1490"/>
    <mergeCell ref="G1490:H1490"/>
    <mergeCell ref="I1490:J1490"/>
    <mergeCell ref="K1490:L1490"/>
    <mergeCell ref="M1490:N1490"/>
    <mergeCell ref="O1490:P1490"/>
    <mergeCell ref="Q1490:S1490"/>
    <mergeCell ref="C1491:D1491"/>
    <mergeCell ref="E1491:F1491"/>
    <mergeCell ref="G1491:H1491"/>
    <mergeCell ref="I1491:J1491"/>
    <mergeCell ref="K1491:L1491"/>
    <mergeCell ref="M1491:N1491"/>
    <mergeCell ref="O1491:P1491"/>
    <mergeCell ref="Q1491:S1491"/>
    <mergeCell ref="C1492:D1492"/>
    <mergeCell ref="E1492:F1492"/>
    <mergeCell ref="G1492:H1492"/>
    <mergeCell ref="I1492:J1492"/>
    <mergeCell ref="K1492:L1492"/>
    <mergeCell ref="M1492:N1492"/>
    <mergeCell ref="O1492:P1492"/>
    <mergeCell ref="Q1492:S1492"/>
    <mergeCell ref="C1493:D1493"/>
    <mergeCell ref="E1493:F1493"/>
    <mergeCell ref="G1493:H1493"/>
    <mergeCell ref="I1493:J1493"/>
    <mergeCell ref="K1493:L1493"/>
    <mergeCell ref="M1493:N1493"/>
    <mergeCell ref="O1493:P1493"/>
    <mergeCell ref="Q1493:S1493"/>
    <mergeCell ref="C1494:D1494"/>
    <mergeCell ref="E1494:F1494"/>
    <mergeCell ref="G1494:H1494"/>
    <mergeCell ref="I1494:J1494"/>
    <mergeCell ref="K1494:L1494"/>
    <mergeCell ref="M1494:N1494"/>
    <mergeCell ref="O1494:P1494"/>
    <mergeCell ref="Q1494:S1494"/>
    <mergeCell ref="C1495:D1495"/>
    <mergeCell ref="E1495:F1495"/>
    <mergeCell ref="G1495:H1495"/>
    <mergeCell ref="I1495:J1495"/>
    <mergeCell ref="K1495:L1495"/>
    <mergeCell ref="M1495:N1495"/>
    <mergeCell ref="O1495:P1495"/>
    <mergeCell ref="Q1495:S1495"/>
    <mergeCell ref="C1496:D1496"/>
    <mergeCell ref="E1496:F1496"/>
    <mergeCell ref="G1496:H1496"/>
    <mergeCell ref="I1496:J1496"/>
    <mergeCell ref="K1496:L1496"/>
    <mergeCell ref="M1496:N1496"/>
    <mergeCell ref="O1496:P1496"/>
    <mergeCell ref="Q1496:S1496"/>
    <mergeCell ref="C1497:D1497"/>
    <mergeCell ref="E1497:F1497"/>
    <mergeCell ref="G1497:H1497"/>
    <mergeCell ref="I1497:J1497"/>
    <mergeCell ref="K1497:L1497"/>
    <mergeCell ref="M1497:N1497"/>
    <mergeCell ref="O1497:P1497"/>
    <mergeCell ref="Q1497:S1497"/>
    <mergeCell ref="C1498:D1498"/>
    <mergeCell ref="E1498:F1498"/>
    <mergeCell ref="G1498:H1498"/>
    <mergeCell ref="I1498:J1498"/>
    <mergeCell ref="K1498:L1498"/>
    <mergeCell ref="M1498:N1498"/>
    <mergeCell ref="O1498:P1498"/>
    <mergeCell ref="Q1498:S1498"/>
    <mergeCell ref="C1499:D1499"/>
    <mergeCell ref="E1499:F1499"/>
    <mergeCell ref="G1499:H1499"/>
    <mergeCell ref="I1499:J1499"/>
    <mergeCell ref="K1499:L1499"/>
    <mergeCell ref="M1499:N1499"/>
    <mergeCell ref="O1499:P1499"/>
    <mergeCell ref="Q1499:S1499"/>
    <mergeCell ref="C1500:D1500"/>
    <mergeCell ref="E1500:F1500"/>
    <mergeCell ref="G1500:H1500"/>
    <mergeCell ref="I1500:J1500"/>
    <mergeCell ref="K1500:L1500"/>
    <mergeCell ref="M1500:N1500"/>
    <mergeCell ref="O1500:P1500"/>
    <mergeCell ref="Q1500:S1500"/>
    <mergeCell ref="C1501:D1501"/>
    <mergeCell ref="E1501:F1501"/>
    <mergeCell ref="G1501:H1501"/>
    <mergeCell ref="I1501:J1501"/>
    <mergeCell ref="K1501:L1501"/>
    <mergeCell ref="M1501:N1501"/>
    <mergeCell ref="O1501:P1501"/>
    <mergeCell ref="Q1501:S1501"/>
    <mergeCell ref="C1502:D1502"/>
    <mergeCell ref="E1502:F1502"/>
    <mergeCell ref="G1502:H1502"/>
    <mergeCell ref="I1502:J1502"/>
    <mergeCell ref="K1502:L1502"/>
    <mergeCell ref="M1502:N1502"/>
    <mergeCell ref="O1502:P1502"/>
    <mergeCell ref="Q1502:S1502"/>
    <mergeCell ref="C1503:D1503"/>
    <mergeCell ref="E1503:F1503"/>
    <mergeCell ref="G1503:H1503"/>
    <mergeCell ref="I1503:J1503"/>
    <mergeCell ref="K1503:L1503"/>
    <mergeCell ref="M1503:N1503"/>
    <mergeCell ref="O1503:P1503"/>
    <mergeCell ref="Q1503:S1503"/>
    <mergeCell ref="C1504:D1504"/>
    <mergeCell ref="E1504:F1504"/>
    <mergeCell ref="G1504:H1504"/>
    <mergeCell ref="I1504:J1504"/>
    <mergeCell ref="K1504:L1504"/>
    <mergeCell ref="M1504:N1504"/>
    <mergeCell ref="O1504:P1504"/>
    <mergeCell ref="Q1504:S1504"/>
    <mergeCell ref="C1505:D1505"/>
    <mergeCell ref="E1505:F1505"/>
    <mergeCell ref="G1505:H1505"/>
    <mergeCell ref="I1505:J1505"/>
    <mergeCell ref="K1505:L1505"/>
    <mergeCell ref="M1505:N1505"/>
    <mergeCell ref="O1505:P1505"/>
    <mergeCell ref="Q1505:S1505"/>
    <mergeCell ref="C1506:D1506"/>
    <mergeCell ref="E1506:F1506"/>
    <mergeCell ref="G1506:H1506"/>
    <mergeCell ref="I1506:J1506"/>
    <mergeCell ref="K1506:L1506"/>
    <mergeCell ref="M1506:N1506"/>
    <mergeCell ref="O1506:P1506"/>
    <mergeCell ref="Q1506:S1506"/>
    <mergeCell ref="C1507:D1507"/>
    <mergeCell ref="E1507:F1507"/>
    <mergeCell ref="G1507:H1507"/>
    <mergeCell ref="I1507:J1507"/>
    <mergeCell ref="K1507:L1507"/>
    <mergeCell ref="M1507:N1507"/>
    <mergeCell ref="O1507:P1507"/>
    <mergeCell ref="Q1507:S1507"/>
    <mergeCell ref="C1508:D1508"/>
    <mergeCell ref="E1508:F1508"/>
    <mergeCell ref="G1508:H1508"/>
    <mergeCell ref="I1508:J1508"/>
    <mergeCell ref="K1508:L1508"/>
    <mergeCell ref="M1508:N1508"/>
    <mergeCell ref="O1508:P1508"/>
    <mergeCell ref="Q1508:S1508"/>
    <mergeCell ref="C1509:D1509"/>
    <mergeCell ref="E1509:F1509"/>
    <mergeCell ref="G1509:H1509"/>
    <mergeCell ref="I1509:J1509"/>
    <mergeCell ref="K1509:L1509"/>
    <mergeCell ref="M1509:N1509"/>
    <mergeCell ref="O1509:P1509"/>
    <mergeCell ref="Q1509:S1509"/>
    <mergeCell ref="C1510:D1510"/>
    <mergeCell ref="E1510:F1510"/>
    <mergeCell ref="G1510:H1510"/>
    <mergeCell ref="I1510:J1510"/>
    <mergeCell ref="K1510:L1510"/>
    <mergeCell ref="M1510:N1510"/>
    <mergeCell ref="O1510:P1510"/>
    <mergeCell ref="Q1510:S1510"/>
    <mergeCell ref="C1511:D1511"/>
    <mergeCell ref="E1511:F1511"/>
    <mergeCell ref="G1511:H1511"/>
    <mergeCell ref="I1511:J1511"/>
    <mergeCell ref="K1511:L1511"/>
    <mergeCell ref="M1511:N1511"/>
    <mergeCell ref="O1511:P1511"/>
    <mergeCell ref="Q1511:S1511"/>
    <mergeCell ref="C1512:D1512"/>
    <mergeCell ref="E1512:F1512"/>
    <mergeCell ref="G1512:H1512"/>
    <mergeCell ref="I1512:J1512"/>
    <mergeCell ref="K1512:L1512"/>
    <mergeCell ref="M1512:N1512"/>
    <mergeCell ref="O1512:P1512"/>
    <mergeCell ref="Q1512:S1512"/>
    <mergeCell ref="C1513:D1513"/>
    <mergeCell ref="E1513:F1513"/>
    <mergeCell ref="G1513:H1513"/>
    <mergeCell ref="I1513:J1513"/>
    <mergeCell ref="K1513:L1513"/>
    <mergeCell ref="M1513:N1513"/>
    <mergeCell ref="O1513:P1513"/>
    <mergeCell ref="Q1513:S1513"/>
    <mergeCell ref="C1514:D1514"/>
    <mergeCell ref="E1514:F1514"/>
    <mergeCell ref="G1514:H1514"/>
    <mergeCell ref="I1514:J1514"/>
    <mergeCell ref="K1514:L1514"/>
    <mergeCell ref="M1514:N1514"/>
    <mergeCell ref="O1514:P1514"/>
    <mergeCell ref="Q1514:S1514"/>
    <mergeCell ref="C1515:D1515"/>
    <mergeCell ref="E1515:F1515"/>
    <mergeCell ref="G1515:H1515"/>
    <mergeCell ref="I1515:J1515"/>
    <mergeCell ref="K1515:L1515"/>
    <mergeCell ref="M1515:N1515"/>
    <mergeCell ref="O1515:P1515"/>
    <mergeCell ref="Q1515:S1515"/>
    <mergeCell ref="C1516:D1516"/>
    <mergeCell ref="E1516:F1516"/>
    <mergeCell ref="G1516:H1516"/>
    <mergeCell ref="I1516:J1516"/>
    <mergeCell ref="K1516:L1516"/>
    <mergeCell ref="M1516:N1516"/>
    <mergeCell ref="O1516:P1516"/>
    <mergeCell ref="Q1516:S1516"/>
    <mergeCell ref="C1517:D1517"/>
    <mergeCell ref="E1517:F1517"/>
    <mergeCell ref="G1517:H1517"/>
    <mergeCell ref="I1517:J1517"/>
    <mergeCell ref="K1517:L1517"/>
    <mergeCell ref="M1517:N1517"/>
    <mergeCell ref="O1517:P1517"/>
    <mergeCell ref="Q1517:S1517"/>
    <mergeCell ref="C1518:D1518"/>
    <mergeCell ref="E1518:F1518"/>
    <mergeCell ref="G1518:H1518"/>
    <mergeCell ref="I1518:J1518"/>
    <mergeCell ref="K1518:L1518"/>
    <mergeCell ref="M1518:N1518"/>
    <mergeCell ref="O1518:P1518"/>
    <mergeCell ref="Q1518:S1518"/>
    <mergeCell ref="C1519:D1519"/>
    <mergeCell ref="E1519:F1519"/>
    <mergeCell ref="G1519:H1519"/>
    <mergeCell ref="I1519:J1519"/>
    <mergeCell ref="K1519:L1519"/>
    <mergeCell ref="M1519:N1519"/>
    <mergeCell ref="O1519:P1519"/>
    <mergeCell ref="Q1519:S1519"/>
    <mergeCell ref="C1520:D1520"/>
    <mergeCell ref="E1520:F1520"/>
    <mergeCell ref="G1520:H1520"/>
    <mergeCell ref="I1520:J1520"/>
    <mergeCell ref="K1520:L1520"/>
    <mergeCell ref="M1520:N1520"/>
    <mergeCell ref="O1520:P1520"/>
    <mergeCell ref="Q1520:S1520"/>
    <mergeCell ref="C1521:D1521"/>
    <mergeCell ref="E1521:F1521"/>
    <mergeCell ref="G1521:H1521"/>
    <mergeCell ref="I1521:J1521"/>
    <mergeCell ref="K1521:L1521"/>
    <mergeCell ref="M1521:N1521"/>
    <mergeCell ref="O1521:P1521"/>
    <mergeCell ref="Q1521:S1521"/>
    <mergeCell ref="C1522:D1522"/>
    <mergeCell ref="E1522:F1522"/>
    <mergeCell ref="G1522:H1522"/>
    <mergeCell ref="I1522:J1522"/>
    <mergeCell ref="K1522:L1522"/>
    <mergeCell ref="M1522:N1522"/>
    <mergeCell ref="O1522:P1522"/>
    <mergeCell ref="Q1522:S1522"/>
    <mergeCell ref="C1523:D1523"/>
    <mergeCell ref="E1523:F1523"/>
    <mergeCell ref="G1523:H1523"/>
    <mergeCell ref="I1523:J1523"/>
    <mergeCell ref="K1523:L1523"/>
    <mergeCell ref="M1523:N1523"/>
    <mergeCell ref="O1523:P1523"/>
    <mergeCell ref="Q1523:S1523"/>
    <mergeCell ref="C1524:D1524"/>
    <mergeCell ref="E1524:F1524"/>
    <mergeCell ref="G1524:H1524"/>
    <mergeCell ref="I1524:J1524"/>
    <mergeCell ref="K1524:L1524"/>
    <mergeCell ref="M1524:N1524"/>
    <mergeCell ref="O1524:P1524"/>
    <mergeCell ref="Q1524:S1524"/>
    <mergeCell ref="C1525:D1525"/>
    <mergeCell ref="E1525:F1525"/>
    <mergeCell ref="G1525:H1525"/>
    <mergeCell ref="I1525:J1525"/>
    <mergeCell ref="K1525:L1525"/>
    <mergeCell ref="M1525:N1525"/>
    <mergeCell ref="O1525:P1525"/>
    <mergeCell ref="Q1525:S1525"/>
    <mergeCell ref="C1526:D1526"/>
    <mergeCell ref="E1526:F1526"/>
    <mergeCell ref="G1526:H1526"/>
    <mergeCell ref="I1526:J1526"/>
    <mergeCell ref="K1526:L1526"/>
    <mergeCell ref="M1526:N1526"/>
    <mergeCell ref="O1526:P1526"/>
    <mergeCell ref="Q1526:S1526"/>
    <mergeCell ref="C1527:D1527"/>
    <mergeCell ref="E1527:F1527"/>
    <mergeCell ref="G1527:H1527"/>
    <mergeCell ref="I1527:J1527"/>
    <mergeCell ref="K1527:L1527"/>
    <mergeCell ref="M1527:N1527"/>
    <mergeCell ref="O1527:P1527"/>
    <mergeCell ref="Q1527:S1527"/>
    <mergeCell ref="C1528:D1528"/>
    <mergeCell ref="E1528:F1528"/>
    <mergeCell ref="G1528:H1528"/>
    <mergeCell ref="I1528:J1528"/>
    <mergeCell ref="K1528:L1528"/>
    <mergeCell ref="M1528:N1528"/>
    <mergeCell ref="O1528:P1528"/>
    <mergeCell ref="Q1528:S1528"/>
    <mergeCell ref="C1529:D1529"/>
    <mergeCell ref="E1529:F1529"/>
    <mergeCell ref="G1529:H1529"/>
    <mergeCell ref="I1529:J1529"/>
    <mergeCell ref="K1529:L1529"/>
    <mergeCell ref="M1529:N1529"/>
    <mergeCell ref="O1529:P1529"/>
    <mergeCell ref="Q1529:S1529"/>
    <mergeCell ref="C1530:D1530"/>
    <mergeCell ref="E1530:F1530"/>
    <mergeCell ref="G1530:H1530"/>
    <mergeCell ref="I1530:J1530"/>
    <mergeCell ref="K1530:L1530"/>
    <mergeCell ref="M1530:N1530"/>
    <mergeCell ref="O1530:P1530"/>
    <mergeCell ref="Q1530:S1530"/>
    <mergeCell ref="C1531:D1531"/>
    <mergeCell ref="E1531:F1531"/>
    <mergeCell ref="G1531:H1531"/>
    <mergeCell ref="I1531:J1531"/>
    <mergeCell ref="K1531:L1531"/>
    <mergeCell ref="M1531:N1531"/>
    <mergeCell ref="O1531:P1531"/>
    <mergeCell ref="Q1531:S1531"/>
    <mergeCell ref="C1532:D1532"/>
    <mergeCell ref="E1532:F1532"/>
    <mergeCell ref="G1532:H1532"/>
    <mergeCell ref="I1532:J1532"/>
    <mergeCell ref="K1532:L1532"/>
    <mergeCell ref="M1532:N1532"/>
    <mergeCell ref="O1532:P1532"/>
    <mergeCell ref="Q1532:S1532"/>
    <mergeCell ref="C1533:D1533"/>
    <mergeCell ref="E1533:F1533"/>
    <mergeCell ref="G1533:H1533"/>
    <mergeCell ref="I1533:J1533"/>
    <mergeCell ref="K1533:L1533"/>
    <mergeCell ref="M1533:N1533"/>
    <mergeCell ref="O1533:P1533"/>
    <mergeCell ref="Q1533:S1533"/>
    <mergeCell ref="C1534:D1534"/>
    <mergeCell ref="E1534:F1534"/>
    <mergeCell ref="G1534:H1534"/>
    <mergeCell ref="I1534:J1534"/>
    <mergeCell ref="K1534:L1534"/>
    <mergeCell ref="M1534:N1534"/>
    <mergeCell ref="O1534:P1534"/>
    <mergeCell ref="Q1534:S1534"/>
    <mergeCell ref="C1535:D1535"/>
    <mergeCell ref="E1535:F1535"/>
    <mergeCell ref="G1535:H1535"/>
    <mergeCell ref="I1535:J1535"/>
    <mergeCell ref="K1535:L1535"/>
    <mergeCell ref="M1535:N1535"/>
    <mergeCell ref="O1535:P1535"/>
    <mergeCell ref="Q1535:S1535"/>
    <mergeCell ref="C1536:D1536"/>
    <mergeCell ref="E1536:F1536"/>
    <mergeCell ref="G1536:H1536"/>
    <mergeCell ref="I1536:J1536"/>
    <mergeCell ref="K1536:L1536"/>
    <mergeCell ref="M1536:N1536"/>
    <mergeCell ref="O1536:P1536"/>
    <mergeCell ref="Q1536:S1536"/>
    <mergeCell ref="C1537:D1537"/>
    <mergeCell ref="E1537:F1537"/>
    <mergeCell ref="G1537:H1537"/>
    <mergeCell ref="I1537:J1537"/>
    <mergeCell ref="K1537:L1537"/>
    <mergeCell ref="M1537:N1537"/>
    <mergeCell ref="O1537:P1537"/>
    <mergeCell ref="Q1537:S1537"/>
    <mergeCell ref="C1538:D1538"/>
    <mergeCell ref="E1538:F1538"/>
    <mergeCell ref="G1538:H1538"/>
    <mergeCell ref="I1538:J1538"/>
    <mergeCell ref="K1538:L1538"/>
    <mergeCell ref="M1538:N1538"/>
    <mergeCell ref="O1538:P1538"/>
    <mergeCell ref="Q1538:S1538"/>
    <mergeCell ref="C1539:D1539"/>
    <mergeCell ref="E1539:F1539"/>
    <mergeCell ref="G1539:H1539"/>
    <mergeCell ref="I1539:J1539"/>
    <mergeCell ref="K1539:L1539"/>
    <mergeCell ref="M1539:N1539"/>
    <mergeCell ref="O1539:P1539"/>
    <mergeCell ref="Q1539:S1539"/>
    <mergeCell ref="C1540:D1540"/>
    <mergeCell ref="E1540:F1540"/>
    <mergeCell ref="G1540:H1540"/>
    <mergeCell ref="I1540:J1540"/>
    <mergeCell ref="K1540:L1540"/>
    <mergeCell ref="M1540:N1540"/>
    <mergeCell ref="O1540:P1540"/>
    <mergeCell ref="Q1540:S1540"/>
    <mergeCell ref="C1541:D1541"/>
    <mergeCell ref="E1541:F1541"/>
    <mergeCell ref="G1541:H1541"/>
    <mergeCell ref="I1541:J1541"/>
    <mergeCell ref="K1541:L1541"/>
    <mergeCell ref="M1541:N1541"/>
    <mergeCell ref="O1541:P1541"/>
    <mergeCell ref="Q1541:S1541"/>
    <mergeCell ref="C1542:D1542"/>
    <mergeCell ref="E1542:F1542"/>
    <mergeCell ref="G1542:H1542"/>
    <mergeCell ref="I1542:J1542"/>
    <mergeCell ref="K1542:L1542"/>
    <mergeCell ref="M1542:N1542"/>
    <mergeCell ref="O1542:P1542"/>
    <mergeCell ref="Q1542:S1542"/>
    <mergeCell ref="C1543:D1543"/>
    <mergeCell ref="E1543:F1543"/>
    <mergeCell ref="G1543:H1543"/>
    <mergeCell ref="I1543:J1543"/>
    <mergeCell ref="K1543:L1543"/>
    <mergeCell ref="M1543:N1543"/>
    <mergeCell ref="O1543:P1543"/>
    <mergeCell ref="Q1543:S1543"/>
    <mergeCell ref="C1544:D1544"/>
    <mergeCell ref="E1544:F1544"/>
    <mergeCell ref="G1544:H1544"/>
    <mergeCell ref="I1544:J1544"/>
    <mergeCell ref="K1544:L1544"/>
    <mergeCell ref="M1544:N1544"/>
    <mergeCell ref="O1544:P1544"/>
    <mergeCell ref="Q1544:S1544"/>
    <mergeCell ref="C1545:D1545"/>
    <mergeCell ref="E1545:F1545"/>
    <mergeCell ref="G1545:H1545"/>
    <mergeCell ref="I1545:J1545"/>
    <mergeCell ref="K1545:L1545"/>
    <mergeCell ref="M1545:N1545"/>
    <mergeCell ref="O1545:P1545"/>
    <mergeCell ref="Q1545:S1545"/>
    <mergeCell ref="C1546:D1546"/>
    <mergeCell ref="E1546:F1546"/>
    <mergeCell ref="G1546:H1546"/>
    <mergeCell ref="I1546:J1546"/>
    <mergeCell ref="K1546:L1546"/>
    <mergeCell ref="M1546:N1546"/>
    <mergeCell ref="O1546:P1546"/>
    <mergeCell ref="Q1546:S1546"/>
    <mergeCell ref="C1547:D1547"/>
    <mergeCell ref="E1547:F1547"/>
    <mergeCell ref="G1547:H1547"/>
    <mergeCell ref="I1547:J1547"/>
    <mergeCell ref="K1547:L1547"/>
    <mergeCell ref="M1547:N1547"/>
    <mergeCell ref="O1547:P1547"/>
    <mergeCell ref="Q1547:S1547"/>
    <mergeCell ref="C1548:D1548"/>
    <mergeCell ref="E1548:F1548"/>
    <mergeCell ref="G1548:H1548"/>
    <mergeCell ref="I1548:J1548"/>
    <mergeCell ref="K1548:L1548"/>
    <mergeCell ref="M1548:N1548"/>
    <mergeCell ref="O1548:P1548"/>
    <mergeCell ref="Q1548:S1548"/>
    <mergeCell ref="C1549:D1549"/>
    <mergeCell ref="E1549:F1549"/>
    <mergeCell ref="G1549:H1549"/>
    <mergeCell ref="I1549:J1549"/>
    <mergeCell ref="K1549:L1549"/>
    <mergeCell ref="M1549:N1549"/>
    <mergeCell ref="O1549:P1549"/>
    <mergeCell ref="Q1549:S1549"/>
    <mergeCell ref="C1550:D1550"/>
    <mergeCell ref="E1550:F1550"/>
    <mergeCell ref="G1550:H1550"/>
    <mergeCell ref="I1550:J1550"/>
    <mergeCell ref="K1550:L1550"/>
    <mergeCell ref="M1550:N1550"/>
    <mergeCell ref="O1550:P1550"/>
    <mergeCell ref="Q1550:S1550"/>
    <mergeCell ref="C1551:D1551"/>
    <mergeCell ref="E1551:F1551"/>
    <mergeCell ref="G1551:H1551"/>
    <mergeCell ref="I1551:J1551"/>
    <mergeCell ref="K1551:L1551"/>
    <mergeCell ref="M1551:N1551"/>
    <mergeCell ref="O1551:P1551"/>
    <mergeCell ref="Q1551:S1551"/>
    <mergeCell ref="C1552:D1552"/>
    <mergeCell ref="E1552:F1552"/>
    <mergeCell ref="G1552:H1552"/>
    <mergeCell ref="I1552:J1552"/>
    <mergeCell ref="K1552:L1552"/>
    <mergeCell ref="M1552:N1552"/>
    <mergeCell ref="O1552:P1552"/>
    <mergeCell ref="Q1552:S1552"/>
    <mergeCell ref="C1553:D1553"/>
    <mergeCell ref="E1553:F1553"/>
    <mergeCell ref="G1553:H1553"/>
    <mergeCell ref="I1553:J1553"/>
    <mergeCell ref="K1553:L1553"/>
    <mergeCell ref="M1553:N1553"/>
    <mergeCell ref="O1553:P1553"/>
    <mergeCell ref="Q1553:S1553"/>
    <mergeCell ref="C1554:D1554"/>
    <mergeCell ref="E1554:F1554"/>
    <mergeCell ref="G1554:H1554"/>
    <mergeCell ref="I1554:J1554"/>
    <mergeCell ref="K1554:L1554"/>
    <mergeCell ref="M1554:N1554"/>
    <mergeCell ref="O1554:P1554"/>
    <mergeCell ref="Q1554:S1554"/>
    <mergeCell ref="C1555:D1555"/>
    <mergeCell ref="E1555:F1555"/>
    <mergeCell ref="G1555:H1555"/>
    <mergeCell ref="I1555:J1555"/>
    <mergeCell ref="K1555:L1555"/>
    <mergeCell ref="M1555:N1555"/>
    <mergeCell ref="O1555:P1555"/>
    <mergeCell ref="Q1555:S1555"/>
    <mergeCell ref="C1556:D1556"/>
    <mergeCell ref="E1556:F1556"/>
    <mergeCell ref="G1556:H1556"/>
    <mergeCell ref="I1556:J1556"/>
    <mergeCell ref="K1556:L1556"/>
    <mergeCell ref="M1556:N1556"/>
    <mergeCell ref="O1556:P1556"/>
    <mergeCell ref="Q1556:S1556"/>
    <mergeCell ref="C1557:D1557"/>
    <mergeCell ref="E1557:F1557"/>
    <mergeCell ref="G1557:H1557"/>
    <mergeCell ref="I1557:J1557"/>
    <mergeCell ref="K1557:L1557"/>
    <mergeCell ref="M1557:N1557"/>
    <mergeCell ref="O1557:P1557"/>
    <mergeCell ref="Q1557:S1557"/>
    <mergeCell ref="C1558:D1558"/>
    <mergeCell ref="E1558:F1558"/>
    <mergeCell ref="G1558:H1558"/>
    <mergeCell ref="I1558:J1558"/>
    <mergeCell ref="K1558:L1558"/>
    <mergeCell ref="M1558:N1558"/>
    <mergeCell ref="O1558:P1558"/>
    <mergeCell ref="Q1558:S1558"/>
    <mergeCell ref="C1559:D1559"/>
    <mergeCell ref="E1559:F1559"/>
    <mergeCell ref="G1559:H1559"/>
    <mergeCell ref="I1559:J1559"/>
    <mergeCell ref="K1559:L1559"/>
    <mergeCell ref="M1559:N1559"/>
    <mergeCell ref="O1559:P1559"/>
    <mergeCell ref="Q1559:S1559"/>
    <mergeCell ref="C1560:D1560"/>
    <mergeCell ref="E1560:F1560"/>
    <mergeCell ref="G1560:H1560"/>
    <mergeCell ref="I1560:J1560"/>
    <mergeCell ref="K1560:L1560"/>
    <mergeCell ref="M1560:N1560"/>
    <mergeCell ref="O1560:P1560"/>
    <mergeCell ref="Q1560:S1560"/>
    <mergeCell ref="C1561:D1561"/>
    <mergeCell ref="E1561:F1561"/>
    <mergeCell ref="G1561:H1561"/>
    <mergeCell ref="I1561:J1561"/>
    <mergeCell ref="K1561:L1561"/>
    <mergeCell ref="M1561:N1561"/>
    <mergeCell ref="O1561:P1561"/>
    <mergeCell ref="Q1561:S1561"/>
    <mergeCell ref="C1562:D1562"/>
    <mergeCell ref="E1562:F1562"/>
    <mergeCell ref="G1562:H1562"/>
    <mergeCell ref="I1562:J1562"/>
    <mergeCell ref="K1562:L1562"/>
    <mergeCell ref="M1562:N1562"/>
    <mergeCell ref="O1562:P1562"/>
    <mergeCell ref="Q1562:S1562"/>
    <mergeCell ref="C1563:D1563"/>
    <mergeCell ref="E1563:F1563"/>
    <mergeCell ref="G1563:H1563"/>
    <mergeCell ref="I1563:J1563"/>
    <mergeCell ref="K1563:L1563"/>
    <mergeCell ref="M1563:N1563"/>
    <mergeCell ref="O1563:P1563"/>
    <mergeCell ref="Q1563:S1563"/>
    <mergeCell ref="C1564:D1564"/>
    <mergeCell ref="E1564:F1564"/>
    <mergeCell ref="G1564:H1564"/>
    <mergeCell ref="I1564:J1564"/>
    <mergeCell ref="K1564:L1564"/>
    <mergeCell ref="M1564:N1564"/>
    <mergeCell ref="O1564:P1564"/>
    <mergeCell ref="Q1564:S1564"/>
    <mergeCell ref="C1565:D1565"/>
    <mergeCell ref="E1565:F1565"/>
    <mergeCell ref="G1565:H1565"/>
    <mergeCell ref="I1565:J1565"/>
    <mergeCell ref="K1565:L1565"/>
    <mergeCell ref="M1565:N1565"/>
    <mergeCell ref="O1565:P1565"/>
    <mergeCell ref="Q1565:S1565"/>
    <mergeCell ref="C1566:D1566"/>
    <mergeCell ref="E1566:F1566"/>
    <mergeCell ref="G1566:H1566"/>
    <mergeCell ref="I1566:J1566"/>
    <mergeCell ref="K1566:L1566"/>
    <mergeCell ref="M1566:N1566"/>
    <mergeCell ref="O1566:P1566"/>
    <mergeCell ref="Q1566:S1566"/>
    <mergeCell ref="C1567:D1567"/>
    <mergeCell ref="E1567:F1567"/>
    <mergeCell ref="G1567:H1567"/>
    <mergeCell ref="I1567:J1567"/>
    <mergeCell ref="K1567:L1567"/>
    <mergeCell ref="M1567:N1567"/>
    <mergeCell ref="O1567:P1567"/>
    <mergeCell ref="Q1567:S1567"/>
    <mergeCell ref="C1568:D1568"/>
    <mergeCell ref="E1568:F1568"/>
    <mergeCell ref="G1568:H1568"/>
    <mergeCell ref="I1568:J1568"/>
    <mergeCell ref="K1568:L1568"/>
    <mergeCell ref="M1568:N1568"/>
    <mergeCell ref="O1568:P1568"/>
    <mergeCell ref="Q1568:S1568"/>
    <mergeCell ref="C1569:D1569"/>
    <mergeCell ref="E1569:F1569"/>
    <mergeCell ref="G1569:H1569"/>
    <mergeCell ref="I1569:J1569"/>
    <mergeCell ref="K1569:L1569"/>
    <mergeCell ref="M1569:N1569"/>
    <mergeCell ref="O1569:P1569"/>
    <mergeCell ref="Q1569:S1569"/>
    <mergeCell ref="C1570:D1570"/>
    <mergeCell ref="E1570:F1570"/>
    <mergeCell ref="G1570:H1570"/>
    <mergeCell ref="I1570:J1570"/>
    <mergeCell ref="K1570:L1570"/>
    <mergeCell ref="M1570:N1570"/>
    <mergeCell ref="O1570:P1570"/>
    <mergeCell ref="Q1570:S1570"/>
    <mergeCell ref="C1571:D1571"/>
    <mergeCell ref="E1571:F1571"/>
    <mergeCell ref="G1571:H1571"/>
    <mergeCell ref="I1571:J1571"/>
    <mergeCell ref="K1571:L1571"/>
    <mergeCell ref="M1571:N1571"/>
    <mergeCell ref="O1571:P1571"/>
    <mergeCell ref="Q1571:S1571"/>
    <mergeCell ref="C1572:D1572"/>
    <mergeCell ref="E1572:F1572"/>
    <mergeCell ref="G1572:H1572"/>
    <mergeCell ref="I1572:J1572"/>
    <mergeCell ref="K1572:L1572"/>
    <mergeCell ref="M1572:N1572"/>
    <mergeCell ref="O1572:P1572"/>
    <mergeCell ref="Q1572:S1572"/>
    <mergeCell ref="C1573:D1573"/>
    <mergeCell ref="E1573:F1573"/>
    <mergeCell ref="G1573:H1573"/>
    <mergeCell ref="I1573:J1573"/>
    <mergeCell ref="K1573:L1573"/>
    <mergeCell ref="M1573:N1573"/>
    <mergeCell ref="O1573:P1573"/>
    <mergeCell ref="Q1573:S1573"/>
    <mergeCell ref="C1574:D1574"/>
    <mergeCell ref="E1574:F1574"/>
    <mergeCell ref="G1574:H1574"/>
    <mergeCell ref="I1574:J1574"/>
    <mergeCell ref="K1574:L1574"/>
    <mergeCell ref="M1574:N1574"/>
    <mergeCell ref="O1574:P1574"/>
    <mergeCell ref="Q1574:S1574"/>
    <mergeCell ref="C1575:D1575"/>
    <mergeCell ref="E1575:F1575"/>
    <mergeCell ref="G1575:H1575"/>
    <mergeCell ref="I1575:J1575"/>
    <mergeCell ref="K1575:L1575"/>
    <mergeCell ref="M1575:N1575"/>
    <mergeCell ref="O1575:P1575"/>
    <mergeCell ref="Q1575:S1575"/>
    <mergeCell ref="C1576:D1576"/>
    <mergeCell ref="E1576:F1576"/>
    <mergeCell ref="G1576:H1576"/>
    <mergeCell ref="I1576:J1576"/>
    <mergeCell ref="K1576:L1576"/>
    <mergeCell ref="M1576:N1576"/>
    <mergeCell ref="O1576:P1576"/>
    <mergeCell ref="Q1576:S1576"/>
    <mergeCell ref="C1577:D1577"/>
    <mergeCell ref="E1577:F1577"/>
    <mergeCell ref="G1577:H1577"/>
    <mergeCell ref="I1577:J1577"/>
    <mergeCell ref="K1577:L1577"/>
    <mergeCell ref="M1577:N1577"/>
    <mergeCell ref="O1577:P1577"/>
    <mergeCell ref="Q1577:S1577"/>
    <mergeCell ref="C1578:D1578"/>
    <mergeCell ref="E1578:F1578"/>
    <mergeCell ref="G1578:H1578"/>
    <mergeCell ref="I1578:J1578"/>
    <mergeCell ref="K1578:L1578"/>
    <mergeCell ref="M1578:N1578"/>
    <mergeCell ref="O1578:P1578"/>
    <mergeCell ref="Q1578:S1578"/>
    <mergeCell ref="C1579:D1579"/>
    <mergeCell ref="E1579:F1579"/>
    <mergeCell ref="G1579:H1579"/>
    <mergeCell ref="I1579:J1579"/>
    <mergeCell ref="K1579:L1579"/>
    <mergeCell ref="M1579:N1579"/>
    <mergeCell ref="O1579:P1579"/>
    <mergeCell ref="Q1579:S1579"/>
    <mergeCell ref="C1580:D1580"/>
    <mergeCell ref="E1580:F1580"/>
    <mergeCell ref="G1580:H1580"/>
    <mergeCell ref="I1580:J1580"/>
    <mergeCell ref="K1580:L1580"/>
    <mergeCell ref="M1580:N1580"/>
    <mergeCell ref="O1580:P1580"/>
    <mergeCell ref="Q1580:S1580"/>
    <mergeCell ref="C1581:D1581"/>
    <mergeCell ref="E1581:F1581"/>
    <mergeCell ref="G1581:H1581"/>
    <mergeCell ref="I1581:J1581"/>
    <mergeCell ref="K1581:L1581"/>
    <mergeCell ref="M1581:N1581"/>
    <mergeCell ref="O1581:P1581"/>
    <mergeCell ref="Q1581:S1581"/>
    <mergeCell ref="C1582:D1582"/>
    <mergeCell ref="E1582:F1582"/>
    <mergeCell ref="G1582:H1582"/>
    <mergeCell ref="I1582:J1582"/>
    <mergeCell ref="K1582:L1582"/>
    <mergeCell ref="M1582:N1582"/>
    <mergeCell ref="O1582:P1582"/>
    <mergeCell ref="Q1582:S1582"/>
    <mergeCell ref="C1583:D1583"/>
    <mergeCell ref="E1583:F1583"/>
    <mergeCell ref="G1583:H1583"/>
    <mergeCell ref="I1583:J1583"/>
    <mergeCell ref="K1583:L1583"/>
    <mergeCell ref="M1583:N1583"/>
    <mergeCell ref="O1583:P1583"/>
    <mergeCell ref="Q1583:S1583"/>
    <mergeCell ref="C1584:D1584"/>
    <mergeCell ref="E1584:F1584"/>
    <mergeCell ref="G1584:H1584"/>
    <mergeCell ref="I1584:J1584"/>
    <mergeCell ref="K1584:L1584"/>
    <mergeCell ref="M1584:N1584"/>
    <mergeCell ref="O1584:P1584"/>
    <mergeCell ref="Q1584:S1584"/>
  </mergeCells>
  <pageMargins left="0.70833333333333337" right="0.70833333333333337" top="0.74791666666666667" bottom="0.74791666666666667" header="0.51180555555555551" footer="0.51180555555555551"/>
  <pageSetup scale="53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8"/>
  <sheetViews>
    <sheetView view="pageBreakPreview" topLeftCell="B1" zoomScale="60" zoomScaleNormal="95" workbookViewId="0">
      <selection activeCell="T12" sqref="T12"/>
    </sheetView>
  </sheetViews>
  <sheetFormatPr baseColWidth="10" defaultColWidth="10.28515625" defaultRowHeight="15" x14ac:dyDescent="0.25"/>
  <cols>
    <col min="1" max="1" width="11.5703125" style="1" hidden="1" customWidth="1"/>
    <col min="2" max="2" width="17.5703125" style="2" customWidth="1"/>
    <col min="3" max="3" width="21.42578125" style="3" customWidth="1"/>
    <col min="4" max="4" width="11.28515625" style="3" customWidth="1"/>
    <col min="5" max="15" width="10.28515625" style="4" customWidth="1"/>
    <col min="16" max="16" width="12.5703125" style="4" customWidth="1"/>
    <col min="17" max="19" width="10.28515625" style="4" customWidth="1"/>
    <col min="20" max="20" width="10.28515625" style="5" customWidth="1"/>
    <col min="21" max="16384" width="10.28515625" style="1"/>
  </cols>
  <sheetData>
    <row r="1" spans="1:20" x14ac:dyDescent="0.25">
      <c r="C1" s="94" t="s">
        <v>0</v>
      </c>
      <c r="D1" s="94"/>
      <c r="E1" s="94"/>
    </row>
    <row r="2" spans="1:20" x14ac:dyDescent="0.25">
      <c r="C2" s="94"/>
      <c r="D2" s="94"/>
      <c r="E2" s="94"/>
    </row>
    <row r="3" spans="1:20" ht="18.75" x14ac:dyDescent="0.25">
      <c r="G3" s="95" t="s">
        <v>1</v>
      </c>
      <c r="H3" s="95"/>
      <c r="I3" s="95"/>
      <c r="J3" s="95"/>
      <c r="K3" s="95"/>
      <c r="L3" s="95"/>
      <c r="M3" s="95"/>
    </row>
    <row r="4" spans="1:20" ht="18.75" x14ac:dyDescent="0.3">
      <c r="H4" s="96" t="s">
        <v>2</v>
      </c>
      <c r="I4" s="96"/>
      <c r="J4" s="96"/>
      <c r="K4" s="96"/>
      <c r="L4" s="96"/>
      <c r="M4" s="7"/>
    </row>
    <row r="5" spans="1:20" ht="18.75" x14ac:dyDescent="0.25">
      <c r="H5" s="95" t="s">
        <v>1825</v>
      </c>
      <c r="I5" s="95"/>
      <c r="J5" s="95"/>
      <c r="K5" s="95"/>
      <c r="L5" s="95"/>
      <c r="M5" s="95"/>
    </row>
    <row r="6" spans="1:20" ht="18.75" x14ac:dyDescent="0.3">
      <c r="F6" s="8"/>
      <c r="G6" s="8"/>
      <c r="H6" s="8"/>
      <c r="I6" s="8"/>
      <c r="J6" s="8"/>
      <c r="K6" s="8"/>
    </row>
    <row r="7" spans="1:20" ht="15" customHeight="1" x14ac:dyDescent="0.25">
      <c r="B7" s="97" t="s">
        <v>4</v>
      </c>
      <c r="C7" s="97" t="s">
        <v>5</v>
      </c>
      <c r="D7" s="97"/>
      <c r="E7" s="97" t="s">
        <v>6</v>
      </c>
      <c r="F7" s="97"/>
      <c r="G7" s="97" t="s">
        <v>7</v>
      </c>
      <c r="H7" s="97"/>
      <c r="I7" s="92" t="s">
        <v>8</v>
      </c>
      <c r="J7" s="92"/>
      <c r="K7" s="92" t="s">
        <v>9</v>
      </c>
      <c r="L7" s="92"/>
      <c r="M7" s="92" t="s">
        <v>10</v>
      </c>
      <c r="N7" s="92"/>
      <c r="O7" s="92" t="s">
        <v>11</v>
      </c>
      <c r="P7" s="92"/>
      <c r="Q7" s="93" t="s">
        <v>12</v>
      </c>
      <c r="R7" s="93"/>
      <c r="S7" s="93"/>
    </row>
    <row r="8" spans="1:20" x14ac:dyDescent="0.25">
      <c r="B8" s="97"/>
      <c r="C8" s="97"/>
      <c r="D8" s="97"/>
      <c r="E8" s="97"/>
      <c r="F8" s="97"/>
      <c r="G8" s="97"/>
      <c r="H8" s="97"/>
      <c r="I8" s="92"/>
      <c r="J8" s="92"/>
      <c r="K8" s="92"/>
      <c r="L8" s="92"/>
      <c r="M8" s="92"/>
      <c r="N8" s="92"/>
      <c r="O8" s="92"/>
      <c r="P8" s="92"/>
      <c r="Q8" s="93"/>
      <c r="R8" s="93"/>
      <c r="S8" s="93"/>
      <c r="T8" s="1"/>
    </row>
    <row r="9" spans="1:20" x14ac:dyDescent="0.25">
      <c r="B9" s="97"/>
      <c r="C9" s="97"/>
      <c r="D9" s="97"/>
      <c r="E9" s="97"/>
      <c r="F9" s="97"/>
      <c r="G9" s="97"/>
      <c r="H9" s="97"/>
      <c r="I9" s="92"/>
      <c r="J9" s="92"/>
      <c r="K9" s="92"/>
      <c r="L9" s="92"/>
      <c r="M9" s="92"/>
      <c r="N9" s="92"/>
      <c r="O9" s="92"/>
      <c r="P9" s="92"/>
      <c r="Q9" s="93"/>
      <c r="R9" s="93"/>
      <c r="S9" s="93"/>
      <c r="T9" s="1"/>
    </row>
    <row r="10" spans="1:20" ht="45" customHeight="1" x14ac:dyDescent="0.25">
      <c r="A10" s="9" t="s">
        <v>14</v>
      </c>
      <c r="B10" s="20" t="s">
        <v>1826</v>
      </c>
      <c r="C10" s="100" t="s">
        <v>19</v>
      </c>
      <c r="D10" s="100"/>
      <c r="E10" s="109">
        <f t="shared" ref="E10:E73" si="0">D10+1</f>
        <v>1</v>
      </c>
      <c r="F10" s="109"/>
      <c r="G10" s="109" t="s">
        <v>20</v>
      </c>
      <c r="H10" s="109"/>
      <c r="I10" s="103">
        <v>43193</v>
      </c>
      <c r="J10" s="103"/>
      <c r="K10" s="103">
        <v>43216</v>
      </c>
      <c r="L10" s="103"/>
      <c r="M10" s="84" t="s">
        <v>656</v>
      </c>
      <c r="N10" s="84"/>
      <c r="O10" s="105">
        <v>306</v>
      </c>
      <c r="P10" s="105"/>
      <c r="Q10" s="84"/>
      <c r="R10" s="84"/>
      <c r="S10" s="84"/>
      <c r="T10" s="1"/>
    </row>
    <row r="11" spans="1:20" ht="45" customHeight="1" x14ac:dyDescent="0.25">
      <c r="A11" s="9" t="s">
        <v>14</v>
      </c>
      <c r="B11" s="20" t="s">
        <v>1826</v>
      </c>
      <c r="C11" s="100" t="s">
        <v>1827</v>
      </c>
      <c r="D11" s="100"/>
      <c r="E11" s="109">
        <f t="shared" si="0"/>
        <v>1</v>
      </c>
      <c r="F11" s="109"/>
      <c r="G11" s="109" t="s">
        <v>35</v>
      </c>
      <c r="H11" s="109"/>
      <c r="I11" s="103">
        <v>43241</v>
      </c>
      <c r="J11" s="103"/>
      <c r="K11" s="103">
        <v>43241</v>
      </c>
      <c r="L11" s="103"/>
      <c r="M11" s="84" t="s">
        <v>656</v>
      </c>
      <c r="N11" s="84"/>
      <c r="O11" s="105">
        <v>160</v>
      </c>
      <c r="P11" s="105"/>
      <c r="Q11" s="84"/>
      <c r="R11" s="84"/>
      <c r="S11" s="84"/>
      <c r="T11" s="1"/>
    </row>
    <row r="12" spans="1:20" ht="45" customHeight="1" x14ac:dyDescent="0.25">
      <c r="A12" s="12" t="s">
        <v>21</v>
      </c>
      <c r="B12" s="20" t="s">
        <v>1826</v>
      </c>
      <c r="C12" s="100" t="s">
        <v>1827</v>
      </c>
      <c r="D12" s="100"/>
      <c r="E12" s="109">
        <f t="shared" si="0"/>
        <v>1</v>
      </c>
      <c r="F12" s="109"/>
      <c r="G12" s="109" t="s">
        <v>35</v>
      </c>
      <c r="H12" s="109"/>
      <c r="I12" s="103">
        <v>43241</v>
      </c>
      <c r="J12" s="103"/>
      <c r="K12" s="103">
        <v>43241</v>
      </c>
      <c r="L12" s="103"/>
      <c r="M12" s="84" t="s">
        <v>656</v>
      </c>
      <c r="N12" s="84"/>
      <c r="O12" s="105">
        <v>148</v>
      </c>
      <c r="P12" s="105"/>
      <c r="Q12" s="84"/>
      <c r="R12" s="84"/>
      <c r="S12" s="84"/>
      <c r="T12" s="1"/>
    </row>
    <row r="13" spans="1:20" ht="45" customHeight="1" x14ac:dyDescent="0.25">
      <c r="B13" s="20" t="s">
        <v>1826</v>
      </c>
      <c r="C13" s="100" t="s">
        <v>1828</v>
      </c>
      <c r="D13" s="100"/>
      <c r="E13" s="109">
        <f t="shared" si="0"/>
        <v>1</v>
      </c>
      <c r="F13" s="109"/>
      <c r="G13" s="109" t="s">
        <v>35</v>
      </c>
      <c r="H13" s="109"/>
      <c r="I13" s="103">
        <v>43200</v>
      </c>
      <c r="J13" s="103"/>
      <c r="K13" s="103">
        <v>43200</v>
      </c>
      <c r="L13" s="103"/>
      <c r="M13" s="84" t="s">
        <v>656</v>
      </c>
      <c r="N13" s="84"/>
      <c r="O13" s="105">
        <v>207</v>
      </c>
      <c r="P13" s="105"/>
      <c r="Q13" s="84"/>
      <c r="R13" s="84"/>
      <c r="S13" s="84"/>
      <c r="T13" s="1"/>
    </row>
    <row r="14" spans="1:20" ht="45" customHeight="1" x14ac:dyDescent="0.25">
      <c r="A14" s="9" t="s">
        <v>14</v>
      </c>
      <c r="B14" s="20" t="s">
        <v>1826</v>
      </c>
      <c r="C14" s="100" t="s">
        <v>1828</v>
      </c>
      <c r="D14" s="100"/>
      <c r="E14" s="109">
        <f t="shared" si="0"/>
        <v>1</v>
      </c>
      <c r="F14" s="109"/>
      <c r="G14" s="109" t="s">
        <v>35</v>
      </c>
      <c r="H14" s="109"/>
      <c r="I14" s="103">
        <v>43200</v>
      </c>
      <c r="J14" s="103"/>
      <c r="K14" s="103">
        <v>43200</v>
      </c>
      <c r="L14" s="103"/>
      <c r="M14" s="84" t="s">
        <v>656</v>
      </c>
      <c r="N14" s="84"/>
      <c r="O14" s="105">
        <v>361</v>
      </c>
      <c r="P14" s="105"/>
      <c r="Q14" s="84"/>
      <c r="R14" s="84"/>
      <c r="S14" s="84"/>
      <c r="T14" s="1"/>
    </row>
    <row r="15" spans="1:20" ht="45" customHeight="1" x14ac:dyDescent="0.25">
      <c r="A15" s="9" t="s">
        <v>14</v>
      </c>
      <c r="B15" s="20" t="s">
        <v>1826</v>
      </c>
      <c r="C15" s="100" t="s">
        <v>1828</v>
      </c>
      <c r="D15" s="100"/>
      <c r="E15" s="109">
        <f t="shared" si="0"/>
        <v>1</v>
      </c>
      <c r="F15" s="109"/>
      <c r="G15" s="109" t="s">
        <v>35</v>
      </c>
      <c r="H15" s="109"/>
      <c r="I15" s="103">
        <v>43200</v>
      </c>
      <c r="J15" s="103"/>
      <c r="K15" s="103">
        <v>43200</v>
      </c>
      <c r="L15" s="103"/>
      <c r="M15" s="84" t="s">
        <v>656</v>
      </c>
      <c r="N15" s="84"/>
      <c r="O15" s="105">
        <v>220</v>
      </c>
      <c r="P15" s="105"/>
      <c r="Q15" s="84"/>
      <c r="R15" s="84"/>
      <c r="S15" s="84"/>
      <c r="T15" s="1"/>
    </row>
    <row r="16" spans="1:20" ht="45" customHeight="1" x14ac:dyDescent="0.25">
      <c r="A16" s="13"/>
      <c r="B16" s="20" t="s">
        <v>1826</v>
      </c>
      <c r="C16" s="100" t="s">
        <v>1828</v>
      </c>
      <c r="D16" s="100"/>
      <c r="E16" s="109">
        <f t="shared" si="0"/>
        <v>1</v>
      </c>
      <c r="F16" s="109"/>
      <c r="G16" s="109" t="s">
        <v>35</v>
      </c>
      <c r="H16" s="109"/>
      <c r="I16" s="103">
        <v>43200</v>
      </c>
      <c r="J16" s="103"/>
      <c r="K16" s="103">
        <v>43200</v>
      </c>
      <c r="L16" s="103"/>
      <c r="M16" s="84" t="s">
        <v>656</v>
      </c>
      <c r="N16" s="84"/>
      <c r="O16" s="105">
        <v>220</v>
      </c>
      <c r="P16" s="105"/>
      <c r="Q16" s="84"/>
      <c r="R16" s="84"/>
      <c r="S16" s="84"/>
      <c r="T16" s="1"/>
    </row>
    <row r="17" spans="1:21" ht="45" customHeight="1" x14ac:dyDescent="0.25">
      <c r="A17" s="13"/>
      <c r="B17" s="20" t="s">
        <v>1826</v>
      </c>
      <c r="C17" s="100" t="s">
        <v>1827</v>
      </c>
      <c r="D17" s="100"/>
      <c r="E17" s="109">
        <f t="shared" si="0"/>
        <v>1</v>
      </c>
      <c r="F17" s="109"/>
      <c r="G17" s="109" t="s">
        <v>35</v>
      </c>
      <c r="H17" s="109"/>
      <c r="I17" s="103">
        <v>43241</v>
      </c>
      <c r="J17" s="103"/>
      <c r="K17" s="103">
        <v>43241</v>
      </c>
      <c r="L17" s="103"/>
      <c r="M17" s="84" t="s">
        <v>656</v>
      </c>
      <c r="N17" s="84"/>
      <c r="O17" s="105">
        <v>663</v>
      </c>
      <c r="P17" s="105"/>
      <c r="Q17" s="84"/>
      <c r="R17" s="84"/>
      <c r="S17" s="84"/>
      <c r="T17" s="1"/>
    </row>
    <row r="18" spans="1:21" ht="45" customHeight="1" x14ac:dyDescent="0.25">
      <c r="B18" s="20" t="s">
        <v>1826</v>
      </c>
      <c r="C18" s="100" t="s">
        <v>1827</v>
      </c>
      <c r="D18" s="100"/>
      <c r="E18" s="109">
        <f t="shared" si="0"/>
        <v>1</v>
      </c>
      <c r="F18" s="109"/>
      <c r="G18" s="109" t="s">
        <v>35</v>
      </c>
      <c r="H18" s="109"/>
      <c r="I18" s="103">
        <v>43241</v>
      </c>
      <c r="J18" s="103"/>
      <c r="K18" s="103">
        <v>43241</v>
      </c>
      <c r="L18" s="103"/>
      <c r="M18" s="84" t="s">
        <v>656</v>
      </c>
      <c r="N18" s="84"/>
      <c r="O18" s="105">
        <v>354</v>
      </c>
      <c r="P18" s="105"/>
      <c r="Q18" s="84"/>
      <c r="R18" s="84"/>
      <c r="S18" s="84"/>
      <c r="T18" s="1"/>
      <c r="U18" s="14"/>
    </row>
    <row r="19" spans="1:21" ht="45" customHeight="1" x14ac:dyDescent="0.25">
      <c r="B19" s="20" t="s">
        <v>1826</v>
      </c>
      <c r="C19" s="100" t="s">
        <v>1829</v>
      </c>
      <c r="D19" s="100"/>
      <c r="E19" s="109">
        <f t="shared" si="0"/>
        <v>1</v>
      </c>
      <c r="F19" s="109"/>
      <c r="G19" s="109" t="s">
        <v>35</v>
      </c>
      <c r="H19" s="109"/>
      <c r="I19" s="103">
        <v>43171</v>
      </c>
      <c r="J19" s="103"/>
      <c r="K19" s="103">
        <v>43171</v>
      </c>
      <c r="L19" s="103"/>
      <c r="M19" s="84" t="s">
        <v>656</v>
      </c>
      <c r="N19" s="84"/>
      <c r="O19" s="105">
        <v>439</v>
      </c>
      <c r="P19" s="105"/>
      <c r="Q19" s="84"/>
      <c r="R19" s="84"/>
      <c r="S19" s="84"/>
      <c r="T19" s="1"/>
    </row>
    <row r="20" spans="1:21" ht="45" customHeight="1" x14ac:dyDescent="0.25">
      <c r="B20" s="20" t="s">
        <v>1826</v>
      </c>
      <c r="C20" s="100" t="s">
        <v>1830</v>
      </c>
      <c r="D20" s="100"/>
      <c r="E20" s="109">
        <f t="shared" si="0"/>
        <v>1</v>
      </c>
      <c r="F20" s="109"/>
      <c r="G20" s="109" t="s">
        <v>35</v>
      </c>
      <c r="H20" s="109"/>
      <c r="I20" s="103">
        <v>43180</v>
      </c>
      <c r="J20" s="103"/>
      <c r="K20" s="103">
        <v>43180</v>
      </c>
      <c r="L20" s="103"/>
      <c r="M20" s="84" t="s">
        <v>656</v>
      </c>
      <c r="N20" s="84"/>
      <c r="O20" s="105">
        <v>360</v>
      </c>
      <c r="P20" s="105"/>
      <c r="Q20" s="84"/>
      <c r="R20" s="84"/>
      <c r="S20" s="84"/>
      <c r="T20" s="1"/>
    </row>
    <row r="21" spans="1:21" ht="45" customHeight="1" x14ac:dyDescent="0.25">
      <c r="B21" s="20" t="s">
        <v>1826</v>
      </c>
      <c r="C21" s="100" t="s">
        <v>1830</v>
      </c>
      <c r="D21" s="100"/>
      <c r="E21" s="109">
        <f t="shared" si="0"/>
        <v>1</v>
      </c>
      <c r="F21" s="109"/>
      <c r="G21" s="109" t="s">
        <v>35</v>
      </c>
      <c r="H21" s="109"/>
      <c r="I21" s="103">
        <v>43180</v>
      </c>
      <c r="J21" s="103"/>
      <c r="K21" s="103">
        <v>43180</v>
      </c>
      <c r="L21" s="103"/>
      <c r="M21" s="84" t="s">
        <v>656</v>
      </c>
      <c r="N21" s="84"/>
      <c r="O21" s="105">
        <v>438</v>
      </c>
      <c r="P21" s="105"/>
      <c r="Q21" s="84"/>
      <c r="R21" s="84"/>
      <c r="S21" s="84"/>
      <c r="T21" s="1"/>
    </row>
    <row r="22" spans="1:21" ht="45" customHeight="1" x14ac:dyDescent="0.25">
      <c r="B22" s="20" t="s">
        <v>1826</v>
      </c>
      <c r="C22" s="100" t="s">
        <v>1829</v>
      </c>
      <c r="D22" s="100"/>
      <c r="E22" s="109">
        <f t="shared" si="0"/>
        <v>1</v>
      </c>
      <c r="F22" s="109"/>
      <c r="G22" s="109" t="s">
        <v>35</v>
      </c>
      <c r="H22" s="109"/>
      <c r="I22" s="103">
        <v>43171</v>
      </c>
      <c r="J22" s="103"/>
      <c r="K22" s="103">
        <v>43171</v>
      </c>
      <c r="L22" s="103"/>
      <c r="M22" s="84" t="s">
        <v>656</v>
      </c>
      <c r="N22" s="84"/>
      <c r="O22" s="105">
        <v>351.5</v>
      </c>
      <c r="P22" s="105"/>
      <c r="Q22" s="84"/>
      <c r="R22" s="84"/>
      <c r="S22" s="84"/>
      <c r="T22" s="1"/>
    </row>
    <row r="23" spans="1:21" ht="45" customHeight="1" x14ac:dyDescent="0.25">
      <c r="A23" s="9" t="s">
        <v>14</v>
      </c>
      <c r="B23" s="20" t="s">
        <v>1826</v>
      </c>
      <c r="C23" s="100" t="s">
        <v>1831</v>
      </c>
      <c r="D23" s="100"/>
      <c r="E23" s="109">
        <f t="shared" si="0"/>
        <v>1</v>
      </c>
      <c r="F23" s="109"/>
      <c r="G23" s="109" t="s">
        <v>35</v>
      </c>
      <c r="H23" s="109"/>
      <c r="I23" s="103">
        <v>43168</v>
      </c>
      <c r="J23" s="103"/>
      <c r="K23" s="103">
        <v>43168</v>
      </c>
      <c r="L23" s="103"/>
      <c r="M23" s="84" t="s">
        <v>656</v>
      </c>
      <c r="N23" s="84"/>
      <c r="O23" s="105">
        <v>229</v>
      </c>
      <c r="P23" s="105"/>
      <c r="Q23" s="84"/>
      <c r="R23" s="84"/>
      <c r="S23" s="84"/>
      <c r="T23" s="1"/>
    </row>
    <row r="24" spans="1:21" ht="45" customHeight="1" x14ac:dyDescent="0.25">
      <c r="B24" s="20" t="s">
        <v>1826</v>
      </c>
      <c r="C24" s="100" t="s">
        <v>1831</v>
      </c>
      <c r="D24" s="100"/>
      <c r="E24" s="109">
        <f t="shared" si="0"/>
        <v>1</v>
      </c>
      <c r="F24" s="109"/>
      <c r="G24" s="109" t="s">
        <v>35</v>
      </c>
      <c r="H24" s="109"/>
      <c r="I24" s="103">
        <v>43168</v>
      </c>
      <c r="J24" s="103"/>
      <c r="K24" s="103">
        <v>43168</v>
      </c>
      <c r="L24" s="103"/>
      <c r="M24" s="84" t="s">
        <v>656</v>
      </c>
      <c r="N24" s="84"/>
      <c r="O24" s="105">
        <v>415</v>
      </c>
      <c r="P24" s="105"/>
      <c r="Q24" s="84"/>
      <c r="R24" s="84"/>
      <c r="S24" s="84"/>
      <c r="T24" s="1"/>
    </row>
    <row r="25" spans="1:21" ht="45" customHeight="1" x14ac:dyDescent="0.25">
      <c r="B25" s="20" t="s">
        <v>1826</v>
      </c>
      <c r="C25" s="100" t="s">
        <v>1829</v>
      </c>
      <c r="D25" s="100"/>
      <c r="E25" s="109">
        <f t="shared" si="0"/>
        <v>1</v>
      </c>
      <c r="F25" s="109"/>
      <c r="G25" s="109" t="s">
        <v>35</v>
      </c>
      <c r="H25" s="109"/>
      <c r="I25" s="103">
        <v>43171</v>
      </c>
      <c r="J25" s="103"/>
      <c r="K25" s="103">
        <v>43171</v>
      </c>
      <c r="L25" s="103"/>
      <c r="M25" s="84" t="s">
        <v>656</v>
      </c>
      <c r="N25" s="84"/>
      <c r="O25" s="105">
        <v>359</v>
      </c>
      <c r="P25" s="105"/>
      <c r="Q25" s="84"/>
      <c r="R25" s="84"/>
      <c r="S25" s="84"/>
      <c r="T25" s="1"/>
    </row>
    <row r="26" spans="1:21" ht="45" customHeight="1" x14ac:dyDescent="0.25">
      <c r="B26" s="20" t="s">
        <v>1826</v>
      </c>
      <c r="C26" s="100" t="s">
        <v>1831</v>
      </c>
      <c r="D26" s="100"/>
      <c r="E26" s="109">
        <f t="shared" si="0"/>
        <v>1</v>
      </c>
      <c r="F26" s="109"/>
      <c r="G26" s="109" t="s">
        <v>35</v>
      </c>
      <c r="H26" s="109"/>
      <c r="I26" s="103">
        <v>43168</v>
      </c>
      <c r="J26" s="103"/>
      <c r="K26" s="103">
        <v>43168</v>
      </c>
      <c r="L26" s="103"/>
      <c r="M26" s="84" t="s">
        <v>656</v>
      </c>
      <c r="N26" s="84"/>
      <c r="O26" s="105">
        <v>220</v>
      </c>
      <c r="P26" s="105"/>
      <c r="Q26" s="84"/>
      <c r="R26" s="84"/>
      <c r="S26" s="84"/>
      <c r="T26" s="1"/>
    </row>
    <row r="27" spans="1:21" ht="45" customHeight="1" x14ac:dyDescent="0.25">
      <c r="B27" s="20" t="s">
        <v>1826</v>
      </c>
      <c r="C27" s="100" t="s">
        <v>1829</v>
      </c>
      <c r="D27" s="100"/>
      <c r="E27" s="109">
        <f t="shared" si="0"/>
        <v>1</v>
      </c>
      <c r="F27" s="109"/>
      <c r="G27" s="109" t="s">
        <v>35</v>
      </c>
      <c r="H27" s="109"/>
      <c r="I27" s="103">
        <v>43171</v>
      </c>
      <c r="J27" s="103"/>
      <c r="K27" s="103">
        <v>43171</v>
      </c>
      <c r="L27" s="103"/>
      <c r="M27" s="84" t="s">
        <v>656</v>
      </c>
      <c r="N27" s="84"/>
      <c r="O27" s="105">
        <v>220</v>
      </c>
      <c r="P27" s="105"/>
      <c r="Q27" s="84"/>
      <c r="R27" s="84"/>
      <c r="S27" s="84"/>
      <c r="T27" s="1"/>
    </row>
    <row r="28" spans="1:21" ht="45" customHeight="1" x14ac:dyDescent="0.25">
      <c r="B28" s="20" t="s">
        <v>1826</v>
      </c>
      <c r="C28" s="100" t="s">
        <v>1831</v>
      </c>
      <c r="D28" s="100"/>
      <c r="E28" s="109">
        <f t="shared" si="0"/>
        <v>1</v>
      </c>
      <c r="F28" s="109"/>
      <c r="G28" s="109" t="s">
        <v>35</v>
      </c>
      <c r="H28" s="109"/>
      <c r="I28" s="103">
        <v>43168</v>
      </c>
      <c r="J28" s="103"/>
      <c r="K28" s="103">
        <v>43168</v>
      </c>
      <c r="L28" s="103"/>
      <c r="M28" s="84" t="s">
        <v>656</v>
      </c>
      <c r="N28" s="84"/>
      <c r="O28" s="105">
        <v>220</v>
      </c>
      <c r="P28" s="105"/>
      <c r="Q28" s="84"/>
      <c r="R28" s="84"/>
      <c r="S28" s="84"/>
      <c r="T28" s="5">
        <f>SUM(O10:O28)</f>
        <v>5890.5</v>
      </c>
    </row>
    <row r="29" spans="1:21" ht="45" customHeight="1" x14ac:dyDescent="0.25">
      <c r="B29" s="20" t="s">
        <v>1832</v>
      </c>
      <c r="C29" s="100" t="s">
        <v>1833</v>
      </c>
      <c r="D29" s="100"/>
      <c r="E29" s="109">
        <f t="shared" si="0"/>
        <v>1</v>
      </c>
      <c r="F29" s="109"/>
      <c r="G29" s="109" t="s">
        <v>35</v>
      </c>
      <c r="H29" s="109"/>
      <c r="I29" s="103">
        <v>43116</v>
      </c>
      <c r="J29" s="103"/>
      <c r="K29" s="103">
        <v>43116</v>
      </c>
      <c r="L29" s="103"/>
      <c r="M29" s="84" t="s">
        <v>656</v>
      </c>
      <c r="N29" s="84"/>
      <c r="O29" s="105">
        <v>400</v>
      </c>
      <c r="P29" s="105"/>
      <c r="Q29" s="84"/>
      <c r="R29" s="84"/>
      <c r="S29" s="84"/>
      <c r="T29" s="1"/>
    </row>
    <row r="30" spans="1:21" ht="45" customHeight="1" x14ac:dyDescent="0.25">
      <c r="B30" s="20" t="s">
        <v>1832</v>
      </c>
      <c r="C30" s="100" t="s">
        <v>19</v>
      </c>
      <c r="D30" s="100"/>
      <c r="E30" s="109">
        <f t="shared" si="0"/>
        <v>1</v>
      </c>
      <c r="F30" s="109"/>
      <c r="G30" s="109" t="s">
        <v>20</v>
      </c>
      <c r="H30" s="109"/>
      <c r="I30" s="103">
        <v>43108</v>
      </c>
      <c r="J30" s="103"/>
      <c r="K30" s="103">
        <v>43117</v>
      </c>
      <c r="L30" s="103"/>
      <c r="M30" s="84" t="s">
        <v>656</v>
      </c>
      <c r="N30" s="84"/>
      <c r="O30" s="105">
        <v>1400</v>
      </c>
      <c r="P30" s="105"/>
      <c r="Q30" s="84"/>
      <c r="R30" s="84"/>
      <c r="S30" s="84"/>
      <c r="T30" s="1"/>
    </row>
    <row r="31" spans="1:21" ht="45" customHeight="1" x14ac:dyDescent="0.25">
      <c r="B31" s="20" t="s">
        <v>1832</v>
      </c>
      <c r="C31" s="100" t="s">
        <v>1834</v>
      </c>
      <c r="D31" s="100"/>
      <c r="E31" s="109">
        <f t="shared" si="0"/>
        <v>1</v>
      </c>
      <c r="F31" s="109"/>
      <c r="G31" s="109" t="s">
        <v>35</v>
      </c>
      <c r="H31" s="109"/>
      <c r="I31" s="103">
        <v>43133</v>
      </c>
      <c r="J31" s="103"/>
      <c r="K31" s="103">
        <v>43133</v>
      </c>
      <c r="L31" s="103"/>
      <c r="M31" s="84" t="s">
        <v>656</v>
      </c>
      <c r="N31" s="84"/>
      <c r="O31" s="105">
        <v>387</v>
      </c>
      <c r="P31" s="105"/>
      <c r="Q31" s="84"/>
      <c r="R31" s="84"/>
      <c r="S31" s="84"/>
      <c r="T31" s="1"/>
    </row>
    <row r="32" spans="1:21" ht="45" customHeight="1" x14ac:dyDescent="0.25">
      <c r="B32" s="20" t="s">
        <v>1832</v>
      </c>
      <c r="C32" s="100" t="s">
        <v>1834</v>
      </c>
      <c r="D32" s="100"/>
      <c r="E32" s="109">
        <f t="shared" si="0"/>
        <v>1</v>
      </c>
      <c r="F32" s="109"/>
      <c r="G32" s="109" t="s">
        <v>35</v>
      </c>
      <c r="H32" s="109"/>
      <c r="I32" s="103">
        <v>43139</v>
      </c>
      <c r="J32" s="103"/>
      <c r="K32" s="103">
        <v>43139</v>
      </c>
      <c r="L32" s="103"/>
      <c r="M32" s="84" t="s">
        <v>656</v>
      </c>
      <c r="N32" s="84"/>
      <c r="O32" s="105">
        <v>395</v>
      </c>
      <c r="P32" s="105"/>
      <c r="Q32" s="84"/>
      <c r="R32" s="84"/>
      <c r="S32" s="84"/>
      <c r="T32" s="1"/>
    </row>
    <row r="33" spans="1:20" ht="45" customHeight="1" x14ac:dyDescent="0.25">
      <c r="B33" s="20" t="s">
        <v>1832</v>
      </c>
      <c r="C33" s="100" t="s">
        <v>1834</v>
      </c>
      <c r="D33" s="100"/>
      <c r="E33" s="109">
        <f t="shared" si="0"/>
        <v>1</v>
      </c>
      <c r="F33" s="109"/>
      <c r="G33" s="109" t="s">
        <v>35</v>
      </c>
      <c r="H33" s="109"/>
      <c r="I33" s="103">
        <v>43118</v>
      </c>
      <c r="J33" s="103"/>
      <c r="K33" s="103">
        <v>43118</v>
      </c>
      <c r="L33" s="103"/>
      <c r="M33" s="84" t="s">
        <v>656</v>
      </c>
      <c r="N33" s="84"/>
      <c r="O33" s="105">
        <v>379</v>
      </c>
      <c r="P33" s="105"/>
      <c r="Q33" s="84"/>
      <c r="R33" s="84"/>
      <c r="S33" s="84"/>
      <c r="T33" s="1"/>
    </row>
    <row r="34" spans="1:20" ht="45" customHeight="1" x14ac:dyDescent="0.25">
      <c r="B34" s="20" t="s">
        <v>1832</v>
      </c>
      <c r="C34" s="100" t="s">
        <v>1835</v>
      </c>
      <c r="D34" s="100"/>
      <c r="E34" s="109">
        <f t="shared" si="0"/>
        <v>1</v>
      </c>
      <c r="F34" s="109"/>
      <c r="G34" s="109" t="s">
        <v>35</v>
      </c>
      <c r="H34" s="109"/>
      <c r="I34" s="103">
        <v>43117</v>
      </c>
      <c r="J34" s="103"/>
      <c r="K34" s="103">
        <v>43117</v>
      </c>
      <c r="L34" s="103"/>
      <c r="M34" s="84" t="s">
        <v>656</v>
      </c>
      <c r="N34" s="84"/>
      <c r="O34" s="105">
        <v>403</v>
      </c>
      <c r="P34" s="105"/>
      <c r="Q34" s="84"/>
      <c r="R34" s="84"/>
      <c r="S34" s="84"/>
      <c r="T34" s="1"/>
    </row>
    <row r="35" spans="1:20" ht="45" customHeight="1" x14ac:dyDescent="0.25">
      <c r="A35" s="9" t="s">
        <v>14</v>
      </c>
      <c r="B35" s="20" t="s">
        <v>1832</v>
      </c>
      <c r="C35" s="100" t="s">
        <v>1836</v>
      </c>
      <c r="D35" s="100"/>
      <c r="E35" s="109">
        <f t="shared" si="0"/>
        <v>1</v>
      </c>
      <c r="F35" s="109"/>
      <c r="G35" s="109" t="s">
        <v>35</v>
      </c>
      <c r="H35" s="109"/>
      <c r="I35" s="103">
        <v>43119</v>
      </c>
      <c r="J35" s="103"/>
      <c r="K35" s="103">
        <v>43119</v>
      </c>
      <c r="L35" s="103"/>
      <c r="M35" s="84" t="s">
        <v>656</v>
      </c>
      <c r="N35" s="84"/>
      <c r="O35" s="105">
        <v>428</v>
      </c>
      <c r="P35" s="105"/>
      <c r="Q35" s="84"/>
      <c r="R35" s="84"/>
      <c r="S35" s="84"/>
      <c r="T35" s="1"/>
    </row>
    <row r="36" spans="1:20" ht="45" customHeight="1" x14ac:dyDescent="0.25">
      <c r="A36" s="13"/>
      <c r="B36" s="20" t="s">
        <v>1832</v>
      </c>
      <c r="C36" s="100" t="s">
        <v>1837</v>
      </c>
      <c r="D36" s="100"/>
      <c r="E36" s="109">
        <f t="shared" si="0"/>
        <v>1</v>
      </c>
      <c r="F36" s="109"/>
      <c r="G36" s="109" t="s">
        <v>35</v>
      </c>
      <c r="H36" s="109"/>
      <c r="I36" s="103">
        <v>43119</v>
      </c>
      <c r="J36" s="103"/>
      <c r="K36" s="103">
        <v>43119</v>
      </c>
      <c r="L36" s="103"/>
      <c r="M36" s="84" t="s">
        <v>656</v>
      </c>
      <c r="N36" s="84"/>
      <c r="O36" s="105">
        <v>428</v>
      </c>
      <c r="P36" s="105"/>
      <c r="Q36" s="84"/>
      <c r="R36" s="84"/>
      <c r="S36" s="84"/>
      <c r="T36" s="1"/>
    </row>
    <row r="37" spans="1:20" ht="45" customHeight="1" x14ac:dyDescent="0.25">
      <c r="B37" s="20" t="s">
        <v>1832</v>
      </c>
      <c r="C37" s="100" t="s">
        <v>1838</v>
      </c>
      <c r="D37" s="100"/>
      <c r="E37" s="109">
        <f t="shared" si="0"/>
        <v>1</v>
      </c>
      <c r="F37" s="109"/>
      <c r="G37" s="109" t="s">
        <v>35</v>
      </c>
      <c r="H37" s="109"/>
      <c r="I37" s="103">
        <v>43130</v>
      </c>
      <c r="J37" s="103"/>
      <c r="K37" s="103">
        <v>43130</v>
      </c>
      <c r="L37" s="103"/>
      <c r="M37" s="84" t="s">
        <v>656</v>
      </c>
      <c r="N37" s="84"/>
      <c r="O37" s="105">
        <v>395</v>
      </c>
      <c r="P37" s="105"/>
      <c r="Q37" s="84"/>
      <c r="R37" s="84"/>
      <c r="S37" s="84"/>
      <c r="T37" s="1"/>
    </row>
    <row r="38" spans="1:20" ht="45" customHeight="1" x14ac:dyDescent="0.25">
      <c r="B38" s="20" t="s">
        <v>1832</v>
      </c>
      <c r="C38" s="100" t="s">
        <v>1839</v>
      </c>
      <c r="D38" s="100"/>
      <c r="E38" s="109">
        <f t="shared" si="0"/>
        <v>1</v>
      </c>
      <c r="F38" s="109"/>
      <c r="G38" s="109" t="s">
        <v>35</v>
      </c>
      <c r="H38" s="109"/>
      <c r="I38" s="103">
        <v>43138</v>
      </c>
      <c r="J38" s="103"/>
      <c r="K38" s="103">
        <v>43138</v>
      </c>
      <c r="L38" s="103"/>
      <c r="M38" s="84" t="s">
        <v>656</v>
      </c>
      <c r="N38" s="84"/>
      <c r="O38" s="105">
        <v>387</v>
      </c>
      <c r="P38" s="105"/>
      <c r="Q38" s="84"/>
      <c r="R38" s="84"/>
      <c r="S38" s="84"/>
      <c r="T38" s="1"/>
    </row>
    <row r="39" spans="1:20" ht="45" customHeight="1" x14ac:dyDescent="0.25">
      <c r="B39" s="20" t="s">
        <v>1832</v>
      </c>
      <c r="C39" s="100" t="s">
        <v>1839</v>
      </c>
      <c r="D39" s="100"/>
      <c r="E39" s="109">
        <f t="shared" si="0"/>
        <v>1</v>
      </c>
      <c r="F39" s="109"/>
      <c r="G39" s="109" t="s">
        <v>35</v>
      </c>
      <c r="H39" s="109"/>
      <c r="I39" s="103">
        <v>43125</v>
      </c>
      <c r="J39" s="103"/>
      <c r="K39" s="103">
        <v>43125</v>
      </c>
      <c r="L39" s="103"/>
      <c r="M39" s="84" t="s">
        <v>656</v>
      </c>
      <c r="N39" s="84"/>
      <c r="O39" s="105">
        <v>395</v>
      </c>
      <c r="P39" s="105"/>
      <c r="Q39" s="84"/>
      <c r="R39" s="84"/>
      <c r="S39" s="84"/>
      <c r="T39" s="1"/>
    </row>
    <row r="40" spans="1:20" ht="45" customHeight="1" x14ac:dyDescent="0.25">
      <c r="B40" s="20" t="s">
        <v>1832</v>
      </c>
      <c r="C40" s="100" t="s">
        <v>1840</v>
      </c>
      <c r="D40" s="100"/>
      <c r="E40" s="109">
        <f t="shared" si="0"/>
        <v>1</v>
      </c>
      <c r="F40" s="109"/>
      <c r="G40" s="109" t="s">
        <v>35</v>
      </c>
      <c r="H40" s="109"/>
      <c r="I40" s="103">
        <v>43110</v>
      </c>
      <c r="J40" s="103"/>
      <c r="K40" s="103">
        <v>43110</v>
      </c>
      <c r="L40" s="103"/>
      <c r="M40" s="84" t="s">
        <v>656</v>
      </c>
      <c r="N40" s="84"/>
      <c r="O40" s="105">
        <v>428</v>
      </c>
      <c r="P40" s="105"/>
      <c r="Q40" s="84"/>
      <c r="R40" s="84"/>
      <c r="S40" s="84"/>
      <c r="T40" s="1"/>
    </row>
    <row r="41" spans="1:20" ht="45" customHeight="1" x14ac:dyDescent="0.25">
      <c r="B41" s="20" t="s">
        <v>1832</v>
      </c>
      <c r="C41" s="100" t="s">
        <v>1841</v>
      </c>
      <c r="D41" s="100"/>
      <c r="E41" s="109">
        <f t="shared" si="0"/>
        <v>1</v>
      </c>
      <c r="F41" s="109"/>
      <c r="G41" s="109" t="s">
        <v>35</v>
      </c>
      <c r="H41" s="109"/>
      <c r="I41" s="103">
        <v>43110</v>
      </c>
      <c r="J41" s="103"/>
      <c r="K41" s="103">
        <v>43110</v>
      </c>
      <c r="L41" s="103"/>
      <c r="M41" s="84" t="s">
        <v>656</v>
      </c>
      <c r="N41" s="84"/>
      <c r="O41" s="105">
        <v>428</v>
      </c>
      <c r="P41" s="105"/>
      <c r="Q41" s="84"/>
      <c r="R41" s="84"/>
      <c r="S41" s="84"/>
      <c r="T41" s="1"/>
    </row>
    <row r="42" spans="1:20" ht="45" customHeight="1" x14ac:dyDescent="0.25">
      <c r="B42" s="20" t="s">
        <v>1832</v>
      </c>
      <c r="C42" s="100" t="s">
        <v>1834</v>
      </c>
      <c r="D42" s="100"/>
      <c r="E42" s="109">
        <f t="shared" si="0"/>
        <v>1</v>
      </c>
      <c r="F42" s="109"/>
      <c r="G42" s="109" t="s">
        <v>35</v>
      </c>
      <c r="H42" s="109"/>
      <c r="I42" s="103">
        <v>43133</v>
      </c>
      <c r="J42" s="103"/>
      <c r="K42" s="103">
        <v>43133</v>
      </c>
      <c r="L42" s="103"/>
      <c r="M42" s="84" t="s">
        <v>656</v>
      </c>
      <c r="N42" s="84"/>
      <c r="O42" s="105">
        <v>197</v>
      </c>
      <c r="P42" s="105"/>
      <c r="Q42" s="84"/>
      <c r="R42" s="84"/>
      <c r="S42" s="84"/>
      <c r="T42" s="1"/>
    </row>
    <row r="43" spans="1:20" ht="45" customHeight="1" x14ac:dyDescent="0.25">
      <c r="B43" s="20" t="s">
        <v>1832</v>
      </c>
      <c r="C43" s="100" t="s">
        <v>1834</v>
      </c>
      <c r="D43" s="100"/>
      <c r="E43" s="109">
        <f t="shared" si="0"/>
        <v>1</v>
      </c>
      <c r="F43" s="109"/>
      <c r="G43" s="109" t="s">
        <v>35</v>
      </c>
      <c r="H43" s="109"/>
      <c r="I43" s="103">
        <v>43139</v>
      </c>
      <c r="J43" s="103"/>
      <c r="K43" s="103">
        <v>43139</v>
      </c>
      <c r="L43" s="103"/>
      <c r="M43" s="84" t="s">
        <v>656</v>
      </c>
      <c r="N43" s="84"/>
      <c r="O43" s="105">
        <v>85</v>
      </c>
      <c r="P43" s="105"/>
      <c r="Q43" s="84"/>
      <c r="R43" s="84"/>
      <c r="S43" s="84"/>
      <c r="T43" s="1"/>
    </row>
    <row r="44" spans="1:20" ht="45" customHeight="1" x14ac:dyDescent="0.25">
      <c r="A44" s="13"/>
      <c r="B44" s="20" t="s">
        <v>1832</v>
      </c>
      <c r="C44" s="100" t="s">
        <v>1834</v>
      </c>
      <c r="D44" s="100"/>
      <c r="E44" s="109">
        <f t="shared" si="0"/>
        <v>1</v>
      </c>
      <c r="F44" s="109"/>
      <c r="G44" s="109" t="s">
        <v>35</v>
      </c>
      <c r="H44" s="109"/>
      <c r="I44" s="103">
        <v>43118</v>
      </c>
      <c r="J44" s="103"/>
      <c r="K44" s="103">
        <v>43118</v>
      </c>
      <c r="L44" s="103"/>
      <c r="M44" s="84" t="s">
        <v>656</v>
      </c>
      <c r="N44" s="84"/>
      <c r="O44" s="105">
        <v>105.6</v>
      </c>
      <c r="P44" s="105"/>
      <c r="Q44" s="84"/>
      <c r="R44" s="84"/>
      <c r="S44" s="84"/>
      <c r="T44" s="1"/>
    </row>
    <row r="45" spans="1:20" ht="45" customHeight="1" x14ac:dyDescent="0.25">
      <c r="A45" s="9" t="s">
        <v>46</v>
      </c>
      <c r="B45" s="20" t="s">
        <v>1832</v>
      </c>
      <c r="C45" s="100" t="s">
        <v>1835</v>
      </c>
      <c r="D45" s="100"/>
      <c r="E45" s="109">
        <f t="shared" si="0"/>
        <v>1</v>
      </c>
      <c r="F45" s="109"/>
      <c r="G45" s="109" t="s">
        <v>35</v>
      </c>
      <c r="H45" s="109"/>
      <c r="I45" s="103">
        <v>43117</v>
      </c>
      <c r="J45" s="103"/>
      <c r="K45" s="103">
        <v>43117</v>
      </c>
      <c r="L45" s="103"/>
      <c r="M45" s="84" t="s">
        <v>656</v>
      </c>
      <c r="N45" s="84"/>
      <c r="O45" s="105">
        <v>146.69999999999999</v>
      </c>
      <c r="P45" s="105"/>
      <c r="Q45" s="84"/>
      <c r="R45" s="84"/>
      <c r="S45" s="84"/>
      <c r="T45" s="1"/>
    </row>
    <row r="46" spans="1:20" ht="45" customHeight="1" x14ac:dyDescent="0.25">
      <c r="B46" s="20" t="s">
        <v>1832</v>
      </c>
      <c r="C46" s="100" t="s">
        <v>1838</v>
      </c>
      <c r="D46" s="100"/>
      <c r="E46" s="109">
        <f t="shared" si="0"/>
        <v>1</v>
      </c>
      <c r="F46" s="109"/>
      <c r="G46" s="109" t="s">
        <v>35</v>
      </c>
      <c r="H46" s="109"/>
      <c r="I46" s="103">
        <v>43130</v>
      </c>
      <c r="J46" s="103"/>
      <c r="K46" s="103">
        <v>43130</v>
      </c>
      <c r="L46" s="103"/>
      <c r="M46" s="84" t="s">
        <v>656</v>
      </c>
      <c r="N46" s="84"/>
      <c r="O46" s="105">
        <v>232</v>
      </c>
      <c r="P46" s="105"/>
      <c r="Q46" s="84"/>
      <c r="R46" s="84"/>
      <c r="S46" s="84"/>
      <c r="T46" s="1"/>
    </row>
    <row r="47" spans="1:20" ht="45" customHeight="1" x14ac:dyDescent="0.25">
      <c r="B47" s="20" t="s">
        <v>1832</v>
      </c>
      <c r="C47" s="100" t="s">
        <v>1839</v>
      </c>
      <c r="D47" s="100"/>
      <c r="E47" s="109">
        <f t="shared" si="0"/>
        <v>1</v>
      </c>
      <c r="F47" s="109"/>
      <c r="G47" s="109" t="s">
        <v>35</v>
      </c>
      <c r="H47" s="109"/>
      <c r="I47" s="103">
        <v>43138</v>
      </c>
      <c r="J47" s="103"/>
      <c r="K47" s="103">
        <v>43138</v>
      </c>
      <c r="L47" s="103"/>
      <c r="M47" s="84" t="s">
        <v>656</v>
      </c>
      <c r="N47" s="84"/>
      <c r="O47" s="105">
        <v>232</v>
      </c>
      <c r="P47" s="105"/>
      <c r="Q47" s="84"/>
      <c r="R47" s="84"/>
      <c r="S47" s="84"/>
      <c r="T47" s="1"/>
    </row>
    <row r="48" spans="1:20" ht="45" customHeight="1" x14ac:dyDescent="0.25">
      <c r="A48" s="9" t="s">
        <v>14</v>
      </c>
      <c r="B48" s="20" t="s">
        <v>1832</v>
      </c>
      <c r="C48" s="100" t="s">
        <v>1839</v>
      </c>
      <c r="D48" s="100"/>
      <c r="E48" s="109">
        <f t="shared" si="0"/>
        <v>1</v>
      </c>
      <c r="F48" s="109"/>
      <c r="G48" s="109" t="s">
        <v>35</v>
      </c>
      <c r="H48" s="109"/>
      <c r="I48" s="103">
        <v>43125</v>
      </c>
      <c r="J48" s="103"/>
      <c r="K48" s="103">
        <v>43125</v>
      </c>
      <c r="L48" s="103"/>
      <c r="M48" s="84" t="s">
        <v>656</v>
      </c>
      <c r="N48" s="84"/>
      <c r="O48" s="105">
        <v>102.2</v>
      </c>
      <c r="P48" s="105"/>
      <c r="Q48" s="84"/>
      <c r="R48" s="84"/>
      <c r="S48" s="84"/>
      <c r="T48" s="1"/>
    </row>
    <row r="49" spans="1:20" ht="45" customHeight="1" x14ac:dyDescent="0.25">
      <c r="A49" s="9" t="s">
        <v>14</v>
      </c>
      <c r="B49" s="20" t="s">
        <v>1832</v>
      </c>
      <c r="C49" s="100" t="s">
        <v>1840</v>
      </c>
      <c r="D49" s="100"/>
      <c r="E49" s="109">
        <f t="shared" si="0"/>
        <v>1</v>
      </c>
      <c r="F49" s="109"/>
      <c r="G49" s="109" t="s">
        <v>35</v>
      </c>
      <c r="H49" s="109"/>
      <c r="I49" s="103">
        <v>43110</v>
      </c>
      <c r="J49" s="103"/>
      <c r="K49" s="103">
        <v>43110</v>
      </c>
      <c r="L49" s="103"/>
      <c r="M49" s="84" t="s">
        <v>656</v>
      </c>
      <c r="N49" s="84"/>
      <c r="O49" s="105">
        <v>252</v>
      </c>
      <c r="P49" s="105"/>
      <c r="Q49" s="84"/>
      <c r="R49" s="84"/>
      <c r="S49" s="84"/>
      <c r="T49" s="1"/>
    </row>
    <row r="50" spans="1:20" ht="45" customHeight="1" x14ac:dyDescent="0.25">
      <c r="A50" s="9" t="s">
        <v>14</v>
      </c>
      <c r="B50" s="20" t="s">
        <v>1832</v>
      </c>
      <c r="C50" s="100" t="s">
        <v>1841</v>
      </c>
      <c r="D50" s="100"/>
      <c r="E50" s="109">
        <f t="shared" si="0"/>
        <v>1</v>
      </c>
      <c r="F50" s="109"/>
      <c r="G50" s="109" t="s">
        <v>35</v>
      </c>
      <c r="H50" s="109"/>
      <c r="I50" s="103">
        <v>43110</v>
      </c>
      <c r="J50" s="103"/>
      <c r="K50" s="103">
        <v>43110</v>
      </c>
      <c r="L50" s="103"/>
      <c r="M50" s="84" t="s">
        <v>656</v>
      </c>
      <c r="N50" s="84"/>
      <c r="O50" s="105">
        <v>149</v>
      </c>
      <c r="P50" s="105"/>
      <c r="Q50" s="84"/>
      <c r="R50" s="84"/>
      <c r="S50" s="84"/>
      <c r="T50" s="1"/>
    </row>
    <row r="51" spans="1:20" ht="45" customHeight="1" x14ac:dyDescent="0.25">
      <c r="B51" s="20" t="s">
        <v>1832</v>
      </c>
      <c r="C51" s="100" t="s">
        <v>1842</v>
      </c>
      <c r="D51" s="100"/>
      <c r="E51" s="109">
        <f t="shared" si="0"/>
        <v>1</v>
      </c>
      <c r="F51" s="109"/>
      <c r="G51" s="109" t="s">
        <v>35</v>
      </c>
      <c r="H51" s="109"/>
      <c r="I51" s="103">
        <v>43146</v>
      </c>
      <c r="J51" s="103"/>
      <c r="K51" s="103">
        <v>43146</v>
      </c>
      <c r="L51" s="103"/>
      <c r="M51" s="84" t="s">
        <v>656</v>
      </c>
      <c r="N51" s="84"/>
      <c r="O51" s="105">
        <v>428</v>
      </c>
      <c r="P51" s="105"/>
      <c r="Q51" s="84"/>
      <c r="R51" s="84"/>
      <c r="S51" s="84"/>
      <c r="T51" s="1"/>
    </row>
    <row r="52" spans="1:20" ht="45" customHeight="1" x14ac:dyDescent="0.25">
      <c r="B52" s="20" t="s">
        <v>1832</v>
      </c>
      <c r="C52" s="100" t="s">
        <v>1842</v>
      </c>
      <c r="D52" s="100"/>
      <c r="E52" s="109">
        <f t="shared" si="0"/>
        <v>1</v>
      </c>
      <c r="F52" s="109"/>
      <c r="G52" s="109" t="s">
        <v>35</v>
      </c>
      <c r="H52" s="109"/>
      <c r="I52" s="103">
        <v>43152</v>
      </c>
      <c r="J52" s="103"/>
      <c r="K52" s="103">
        <v>43152</v>
      </c>
      <c r="L52" s="103"/>
      <c r="M52" s="84" t="s">
        <v>656</v>
      </c>
      <c r="N52" s="84"/>
      <c r="O52" s="105">
        <v>403</v>
      </c>
      <c r="P52" s="105"/>
      <c r="Q52" s="84"/>
      <c r="R52" s="84"/>
      <c r="S52" s="84"/>
      <c r="T52" s="1"/>
    </row>
    <row r="53" spans="1:20" ht="45" customHeight="1" x14ac:dyDescent="0.25">
      <c r="B53" s="20" t="s">
        <v>1832</v>
      </c>
      <c r="C53" s="100" t="s">
        <v>1842</v>
      </c>
      <c r="D53" s="100"/>
      <c r="E53" s="109">
        <f t="shared" si="0"/>
        <v>1</v>
      </c>
      <c r="F53" s="109"/>
      <c r="G53" s="109" t="s">
        <v>35</v>
      </c>
      <c r="H53" s="109"/>
      <c r="I53" s="103">
        <v>43152</v>
      </c>
      <c r="J53" s="103"/>
      <c r="K53" s="103">
        <v>43152</v>
      </c>
      <c r="L53" s="103"/>
      <c r="M53" s="84" t="s">
        <v>656</v>
      </c>
      <c r="N53" s="84"/>
      <c r="O53" s="105">
        <v>403</v>
      </c>
      <c r="P53" s="105"/>
      <c r="Q53" s="84"/>
      <c r="R53" s="84"/>
      <c r="S53" s="84"/>
      <c r="T53" s="1"/>
    </row>
    <row r="54" spans="1:20" ht="45" customHeight="1" x14ac:dyDescent="0.25">
      <c r="B54" s="20" t="s">
        <v>1832</v>
      </c>
      <c r="C54" s="100" t="s">
        <v>1842</v>
      </c>
      <c r="D54" s="100"/>
      <c r="E54" s="109">
        <f t="shared" si="0"/>
        <v>1</v>
      </c>
      <c r="F54" s="109"/>
      <c r="G54" s="109" t="s">
        <v>35</v>
      </c>
      <c r="H54" s="109"/>
      <c r="I54" s="103">
        <v>43146</v>
      </c>
      <c r="J54" s="103"/>
      <c r="K54" s="103">
        <v>43146</v>
      </c>
      <c r="L54" s="103"/>
      <c r="M54" s="84" t="s">
        <v>656</v>
      </c>
      <c r="N54" s="84"/>
      <c r="O54" s="105">
        <v>205</v>
      </c>
      <c r="P54" s="105"/>
      <c r="Q54" s="84"/>
      <c r="R54" s="84"/>
      <c r="S54" s="84"/>
      <c r="T54" s="1"/>
    </row>
    <row r="55" spans="1:20" ht="45" customHeight="1" x14ac:dyDescent="0.25">
      <c r="B55" s="20" t="s">
        <v>1832</v>
      </c>
      <c r="C55" s="100" t="s">
        <v>1842</v>
      </c>
      <c r="D55" s="100"/>
      <c r="E55" s="109">
        <f t="shared" si="0"/>
        <v>1</v>
      </c>
      <c r="F55" s="109"/>
      <c r="G55" s="109" t="s">
        <v>35</v>
      </c>
      <c r="H55" s="109"/>
      <c r="I55" s="103">
        <v>43152</v>
      </c>
      <c r="J55" s="103"/>
      <c r="K55" s="103">
        <v>43152</v>
      </c>
      <c r="L55" s="103"/>
      <c r="M55" s="84" t="s">
        <v>656</v>
      </c>
      <c r="N55" s="84"/>
      <c r="O55" s="105">
        <v>138</v>
      </c>
      <c r="P55" s="105"/>
      <c r="Q55" s="84"/>
      <c r="R55" s="84"/>
      <c r="S55" s="84"/>
      <c r="T55" s="1"/>
    </row>
    <row r="56" spans="1:20" ht="45" customHeight="1" x14ac:dyDescent="0.25">
      <c r="B56" s="20" t="s">
        <v>1832</v>
      </c>
      <c r="C56" s="100" t="s">
        <v>1842</v>
      </c>
      <c r="D56" s="100"/>
      <c r="E56" s="109">
        <f t="shared" si="0"/>
        <v>1</v>
      </c>
      <c r="F56" s="109"/>
      <c r="G56" s="109" t="s">
        <v>35</v>
      </c>
      <c r="H56" s="109"/>
      <c r="I56" s="103">
        <v>43152</v>
      </c>
      <c r="J56" s="103"/>
      <c r="K56" s="103">
        <v>43152</v>
      </c>
      <c r="L56" s="103"/>
      <c r="M56" s="84" t="s">
        <v>656</v>
      </c>
      <c r="N56" s="84"/>
      <c r="O56" s="105">
        <v>221</v>
      </c>
      <c r="P56" s="105"/>
      <c r="Q56" s="84"/>
      <c r="R56" s="84"/>
      <c r="S56" s="84"/>
      <c r="T56" s="1"/>
    </row>
    <row r="57" spans="1:20" ht="45" customHeight="1" x14ac:dyDescent="0.25">
      <c r="B57" s="20" t="s">
        <v>1832</v>
      </c>
      <c r="C57" s="100" t="s">
        <v>1843</v>
      </c>
      <c r="D57" s="100"/>
      <c r="E57" s="109">
        <f t="shared" si="0"/>
        <v>1</v>
      </c>
      <c r="F57" s="109"/>
      <c r="G57" s="109" t="s">
        <v>35</v>
      </c>
      <c r="H57" s="109"/>
      <c r="I57" s="103">
        <v>43130</v>
      </c>
      <c r="J57" s="103"/>
      <c r="K57" s="103">
        <v>43130</v>
      </c>
      <c r="L57" s="103"/>
      <c r="M57" s="84" t="s">
        <v>656</v>
      </c>
      <c r="N57" s="84"/>
      <c r="O57" s="105">
        <v>170.02</v>
      </c>
      <c r="P57" s="105"/>
      <c r="Q57" s="84"/>
      <c r="R57" s="84"/>
      <c r="S57" s="84"/>
      <c r="T57" s="1"/>
    </row>
    <row r="58" spans="1:20" ht="45" customHeight="1" x14ac:dyDescent="0.25">
      <c r="B58" s="20" t="s">
        <v>1832</v>
      </c>
      <c r="C58" s="100" t="s">
        <v>1843</v>
      </c>
      <c r="D58" s="100"/>
      <c r="E58" s="109">
        <f t="shared" si="0"/>
        <v>1</v>
      </c>
      <c r="F58" s="109"/>
      <c r="G58" s="109" t="s">
        <v>35</v>
      </c>
      <c r="H58" s="109"/>
      <c r="I58" s="103">
        <v>43130</v>
      </c>
      <c r="J58" s="103"/>
      <c r="K58" s="103">
        <v>43130</v>
      </c>
      <c r="L58" s="103"/>
      <c r="M58" s="84" t="s">
        <v>656</v>
      </c>
      <c r="N58" s="84"/>
      <c r="O58" s="105">
        <v>395</v>
      </c>
      <c r="P58" s="105"/>
      <c r="Q58" s="84"/>
      <c r="R58" s="84"/>
      <c r="S58" s="84"/>
      <c r="T58" s="1"/>
    </row>
    <row r="59" spans="1:20" ht="45" customHeight="1" x14ac:dyDescent="0.25">
      <c r="B59" s="20" t="s">
        <v>1832</v>
      </c>
      <c r="C59" s="100" t="s">
        <v>1843</v>
      </c>
      <c r="D59" s="100"/>
      <c r="E59" s="109">
        <f t="shared" si="0"/>
        <v>1</v>
      </c>
      <c r="F59" s="109"/>
      <c r="G59" s="109" t="s">
        <v>35</v>
      </c>
      <c r="H59" s="109"/>
      <c r="I59" s="103">
        <v>43126</v>
      </c>
      <c r="J59" s="103"/>
      <c r="K59" s="103">
        <v>43126</v>
      </c>
      <c r="L59" s="103"/>
      <c r="M59" s="84" t="s">
        <v>656</v>
      </c>
      <c r="N59" s="84"/>
      <c r="O59" s="105">
        <v>403</v>
      </c>
      <c r="P59" s="105"/>
      <c r="Q59" s="84"/>
      <c r="R59" s="84"/>
      <c r="S59" s="84"/>
      <c r="T59" s="1"/>
    </row>
    <row r="60" spans="1:20" ht="45" customHeight="1" x14ac:dyDescent="0.25">
      <c r="B60" s="20" t="s">
        <v>1832</v>
      </c>
      <c r="C60" s="100" t="s">
        <v>1843</v>
      </c>
      <c r="D60" s="100"/>
      <c r="E60" s="109">
        <f t="shared" si="0"/>
        <v>1</v>
      </c>
      <c r="F60" s="109"/>
      <c r="G60" s="109" t="s">
        <v>35</v>
      </c>
      <c r="H60" s="109"/>
      <c r="I60" s="103">
        <v>43126</v>
      </c>
      <c r="J60" s="103"/>
      <c r="K60" s="103">
        <v>43126</v>
      </c>
      <c r="L60" s="103"/>
      <c r="M60" s="84" t="s">
        <v>656</v>
      </c>
      <c r="N60" s="84"/>
      <c r="O60" s="105">
        <v>181</v>
      </c>
      <c r="P60" s="105"/>
      <c r="Q60" s="84"/>
      <c r="R60" s="84"/>
      <c r="S60" s="84"/>
      <c r="T60" s="1"/>
    </row>
    <row r="61" spans="1:20" ht="45" customHeight="1" x14ac:dyDescent="0.25">
      <c r="B61" s="20" t="s">
        <v>1832</v>
      </c>
      <c r="C61" s="100" t="s">
        <v>1843</v>
      </c>
      <c r="D61" s="100"/>
      <c r="E61" s="109">
        <f t="shared" si="0"/>
        <v>1</v>
      </c>
      <c r="F61" s="109"/>
      <c r="G61" s="109" t="s">
        <v>35</v>
      </c>
      <c r="H61" s="109"/>
      <c r="I61" s="103">
        <v>43125</v>
      </c>
      <c r="J61" s="103"/>
      <c r="K61" s="103">
        <v>43125</v>
      </c>
      <c r="L61" s="103"/>
      <c r="M61" s="84" t="s">
        <v>656</v>
      </c>
      <c r="N61" s="84"/>
      <c r="O61" s="105">
        <v>387</v>
      </c>
      <c r="P61" s="105"/>
      <c r="Q61" s="84"/>
      <c r="R61" s="84"/>
      <c r="S61" s="84"/>
      <c r="T61" s="1"/>
    </row>
    <row r="62" spans="1:20" ht="45" customHeight="1" x14ac:dyDescent="0.25">
      <c r="B62" s="20" t="s">
        <v>1832</v>
      </c>
      <c r="C62" s="100" t="s">
        <v>1843</v>
      </c>
      <c r="D62" s="100"/>
      <c r="E62" s="109">
        <f t="shared" si="0"/>
        <v>1</v>
      </c>
      <c r="F62" s="109"/>
      <c r="G62" s="109" t="s">
        <v>35</v>
      </c>
      <c r="H62" s="109"/>
      <c r="I62" s="103">
        <v>43125</v>
      </c>
      <c r="J62" s="103"/>
      <c r="K62" s="103">
        <v>43125</v>
      </c>
      <c r="L62" s="103"/>
      <c r="M62" s="84" t="s">
        <v>656</v>
      </c>
      <c r="N62" s="84"/>
      <c r="O62" s="105">
        <v>183</v>
      </c>
      <c r="P62" s="105"/>
      <c r="Q62" s="84"/>
      <c r="R62" s="84"/>
      <c r="S62" s="84"/>
      <c r="T62" s="1"/>
    </row>
    <row r="63" spans="1:20" ht="45" customHeight="1" x14ac:dyDescent="0.25">
      <c r="B63" s="20" t="s">
        <v>1832</v>
      </c>
      <c r="C63" s="100" t="s">
        <v>1843</v>
      </c>
      <c r="D63" s="100"/>
      <c r="E63" s="109">
        <f t="shared" si="0"/>
        <v>1</v>
      </c>
      <c r="F63" s="109"/>
      <c r="G63" s="109" t="s">
        <v>35</v>
      </c>
      <c r="H63" s="109"/>
      <c r="I63" s="103">
        <v>43131</v>
      </c>
      <c r="J63" s="103"/>
      <c r="K63" s="103">
        <v>43131</v>
      </c>
      <c r="L63" s="103"/>
      <c r="M63" s="84" t="s">
        <v>656</v>
      </c>
      <c r="N63" s="84"/>
      <c r="O63" s="105">
        <v>419</v>
      </c>
      <c r="P63" s="105"/>
      <c r="Q63" s="84"/>
      <c r="R63" s="84"/>
      <c r="S63" s="84"/>
      <c r="T63" s="1"/>
    </row>
    <row r="64" spans="1:20" ht="45" customHeight="1" x14ac:dyDescent="0.25">
      <c r="B64" s="20" t="s">
        <v>1832</v>
      </c>
      <c r="C64" s="100" t="s">
        <v>1843</v>
      </c>
      <c r="D64" s="100"/>
      <c r="E64" s="109">
        <f t="shared" si="0"/>
        <v>1</v>
      </c>
      <c r="F64" s="109"/>
      <c r="G64" s="109" t="s">
        <v>35</v>
      </c>
      <c r="H64" s="109"/>
      <c r="I64" s="103">
        <v>43131</v>
      </c>
      <c r="J64" s="103"/>
      <c r="K64" s="103">
        <v>43131</v>
      </c>
      <c r="L64" s="103"/>
      <c r="M64" s="84" t="s">
        <v>656</v>
      </c>
      <c r="N64" s="84"/>
      <c r="O64" s="105">
        <v>166</v>
      </c>
      <c r="P64" s="105"/>
      <c r="Q64" s="84"/>
      <c r="R64" s="84"/>
      <c r="S64" s="84"/>
      <c r="T64" s="1"/>
    </row>
    <row r="65" spans="2:20" ht="45" customHeight="1" x14ac:dyDescent="0.25">
      <c r="B65" s="20" t="s">
        <v>1832</v>
      </c>
      <c r="C65" s="100" t="s">
        <v>1844</v>
      </c>
      <c r="D65" s="100"/>
      <c r="E65" s="109">
        <f t="shared" si="0"/>
        <v>1</v>
      </c>
      <c r="F65" s="109"/>
      <c r="G65" s="109" t="s">
        <v>35</v>
      </c>
      <c r="H65" s="109"/>
      <c r="I65" s="103">
        <v>43172</v>
      </c>
      <c r="J65" s="103"/>
      <c r="K65" s="103">
        <v>43172</v>
      </c>
      <c r="L65" s="103"/>
      <c r="M65" s="84" t="s">
        <v>656</v>
      </c>
      <c r="N65" s="84"/>
      <c r="O65" s="105">
        <v>426</v>
      </c>
      <c r="P65" s="105"/>
      <c r="Q65" s="84"/>
      <c r="R65" s="84"/>
      <c r="S65" s="84"/>
      <c r="T65" s="1"/>
    </row>
    <row r="66" spans="2:20" ht="45" customHeight="1" x14ac:dyDescent="0.25">
      <c r="B66" s="20" t="s">
        <v>1832</v>
      </c>
      <c r="C66" s="100" t="s">
        <v>1844</v>
      </c>
      <c r="D66" s="100"/>
      <c r="E66" s="109">
        <f t="shared" si="0"/>
        <v>1</v>
      </c>
      <c r="F66" s="109"/>
      <c r="G66" s="109" t="s">
        <v>35</v>
      </c>
      <c r="H66" s="109"/>
      <c r="I66" s="103">
        <v>43175</v>
      </c>
      <c r="J66" s="103"/>
      <c r="K66" s="103">
        <v>43175</v>
      </c>
      <c r="L66" s="103"/>
      <c r="M66" s="84" t="s">
        <v>656</v>
      </c>
      <c r="N66" s="84"/>
      <c r="O66" s="105">
        <v>428</v>
      </c>
      <c r="P66" s="105"/>
      <c r="Q66" s="84"/>
      <c r="R66" s="84"/>
      <c r="S66" s="84"/>
      <c r="T66" s="1"/>
    </row>
    <row r="67" spans="2:20" ht="45" customHeight="1" x14ac:dyDescent="0.25">
      <c r="B67" s="20" t="s">
        <v>1832</v>
      </c>
      <c r="C67" s="100" t="s">
        <v>1844</v>
      </c>
      <c r="D67" s="100"/>
      <c r="E67" s="109">
        <f t="shared" si="0"/>
        <v>1</v>
      </c>
      <c r="F67" s="109"/>
      <c r="G67" s="109" t="s">
        <v>35</v>
      </c>
      <c r="H67" s="109"/>
      <c r="I67" s="103">
        <v>43168</v>
      </c>
      <c r="J67" s="103"/>
      <c r="K67" s="103">
        <v>43168</v>
      </c>
      <c r="L67" s="103"/>
      <c r="M67" s="84" t="s">
        <v>656</v>
      </c>
      <c r="N67" s="84"/>
      <c r="O67" s="105">
        <v>503</v>
      </c>
      <c r="P67" s="105"/>
      <c r="Q67" s="84"/>
      <c r="R67" s="84"/>
      <c r="S67" s="84"/>
      <c r="T67" s="1"/>
    </row>
    <row r="68" spans="2:20" ht="45" customHeight="1" x14ac:dyDescent="0.25">
      <c r="B68" s="20" t="s">
        <v>1832</v>
      </c>
      <c r="C68" s="100" t="s">
        <v>1844</v>
      </c>
      <c r="D68" s="100"/>
      <c r="E68" s="109">
        <f t="shared" si="0"/>
        <v>1</v>
      </c>
      <c r="F68" s="109"/>
      <c r="G68" s="109" t="s">
        <v>35</v>
      </c>
      <c r="H68" s="109"/>
      <c r="I68" s="103">
        <v>43165</v>
      </c>
      <c r="J68" s="103"/>
      <c r="K68" s="103">
        <v>43165</v>
      </c>
      <c r="L68" s="103"/>
      <c r="M68" s="84" t="s">
        <v>656</v>
      </c>
      <c r="N68" s="84"/>
      <c r="O68" s="105">
        <v>405</v>
      </c>
      <c r="P68" s="105"/>
      <c r="Q68" s="84"/>
      <c r="R68" s="84"/>
      <c r="S68" s="84"/>
      <c r="T68" s="1"/>
    </row>
    <row r="69" spans="2:20" ht="45" customHeight="1" x14ac:dyDescent="0.25">
      <c r="B69" s="20" t="s">
        <v>1832</v>
      </c>
      <c r="C69" s="100" t="s">
        <v>1844</v>
      </c>
      <c r="D69" s="100"/>
      <c r="E69" s="109">
        <f t="shared" si="0"/>
        <v>1</v>
      </c>
      <c r="F69" s="109"/>
      <c r="G69" s="109" t="s">
        <v>35</v>
      </c>
      <c r="H69" s="109"/>
      <c r="I69" s="103">
        <v>43172</v>
      </c>
      <c r="J69" s="103"/>
      <c r="K69" s="103">
        <v>43172</v>
      </c>
      <c r="L69" s="103"/>
      <c r="M69" s="84" t="s">
        <v>656</v>
      </c>
      <c r="N69" s="84"/>
      <c r="O69" s="105">
        <v>85</v>
      </c>
      <c r="P69" s="105"/>
      <c r="Q69" s="84"/>
      <c r="R69" s="84"/>
      <c r="S69" s="84"/>
      <c r="T69" s="1"/>
    </row>
    <row r="70" spans="2:20" ht="45" customHeight="1" x14ac:dyDescent="0.25">
      <c r="B70" s="20" t="s">
        <v>1832</v>
      </c>
      <c r="C70" s="100" t="s">
        <v>1844</v>
      </c>
      <c r="D70" s="100"/>
      <c r="E70" s="109">
        <f t="shared" si="0"/>
        <v>1</v>
      </c>
      <c r="F70" s="109"/>
      <c r="G70" s="109" t="s">
        <v>35</v>
      </c>
      <c r="H70" s="109"/>
      <c r="I70" s="103">
        <v>43175</v>
      </c>
      <c r="J70" s="103"/>
      <c r="K70" s="103">
        <v>43175</v>
      </c>
      <c r="L70" s="103"/>
      <c r="M70" s="84" t="s">
        <v>656</v>
      </c>
      <c r="N70" s="84"/>
      <c r="O70" s="105">
        <v>251</v>
      </c>
      <c r="P70" s="105"/>
      <c r="Q70" s="84"/>
      <c r="R70" s="84"/>
      <c r="S70" s="84"/>
      <c r="T70" s="1"/>
    </row>
    <row r="71" spans="2:20" ht="45" customHeight="1" x14ac:dyDescent="0.25">
      <c r="B71" s="20" t="s">
        <v>1832</v>
      </c>
      <c r="C71" s="100" t="s">
        <v>1844</v>
      </c>
      <c r="D71" s="100"/>
      <c r="E71" s="109">
        <f t="shared" si="0"/>
        <v>1</v>
      </c>
      <c r="F71" s="109"/>
      <c r="G71" s="109" t="s">
        <v>35</v>
      </c>
      <c r="H71" s="109"/>
      <c r="I71" s="103">
        <v>43168</v>
      </c>
      <c r="J71" s="103"/>
      <c r="K71" s="103">
        <v>43168</v>
      </c>
      <c r="L71" s="103"/>
      <c r="M71" s="84" t="s">
        <v>656</v>
      </c>
      <c r="N71" s="84"/>
      <c r="O71" s="105">
        <v>100</v>
      </c>
      <c r="P71" s="105"/>
      <c r="Q71" s="84"/>
      <c r="R71" s="84"/>
      <c r="S71" s="84"/>
      <c r="T71" s="1"/>
    </row>
    <row r="72" spans="2:20" ht="45" customHeight="1" x14ac:dyDescent="0.25">
      <c r="B72" s="20" t="s">
        <v>1832</v>
      </c>
      <c r="C72" s="100" t="s">
        <v>1844</v>
      </c>
      <c r="D72" s="100"/>
      <c r="E72" s="109">
        <f t="shared" si="0"/>
        <v>1</v>
      </c>
      <c r="F72" s="109"/>
      <c r="G72" s="109" t="s">
        <v>35</v>
      </c>
      <c r="H72" s="109"/>
      <c r="I72" s="103">
        <v>43165</v>
      </c>
      <c r="J72" s="103"/>
      <c r="K72" s="103">
        <v>43165</v>
      </c>
      <c r="L72" s="103"/>
      <c r="M72" s="84" t="s">
        <v>656</v>
      </c>
      <c r="N72" s="84"/>
      <c r="O72" s="105">
        <v>153</v>
      </c>
      <c r="P72" s="105"/>
      <c r="Q72" s="84"/>
      <c r="R72" s="84"/>
      <c r="S72" s="84"/>
      <c r="T72" s="1"/>
    </row>
    <row r="73" spans="2:20" ht="45" customHeight="1" x14ac:dyDescent="0.25">
      <c r="B73" s="20" t="s">
        <v>1832</v>
      </c>
      <c r="C73" s="100" t="s">
        <v>1845</v>
      </c>
      <c r="D73" s="100"/>
      <c r="E73" s="109">
        <f t="shared" si="0"/>
        <v>1</v>
      </c>
      <c r="F73" s="109"/>
      <c r="G73" s="109" t="s">
        <v>35</v>
      </c>
      <c r="H73" s="109"/>
      <c r="I73" s="103">
        <v>43186</v>
      </c>
      <c r="J73" s="103"/>
      <c r="K73" s="103">
        <v>43186</v>
      </c>
      <c r="L73" s="103"/>
      <c r="M73" s="84" t="s">
        <v>656</v>
      </c>
      <c r="N73" s="84"/>
      <c r="O73" s="105">
        <v>411</v>
      </c>
      <c r="P73" s="105"/>
      <c r="Q73" s="84"/>
      <c r="R73" s="84"/>
      <c r="S73" s="84"/>
      <c r="T73" s="1"/>
    </row>
    <row r="74" spans="2:20" ht="45" customHeight="1" x14ac:dyDescent="0.25">
      <c r="B74" s="20" t="s">
        <v>1832</v>
      </c>
      <c r="C74" s="100" t="s">
        <v>1845</v>
      </c>
      <c r="D74" s="100"/>
      <c r="E74" s="109">
        <f t="shared" ref="E74:E137" si="1">D74+1</f>
        <v>1</v>
      </c>
      <c r="F74" s="109"/>
      <c r="G74" s="109" t="s">
        <v>35</v>
      </c>
      <c r="H74" s="109"/>
      <c r="I74" s="103">
        <v>43192</v>
      </c>
      <c r="J74" s="103"/>
      <c r="K74" s="103">
        <v>43192</v>
      </c>
      <c r="L74" s="103"/>
      <c r="M74" s="84" t="s">
        <v>656</v>
      </c>
      <c r="N74" s="84"/>
      <c r="O74" s="105">
        <v>392</v>
      </c>
      <c r="P74" s="105"/>
      <c r="Q74" s="84"/>
      <c r="R74" s="84"/>
      <c r="S74" s="84"/>
      <c r="T74" s="1"/>
    </row>
    <row r="75" spans="2:20" ht="45" customHeight="1" x14ac:dyDescent="0.25">
      <c r="B75" s="20" t="s">
        <v>1832</v>
      </c>
      <c r="C75" s="100" t="s">
        <v>1845</v>
      </c>
      <c r="D75" s="100"/>
      <c r="E75" s="109">
        <f t="shared" si="1"/>
        <v>1</v>
      </c>
      <c r="F75" s="109"/>
      <c r="G75" s="109" t="s">
        <v>35</v>
      </c>
      <c r="H75" s="109"/>
      <c r="I75" s="103">
        <v>43185</v>
      </c>
      <c r="J75" s="103"/>
      <c r="K75" s="103">
        <v>43185</v>
      </c>
      <c r="L75" s="103"/>
      <c r="M75" s="84" t="s">
        <v>656</v>
      </c>
      <c r="N75" s="84"/>
      <c r="O75" s="105">
        <v>177</v>
      </c>
      <c r="P75" s="105"/>
      <c r="Q75" s="84"/>
      <c r="R75" s="84"/>
      <c r="S75" s="84"/>
      <c r="T75" s="1"/>
    </row>
    <row r="76" spans="2:20" ht="45" customHeight="1" x14ac:dyDescent="0.25">
      <c r="B76" s="20" t="s">
        <v>1832</v>
      </c>
      <c r="C76" s="100" t="s">
        <v>1845</v>
      </c>
      <c r="D76" s="100"/>
      <c r="E76" s="109">
        <f t="shared" si="1"/>
        <v>1</v>
      </c>
      <c r="F76" s="109"/>
      <c r="G76" s="109" t="s">
        <v>35</v>
      </c>
      <c r="H76" s="109"/>
      <c r="I76" s="103">
        <v>43187</v>
      </c>
      <c r="J76" s="103"/>
      <c r="K76" s="103">
        <v>43187</v>
      </c>
      <c r="L76" s="103"/>
      <c r="M76" s="84" t="s">
        <v>656</v>
      </c>
      <c r="N76" s="84"/>
      <c r="O76" s="105">
        <v>450</v>
      </c>
      <c r="P76" s="105"/>
      <c r="Q76" s="84"/>
      <c r="R76" s="84"/>
      <c r="S76" s="84"/>
      <c r="T76" s="1"/>
    </row>
    <row r="77" spans="2:20" ht="45" customHeight="1" x14ac:dyDescent="0.25">
      <c r="B77" s="20" t="s">
        <v>1832</v>
      </c>
      <c r="C77" s="100" t="s">
        <v>1845</v>
      </c>
      <c r="D77" s="100"/>
      <c r="E77" s="109">
        <f t="shared" si="1"/>
        <v>1</v>
      </c>
      <c r="F77" s="109"/>
      <c r="G77" s="109" t="s">
        <v>35</v>
      </c>
      <c r="H77" s="109"/>
      <c r="I77" s="103">
        <v>43196</v>
      </c>
      <c r="J77" s="103"/>
      <c r="K77" s="103">
        <v>43196</v>
      </c>
      <c r="L77" s="103"/>
      <c r="M77" s="84" t="s">
        <v>656</v>
      </c>
      <c r="N77" s="84"/>
      <c r="O77" s="105">
        <v>252</v>
      </c>
      <c r="P77" s="105"/>
      <c r="Q77" s="84"/>
      <c r="R77" s="84"/>
      <c r="S77" s="84"/>
      <c r="T77" s="1"/>
    </row>
    <row r="78" spans="2:20" ht="45" customHeight="1" x14ac:dyDescent="0.25">
      <c r="B78" s="20" t="s">
        <v>1832</v>
      </c>
      <c r="C78" s="100" t="s">
        <v>1845</v>
      </c>
      <c r="D78" s="100"/>
      <c r="E78" s="109">
        <f t="shared" si="1"/>
        <v>1</v>
      </c>
      <c r="F78" s="109"/>
      <c r="G78" s="109" t="s">
        <v>35</v>
      </c>
      <c r="H78" s="109"/>
      <c r="I78" s="103">
        <v>43186</v>
      </c>
      <c r="J78" s="103"/>
      <c r="K78" s="103">
        <v>43186</v>
      </c>
      <c r="L78" s="103"/>
      <c r="M78" s="84" t="s">
        <v>656</v>
      </c>
      <c r="N78" s="84"/>
      <c r="O78" s="105">
        <v>280</v>
      </c>
      <c r="P78" s="105"/>
      <c r="Q78" s="84"/>
      <c r="R78" s="84"/>
      <c r="S78" s="84"/>
      <c r="T78" s="1"/>
    </row>
    <row r="79" spans="2:20" ht="45" customHeight="1" x14ac:dyDescent="0.25">
      <c r="B79" s="20" t="s">
        <v>1832</v>
      </c>
      <c r="C79" s="100" t="s">
        <v>1845</v>
      </c>
      <c r="D79" s="100"/>
      <c r="E79" s="109">
        <f t="shared" si="1"/>
        <v>1</v>
      </c>
      <c r="F79" s="109"/>
      <c r="G79" s="109" t="s">
        <v>35</v>
      </c>
      <c r="H79" s="109"/>
      <c r="I79" s="103">
        <v>43192</v>
      </c>
      <c r="J79" s="103"/>
      <c r="K79" s="103">
        <v>43192</v>
      </c>
      <c r="L79" s="103"/>
      <c r="M79" s="84" t="s">
        <v>656</v>
      </c>
      <c r="N79" s="84"/>
      <c r="O79" s="105">
        <v>163</v>
      </c>
      <c r="P79" s="105"/>
      <c r="Q79" s="84"/>
      <c r="R79" s="84"/>
      <c r="S79" s="84"/>
      <c r="T79" s="1"/>
    </row>
    <row r="80" spans="2:20" ht="45" customHeight="1" x14ac:dyDescent="0.25">
      <c r="B80" s="20" t="s">
        <v>1832</v>
      </c>
      <c r="C80" s="100" t="s">
        <v>1845</v>
      </c>
      <c r="D80" s="100"/>
      <c r="E80" s="109">
        <f t="shared" si="1"/>
        <v>1</v>
      </c>
      <c r="F80" s="109"/>
      <c r="G80" s="109" t="s">
        <v>35</v>
      </c>
      <c r="H80" s="109"/>
      <c r="I80" s="103">
        <v>43185</v>
      </c>
      <c r="J80" s="103"/>
      <c r="K80" s="103">
        <v>43185</v>
      </c>
      <c r="L80" s="103"/>
      <c r="M80" s="84" t="s">
        <v>656</v>
      </c>
      <c r="N80" s="84"/>
      <c r="O80" s="105">
        <v>256</v>
      </c>
      <c r="P80" s="105"/>
      <c r="Q80" s="84"/>
      <c r="R80" s="84"/>
      <c r="S80" s="84"/>
      <c r="T80" s="1"/>
    </row>
    <row r="81" spans="2:20" ht="45" customHeight="1" x14ac:dyDescent="0.25">
      <c r="B81" s="20" t="s">
        <v>1832</v>
      </c>
      <c r="C81" s="100" t="s">
        <v>1845</v>
      </c>
      <c r="D81" s="100"/>
      <c r="E81" s="109">
        <f t="shared" si="1"/>
        <v>1</v>
      </c>
      <c r="F81" s="109"/>
      <c r="G81" s="109" t="s">
        <v>35</v>
      </c>
      <c r="H81" s="109"/>
      <c r="I81" s="103">
        <v>43187</v>
      </c>
      <c r="J81" s="103"/>
      <c r="K81" s="103">
        <v>43187</v>
      </c>
      <c r="L81" s="103"/>
      <c r="M81" s="84" t="s">
        <v>656</v>
      </c>
      <c r="N81" s="84"/>
      <c r="O81" s="105">
        <v>280</v>
      </c>
      <c r="P81" s="105"/>
      <c r="Q81" s="84"/>
      <c r="R81" s="84"/>
      <c r="S81" s="84"/>
      <c r="T81" s="1"/>
    </row>
    <row r="82" spans="2:20" ht="45" customHeight="1" x14ac:dyDescent="0.25">
      <c r="B82" s="20" t="s">
        <v>1832</v>
      </c>
      <c r="C82" s="100" t="s">
        <v>1845</v>
      </c>
      <c r="D82" s="100"/>
      <c r="E82" s="109">
        <f t="shared" si="1"/>
        <v>1</v>
      </c>
      <c r="F82" s="109"/>
      <c r="G82" s="109" t="s">
        <v>35</v>
      </c>
      <c r="H82" s="109"/>
      <c r="I82" s="103">
        <v>43196</v>
      </c>
      <c r="J82" s="103"/>
      <c r="K82" s="103">
        <v>43196</v>
      </c>
      <c r="L82" s="103"/>
      <c r="M82" s="84" t="s">
        <v>656</v>
      </c>
      <c r="N82" s="84"/>
      <c r="O82" s="105">
        <v>199.99</v>
      </c>
      <c r="P82" s="105"/>
      <c r="Q82" s="84"/>
      <c r="R82" s="84"/>
      <c r="S82" s="84"/>
      <c r="T82" s="1"/>
    </row>
    <row r="83" spans="2:20" ht="45" customHeight="1" x14ac:dyDescent="0.25">
      <c r="B83" s="20" t="s">
        <v>1832</v>
      </c>
      <c r="C83" s="100" t="s">
        <v>1845</v>
      </c>
      <c r="D83" s="100"/>
      <c r="E83" s="109">
        <f t="shared" si="1"/>
        <v>1</v>
      </c>
      <c r="F83" s="109"/>
      <c r="G83" s="109" t="s">
        <v>35</v>
      </c>
      <c r="H83" s="109"/>
      <c r="I83" s="103">
        <v>43203</v>
      </c>
      <c r="J83" s="103"/>
      <c r="K83" s="103">
        <v>43203</v>
      </c>
      <c r="L83" s="103"/>
      <c r="M83" s="84" t="s">
        <v>656</v>
      </c>
      <c r="N83" s="84"/>
      <c r="O83" s="105">
        <v>208</v>
      </c>
      <c r="P83" s="105"/>
      <c r="Q83" s="84"/>
      <c r="R83" s="84"/>
      <c r="S83" s="84"/>
      <c r="T83" s="1"/>
    </row>
    <row r="84" spans="2:20" ht="45" customHeight="1" x14ac:dyDescent="0.25">
      <c r="B84" s="20" t="s">
        <v>1832</v>
      </c>
      <c r="C84" s="100" t="s">
        <v>1845</v>
      </c>
      <c r="D84" s="100"/>
      <c r="E84" s="109">
        <f t="shared" si="1"/>
        <v>1</v>
      </c>
      <c r="F84" s="109"/>
      <c r="G84" s="109" t="s">
        <v>35</v>
      </c>
      <c r="H84" s="109"/>
      <c r="I84" s="103">
        <v>43192</v>
      </c>
      <c r="J84" s="103"/>
      <c r="K84" s="103">
        <v>43192</v>
      </c>
      <c r="L84" s="103"/>
      <c r="M84" s="84" t="s">
        <v>656</v>
      </c>
      <c r="N84" s="84"/>
      <c r="O84" s="105">
        <v>120</v>
      </c>
      <c r="P84" s="105"/>
      <c r="Q84" s="84"/>
      <c r="R84" s="84"/>
      <c r="S84" s="84"/>
      <c r="T84" s="1"/>
    </row>
    <row r="85" spans="2:20" ht="45" customHeight="1" x14ac:dyDescent="0.25">
      <c r="B85" s="20" t="s">
        <v>1832</v>
      </c>
      <c r="C85" s="100" t="s">
        <v>1845</v>
      </c>
      <c r="D85" s="100"/>
      <c r="E85" s="109">
        <f t="shared" si="1"/>
        <v>1</v>
      </c>
      <c r="F85" s="109"/>
      <c r="G85" s="109" t="s">
        <v>35</v>
      </c>
      <c r="H85" s="109"/>
      <c r="I85" s="103">
        <v>43206</v>
      </c>
      <c r="J85" s="103"/>
      <c r="K85" s="103">
        <v>43206</v>
      </c>
      <c r="L85" s="103"/>
      <c r="M85" s="84" t="s">
        <v>656</v>
      </c>
      <c r="N85" s="84"/>
      <c r="O85" s="105">
        <v>518</v>
      </c>
      <c r="P85" s="105"/>
      <c r="Q85" s="84"/>
      <c r="R85" s="84"/>
      <c r="S85" s="84"/>
      <c r="T85" s="1"/>
    </row>
    <row r="86" spans="2:20" ht="45" customHeight="1" x14ac:dyDescent="0.25">
      <c r="B86" s="20" t="s">
        <v>1832</v>
      </c>
      <c r="C86" s="100" t="s">
        <v>1845</v>
      </c>
      <c r="D86" s="100"/>
      <c r="E86" s="109">
        <f t="shared" si="1"/>
        <v>1</v>
      </c>
      <c r="F86" s="109"/>
      <c r="G86" s="109" t="s">
        <v>35</v>
      </c>
      <c r="H86" s="109"/>
      <c r="I86" s="103">
        <v>43192</v>
      </c>
      <c r="J86" s="103"/>
      <c r="K86" s="103">
        <v>43192</v>
      </c>
      <c r="L86" s="103"/>
      <c r="M86" s="84" t="s">
        <v>656</v>
      </c>
      <c r="N86" s="84"/>
      <c r="O86" s="105">
        <v>134</v>
      </c>
      <c r="P86" s="105"/>
      <c r="Q86" s="84"/>
      <c r="R86" s="84"/>
      <c r="S86" s="84"/>
      <c r="T86" s="1"/>
    </row>
    <row r="87" spans="2:20" ht="45" customHeight="1" x14ac:dyDescent="0.25">
      <c r="B87" s="20" t="s">
        <v>1832</v>
      </c>
      <c r="C87" s="100" t="s">
        <v>1845</v>
      </c>
      <c r="D87" s="100"/>
      <c r="E87" s="109">
        <f t="shared" si="1"/>
        <v>1</v>
      </c>
      <c r="F87" s="109"/>
      <c r="G87" s="109" t="s">
        <v>35</v>
      </c>
      <c r="H87" s="109"/>
      <c r="I87" s="103">
        <v>43203</v>
      </c>
      <c r="J87" s="103"/>
      <c r="K87" s="103">
        <v>43203</v>
      </c>
      <c r="L87" s="103"/>
      <c r="M87" s="84" t="s">
        <v>656</v>
      </c>
      <c r="N87" s="84"/>
      <c r="O87" s="105">
        <v>135</v>
      </c>
      <c r="P87" s="105"/>
      <c r="Q87" s="84"/>
      <c r="R87" s="84"/>
      <c r="S87" s="84"/>
      <c r="T87" s="1"/>
    </row>
    <row r="88" spans="2:20" ht="45" customHeight="1" x14ac:dyDescent="0.25">
      <c r="B88" s="20" t="s">
        <v>1832</v>
      </c>
      <c r="C88" s="100" t="s">
        <v>1845</v>
      </c>
      <c r="D88" s="100"/>
      <c r="E88" s="109">
        <f t="shared" si="1"/>
        <v>1</v>
      </c>
      <c r="F88" s="109"/>
      <c r="G88" s="109" t="s">
        <v>35</v>
      </c>
      <c r="H88" s="109"/>
      <c r="I88" s="103">
        <v>43206</v>
      </c>
      <c r="J88" s="103"/>
      <c r="K88" s="103">
        <v>43206</v>
      </c>
      <c r="L88" s="103"/>
      <c r="M88" s="84" t="s">
        <v>656</v>
      </c>
      <c r="N88" s="84"/>
      <c r="O88" s="105">
        <v>213.01</v>
      </c>
      <c r="P88" s="105"/>
      <c r="Q88" s="84"/>
      <c r="R88" s="84"/>
      <c r="S88" s="84"/>
      <c r="T88" s="1"/>
    </row>
    <row r="89" spans="2:20" ht="45" customHeight="1" x14ac:dyDescent="0.25">
      <c r="B89" s="20" t="s">
        <v>1832</v>
      </c>
      <c r="C89" s="100" t="s">
        <v>1845</v>
      </c>
      <c r="D89" s="100"/>
      <c r="E89" s="109">
        <f t="shared" si="1"/>
        <v>1</v>
      </c>
      <c r="F89" s="109"/>
      <c r="G89" s="109" t="s">
        <v>35</v>
      </c>
      <c r="H89" s="109"/>
      <c r="I89" s="103">
        <v>43195</v>
      </c>
      <c r="J89" s="103"/>
      <c r="K89" s="103">
        <v>43195</v>
      </c>
      <c r="L89" s="103"/>
      <c r="M89" s="84" t="s">
        <v>656</v>
      </c>
      <c r="N89" s="84"/>
      <c r="O89" s="105">
        <v>208</v>
      </c>
      <c r="P89" s="105"/>
      <c r="Q89" s="84"/>
      <c r="R89" s="84"/>
      <c r="S89" s="84"/>
      <c r="T89" s="1"/>
    </row>
    <row r="90" spans="2:20" ht="45" customHeight="1" x14ac:dyDescent="0.25">
      <c r="B90" s="20" t="s">
        <v>1832</v>
      </c>
      <c r="C90" s="100" t="s">
        <v>1845</v>
      </c>
      <c r="D90" s="100"/>
      <c r="E90" s="109">
        <f t="shared" si="1"/>
        <v>1</v>
      </c>
      <c r="F90" s="109"/>
      <c r="G90" s="109" t="s">
        <v>35</v>
      </c>
      <c r="H90" s="109"/>
      <c r="I90" s="103">
        <v>43195</v>
      </c>
      <c r="J90" s="103"/>
      <c r="K90" s="103">
        <v>43195</v>
      </c>
      <c r="L90" s="103"/>
      <c r="M90" s="84" t="s">
        <v>656</v>
      </c>
      <c r="N90" s="84"/>
      <c r="O90" s="105">
        <v>124</v>
      </c>
      <c r="P90" s="105"/>
      <c r="Q90" s="84"/>
      <c r="R90" s="84"/>
      <c r="S90" s="84"/>
      <c r="T90" s="1"/>
    </row>
    <row r="91" spans="2:20" ht="45" customHeight="1" x14ac:dyDescent="0.25">
      <c r="B91" s="20" t="s">
        <v>1832</v>
      </c>
      <c r="C91" s="100" t="s">
        <v>1845</v>
      </c>
      <c r="D91" s="100"/>
      <c r="E91" s="109">
        <f t="shared" si="1"/>
        <v>1</v>
      </c>
      <c r="F91" s="109"/>
      <c r="G91" s="109" t="s">
        <v>35</v>
      </c>
      <c r="H91" s="109"/>
      <c r="I91" s="103">
        <v>43200</v>
      </c>
      <c r="J91" s="103"/>
      <c r="K91" s="103">
        <v>43200</v>
      </c>
      <c r="L91" s="103"/>
      <c r="M91" s="84" t="s">
        <v>656</v>
      </c>
      <c r="N91" s="84"/>
      <c r="O91" s="105">
        <v>508</v>
      </c>
      <c r="P91" s="105"/>
      <c r="Q91" s="84"/>
      <c r="R91" s="84"/>
      <c r="S91" s="84"/>
      <c r="T91" s="1"/>
    </row>
    <row r="92" spans="2:20" ht="45" customHeight="1" x14ac:dyDescent="0.25">
      <c r="B92" s="20" t="s">
        <v>1832</v>
      </c>
      <c r="C92" s="100" t="s">
        <v>1845</v>
      </c>
      <c r="D92" s="100"/>
      <c r="E92" s="109">
        <f t="shared" si="1"/>
        <v>1</v>
      </c>
      <c r="F92" s="109"/>
      <c r="G92" s="109" t="s">
        <v>35</v>
      </c>
      <c r="H92" s="109"/>
      <c r="I92" s="103">
        <v>43217</v>
      </c>
      <c r="J92" s="103"/>
      <c r="K92" s="103">
        <v>43217</v>
      </c>
      <c r="L92" s="103"/>
      <c r="M92" s="84" t="s">
        <v>656</v>
      </c>
      <c r="N92" s="84"/>
      <c r="O92" s="105">
        <v>208</v>
      </c>
      <c r="P92" s="105"/>
      <c r="Q92" s="84"/>
      <c r="R92" s="84"/>
      <c r="S92" s="84"/>
      <c r="T92" s="1"/>
    </row>
    <row r="93" spans="2:20" ht="45" customHeight="1" x14ac:dyDescent="0.25">
      <c r="B93" s="20" t="s">
        <v>1832</v>
      </c>
      <c r="C93" s="100" t="s">
        <v>1845</v>
      </c>
      <c r="D93" s="100"/>
      <c r="E93" s="109">
        <f t="shared" si="1"/>
        <v>1</v>
      </c>
      <c r="F93" s="109"/>
      <c r="G93" s="109" t="s">
        <v>35</v>
      </c>
      <c r="H93" s="109"/>
      <c r="I93" s="103">
        <v>43202</v>
      </c>
      <c r="J93" s="103"/>
      <c r="K93" s="103">
        <v>43202</v>
      </c>
      <c r="L93" s="103"/>
      <c r="M93" s="84" t="s">
        <v>656</v>
      </c>
      <c r="N93" s="84"/>
      <c r="O93" s="105">
        <v>520</v>
      </c>
      <c r="P93" s="105"/>
      <c r="Q93" s="84"/>
      <c r="R93" s="84"/>
      <c r="S93" s="84"/>
      <c r="T93" s="1"/>
    </row>
    <row r="94" spans="2:20" ht="45" customHeight="1" x14ac:dyDescent="0.25">
      <c r="B94" s="20" t="s">
        <v>1832</v>
      </c>
      <c r="C94" s="100" t="s">
        <v>1845</v>
      </c>
      <c r="D94" s="100"/>
      <c r="E94" s="109">
        <f t="shared" si="1"/>
        <v>1</v>
      </c>
      <c r="F94" s="109"/>
      <c r="G94" s="109" t="s">
        <v>35</v>
      </c>
      <c r="H94" s="109"/>
      <c r="I94" s="103">
        <v>43214</v>
      </c>
      <c r="J94" s="103"/>
      <c r="K94" s="103">
        <v>43214</v>
      </c>
      <c r="L94" s="103"/>
      <c r="M94" s="84" t="s">
        <v>656</v>
      </c>
      <c r="N94" s="84"/>
      <c r="O94" s="105">
        <v>208</v>
      </c>
      <c r="P94" s="105"/>
      <c r="Q94" s="84"/>
      <c r="R94" s="84"/>
      <c r="S94" s="84"/>
      <c r="T94" s="1"/>
    </row>
    <row r="95" spans="2:20" ht="45" customHeight="1" x14ac:dyDescent="0.25">
      <c r="B95" s="20" t="s">
        <v>1832</v>
      </c>
      <c r="C95" s="100" t="s">
        <v>1845</v>
      </c>
      <c r="D95" s="100"/>
      <c r="E95" s="109">
        <f t="shared" si="1"/>
        <v>1</v>
      </c>
      <c r="F95" s="109"/>
      <c r="G95" s="109" t="s">
        <v>35</v>
      </c>
      <c r="H95" s="109"/>
      <c r="I95" s="103">
        <v>43199</v>
      </c>
      <c r="J95" s="103"/>
      <c r="K95" s="103">
        <v>43199</v>
      </c>
      <c r="L95" s="103"/>
      <c r="M95" s="84" t="s">
        <v>656</v>
      </c>
      <c r="N95" s="84"/>
      <c r="O95" s="105">
        <v>210</v>
      </c>
      <c r="P95" s="105"/>
      <c r="Q95" s="84"/>
      <c r="R95" s="84"/>
      <c r="S95" s="84"/>
      <c r="T95" s="1"/>
    </row>
    <row r="96" spans="2:20" ht="45" customHeight="1" x14ac:dyDescent="0.25">
      <c r="B96" s="20" t="s">
        <v>1832</v>
      </c>
      <c r="C96" s="100" t="s">
        <v>1845</v>
      </c>
      <c r="D96" s="100"/>
      <c r="E96" s="109">
        <f t="shared" si="1"/>
        <v>1</v>
      </c>
      <c r="F96" s="109"/>
      <c r="G96" s="109" t="s">
        <v>35</v>
      </c>
      <c r="H96" s="109"/>
      <c r="I96" s="103">
        <v>43199</v>
      </c>
      <c r="J96" s="103"/>
      <c r="K96" s="103">
        <v>43199</v>
      </c>
      <c r="L96" s="103"/>
      <c r="M96" s="84" t="s">
        <v>656</v>
      </c>
      <c r="N96" s="84"/>
      <c r="O96" s="105">
        <v>330</v>
      </c>
      <c r="P96" s="105"/>
      <c r="Q96" s="84"/>
      <c r="R96" s="84"/>
      <c r="S96" s="84"/>
      <c r="T96" s="1"/>
    </row>
    <row r="97" spans="2:20" ht="45" customHeight="1" x14ac:dyDescent="0.25">
      <c r="B97" s="20" t="s">
        <v>1832</v>
      </c>
      <c r="C97" s="100" t="s">
        <v>1845</v>
      </c>
      <c r="D97" s="100"/>
      <c r="E97" s="109">
        <f t="shared" si="1"/>
        <v>1</v>
      </c>
      <c r="F97" s="109"/>
      <c r="G97" s="109" t="s">
        <v>35</v>
      </c>
      <c r="H97" s="109"/>
      <c r="I97" s="103">
        <v>43222</v>
      </c>
      <c r="J97" s="103"/>
      <c r="K97" s="103">
        <v>43222</v>
      </c>
      <c r="L97" s="103"/>
      <c r="M97" s="84" t="s">
        <v>656</v>
      </c>
      <c r="N97" s="84"/>
      <c r="O97" s="105">
        <v>208</v>
      </c>
      <c r="P97" s="105"/>
      <c r="Q97" s="84"/>
      <c r="R97" s="84"/>
      <c r="S97" s="84"/>
      <c r="T97" s="1"/>
    </row>
    <row r="98" spans="2:20" ht="45" customHeight="1" x14ac:dyDescent="0.25">
      <c r="B98" s="20" t="s">
        <v>1832</v>
      </c>
      <c r="C98" s="100" t="s">
        <v>1845</v>
      </c>
      <c r="D98" s="100"/>
      <c r="E98" s="109">
        <f t="shared" si="1"/>
        <v>1</v>
      </c>
      <c r="F98" s="109"/>
      <c r="G98" s="109" t="s">
        <v>35</v>
      </c>
      <c r="H98" s="109"/>
      <c r="I98" s="103">
        <v>43210</v>
      </c>
      <c r="J98" s="103"/>
      <c r="K98" s="103">
        <v>43210</v>
      </c>
      <c r="L98" s="103"/>
      <c r="M98" s="84" t="s">
        <v>656</v>
      </c>
      <c r="N98" s="84"/>
      <c r="O98" s="105">
        <v>474</v>
      </c>
      <c r="P98" s="105"/>
      <c r="Q98" s="84"/>
      <c r="R98" s="84"/>
      <c r="S98" s="84"/>
      <c r="T98" s="1"/>
    </row>
    <row r="99" spans="2:20" ht="45" customHeight="1" x14ac:dyDescent="0.25">
      <c r="B99" s="20" t="s">
        <v>1832</v>
      </c>
      <c r="C99" s="100" t="s">
        <v>1845</v>
      </c>
      <c r="D99" s="100"/>
      <c r="E99" s="109">
        <f t="shared" si="1"/>
        <v>1</v>
      </c>
      <c r="F99" s="109"/>
      <c r="G99" s="109" t="s">
        <v>35</v>
      </c>
      <c r="H99" s="109"/>
      <c r="I99" s="103">
        <v>43209</v>
      </c>
      <c r="J99" s="103"/>
      <c r="K99" s="103">
        <v>43209</v>
      </c>
      <c r="L99" s="103"/>
      <c r="M99" s="84" t="s">
        <v>656</v>
      </c>
      <c r="N99" s="84"/>
      <c r="O99" s="105">
        <v>498</v>
      </c>
      <c r="P99" s="105"/>
      <c r="Q99" s="84"/>
      <c r="R99" s="84"/>
      <c r="S99" s="84"/>
      <c r="T99" s="1"/>
    </row>
    <row r="100" spans="2:20" ht="45" customHeight="1" x14ac:dyDescent="0.25">
      <c r="B100" s="20" t="s">
        <v>1832</v>
      </c>
      <c r="C100" s="100" t="s">
        <v>1845</v>
      </c>
      <c r="D100" s="100"/>
      <c r="E100" s="109">
        <f t="shared" si="1"/>
        <v>1</v>
      </c>
      <c r="F100" s="109"/>
      <c r="G100" s="109" t="s">
        <v>35</v>
      </c>
      <c r="H100" s="109"/>
      <c r="I100" s="103">
        <v>43213</v>
      </c>
      <c r="J100" s="103"/>
      <c r="K100" s="103">
        <v>43213</v>
      </c>
      <c r="L100" s="103"/>
      <c r="M100" s="84" t="s">
        <v>656</v>
      </c>
      <c r="N100" s="84"/>
      <c r="O100" s="105">
        <v>538</v>
      </c>
      <c r="P100" s="105"/>
      <c r="Q100" s="84"/>
      <c r="R100" s="84"/>
      <c r="S100" s="84"/>
      <c r="T100" s="1"/>
    </row>
    <row r="101" spans="2:20" ht="45" customHeight="1" x14ac:dyDescent="0.25">
      <c r="B101" s="20" t="s">
        <v>1832</v>
      </c>
      <c r="C101" s="100" t="s">
        <v>1845</v>
      </c>
      <c r="D101" s="100"/>
      <c r="E101" s="109">
        <f t="shared" si="1"/>
        <v>1</v>
      </c>
      <c r="F101" s="109"/>
      <c r="G101" s="109" t="s">
        <v>35</v>
      </c>
      <c r="H101" s="109"/>
      <c r="I101" s="103">
        <v>43210</v>
      </c>
      <c r="J101" s="103"/>
      <c r="K101" s="103">
        <v>43210</v>
      </c>
      <c r="L101" s="103"/>
      <c r="M101" s="84" t="s">
        <v>656</v>
      </c>
      <c r="N101" s="84"/>
      <c r="O101" s="105">
        <v>528</v>
      </c>
      <c r="P101" s="105"/>
      <c r="Q101" s="84"/>
      <c r="R101" s="84"/>
      <c r="S101" s="84"/>
      <c r="T101" s="1"/>
    </row>
    <row r="102" spans="2:20" ht="45" customHeight="1" x14ac:dyDescent="0.25">
      <c r="B102" s="20" t="s">
        <v>1832</v>
      </c>
      <c r="C102" s="100" t="s">
        <v>1845</v>
      </c>
      <c r="D102" s="100"/>
      <c r="E102" s="109">
        <f t="shared" si="1"/>
        <v>1</v>
      </c>
      <c r="F102" s="109"/>
      <c r="G102" s="109" t="s">
        <v>35</v>
      </c>
      <c r="H102" s="109"/>
      <c r="I102" s="103">
        <v>43208</v>
      </c>
      <c r="J102" s="103"/>
      <c r="K102" s="103">
        <v>43208</v>
      </c>
      <c r="L102" s="103"/>
      <c r="M102" s="84" t="s">
        <v>656</v>
      </c>
      <c r="N102" s="84"/>
      <c r="O102" s="105">
        <v>501</v>
      </c>
      <c r="P102" s="105"/>
      <c r="Q102" s="84"/>
      <c r="R102" s="84"/>
      <c r="S102" s="84"/>
      <c r="T102" s="1"/>
    </row>
    <row r="103" spans="2:20" ht="45" customHeight="1" x14ac:dyDescent="0.25">
      <c r="B103" s="20" t="s">
        <v>1832</v>
      </c>
      <c r="C103" s="100" t="s">
        <v>1845</v>
      </c>
      <c r="D103" s="100"/>
      <c r="E103" s="109">
        <f t="shared" si="1"/>
        <v>1</v>
      </c>
      <c r="F103" s="109"/>
      <c r="G103" s="109" t="s">
        <v>35</v>
      </c>
      <c r="H103" s="109"/>
      <c r="I103" s="103">
        <v>43201</v>
      </c>
      <c r="J103" s="103"/>
      <c r="K103" s="103">
        <v>43201</v>
      </c>
      <c r="L103" s="103"/>
      <c r="M103" s="84" t="s">
        <v>656</v>
      </c>
      <c r="N103" s="84"/>
      <c r="O103" s="105">
        <v>208</v>
      </c>
      <c r="P103" s="105"/>
      <c r="Q103" s="84"/>
      <c r="R103" s="84"/>
      <c r="S103" s="84"/>
      <c r="T103" s="1"/>
    </row>
    <row r="104" spans="2:20" ht="45" customHeight="1" x14ac:dyDescent="0.25">
      <c r="B104" s="20" t="s">
        <v>1832</v>
      </c>
      <c r="C104" s="100" t="s">
        <v>1845</v>
      </c>
      <c r="D104" s="100"/>
      <c r="E104" s="109">
        <f t="shared" si="1"/>
        <v>1</v>
      </c>
      <c r="F104" s="109"/>
      <c r="G104" s="109" t="s">
        <v>35</v>
      </c>
      <c r="H104" s="109"/>
      <c r="I104" s="103">
        <v>43207</v>
      </c>
      <c r="J104" s="103"/>
      <c r="K104" s="103">
        <v>43207</v>
      </c>
      <c r="L104" s="103"/>
      <c r="M104" s="84" t="s">
        <v>656</v>
      </c>
      <c r="N104" s="84"/>
      <c r="O104" s="105">
        <v>208</v>
      </c>
      <c r="P104" s="105"/>
      <c r="Q104" s="84"/>
      <c r="R104" s="84"/>
      <c r="S104" s="84"/>
      <c r="T104" s="1"/>
    </row>
    <row r="105" spans="2:20" ht="45" customHeight="1" x14ac:dyDescent="0.25">
      <c r="B105" s="20" t="s">
        <v>1832</v>
      </c>
      <c r="C105" s="100" t="s">
        <v>1845</v>
      </c>
      <c r="D105" s="100"/>
      <c r="E105" s="109">
        <f t="shared" si="1"/>
        <v>1</v>
      </c>
      <c r="F105" s="109"/>
      <c r="G105" s="109" t="s">
        <v>35</v>
      </c>
      <c r="H105" s="109"/>
      <c r="I105" s="103">
        <v>43213</v>
      </c>
      <c r="J105" s="103"/>
      <c r="K105" s="103">
        <v>43213</v>
      </c>
      <c r="L105" s="103"/>
      <c r="M105" s="84" t="s">
        <v>656</v>
      </c>
      <c r="N105" s="84"/>
      <c r="O105" s="105">
        <v>528</v>
      </c>
      <c r="P105" s="105"/>
      <c r="Q105" s="84"/>
      <c r="R105" s="84"/>
      <c r="S105" s="84"/>
      <c r="T105" s="1"/>
    </row>
    <row r="106" spans="2:20" ht="45" customHeight="1" x14ac:dyDescent="0.25">
      <c r="B106" s="20" t="s">
        <v>1832</v>
      </c>
      <c r="C106" s="100" t="s">
        <v>1845</v>
      </c>
      <c r="D106" s="100"/>
      <c r="E106" s="109">
        <f t="shared" si="1"/>
        <v>1</v>
      </c>
      <c r="F106" s="109"/>
      <c r="G106" s="109" t="s">
        <v>35</v>
      </c>
      <c r="H106" s="109"/>
      <c r="I106" s="103">
        <v>43207</v>
      </c>
      <c r="J106" s="103"/>
      <c r="K106" s="103">
        <v>43207</v>
      </c>
      <c r="L106" s="103"/>
      <c r="M106" s="84" t="s">
        <v>656</v>
      </c>
      <c r="N106" s="84"/>
      <c r="O106" s="105">
        <v>58</v>
      </c>
      <c r="P106" s="105"/>
      <c r="Q106" s="84"/>
      <c r="R106" s="84"/>
      <c r="S106" s="84"/>
      <c r="T106" s="1"/>
    </row>
    <row r="107" spans="2:20" ht="45" customHeight="1" x14ac:dyDescent="0.25">
      <c r="B107" s="20" t="s">
        <v>1832</v>
      </c>
      <c r="C107" s="100" t="s">
        <v>1845</v>
      </c>
      <c r="D107" s="100"/>
      <c r="E107" s="109">
        <f t="shared" si="1"/>
        <v>1</v>
      </c>
      <c r="F107" s="109"/>
      <c r="G107" s="109" t="s">
        <v>35</v>
      </c>
      <c r="H107" s="109"/>
      <c r="I107" s="103">
        <v>43217</v>
      </c>
      <c r="J107" s="103"/>
      <c r="K107" s="103">
        <v>43217</v>
      </c>
      <c r="L107" s="103"/>
      <c r="M107" s="84" t="s">
        <v>656</v>
      </c>
      <c r="N107" s="84"/>
      <c r="O107" s="105">
        <v>125</v>
      </c>
      <c r="P107" s="105"/>
      <c r="Q107" s="84"/>
      <c r="R107" s="84"/>
      <c r="S107" s="84"/>
      <c r="T107" s="1"/>
    </row>
    <row r="108" spans="2:20" ht="45" customHeight="1" x14ac:dyDescent="0.25">
      <c r="B108" s="20" t="s">
        <v>1832</v>
      </c>
      <c r="C108" s="100" t="s">
        <v>1845</v>
      </c>
      <c r="D108" s="100"/>
      <c r="E108" s="109">
        <f t="shared" si="1"/>
        <v>1</v>
      </c>
      <c r="F108" s="109"/>
      <c r="G108" s="109" t="s">
        <v>35</v>
      </c>
      <c r="H108" s="109"/>
      <c r="I108" s="103">
        <v>43201</v>
      </c>
      <c r="J108" s="103"/>
      <c r="K108" s="103">
        <v>43201</v>
      </c>
      <c r="L108" s="103"/>
      <c r="M108" s="84" t="s">
        <v>656</v>
      </c>
      <c r="N108" s="84"/>
      <c r="O108" s="105">
        <v>32</v>
      </c>
      <c r="P108" s="105"/>
      <c r="Q108" s="84"/>
      <c r="R108" s="84"/>
      <c r="S108" s="84"/>
      <c r="T108" s="1"/>
    </row>
    <row r="109" spans="2:20" ht="45" customHeight="1" x14ac:dyDescent="0.25">
      <c r="B109" s="20" t="s">
        <v>1832</v>
      </c>
      <c r="C109" s="100" t="s">
        <v>1845</v>
      </c>
      <c r="D109" s="100"/>
      <c r="E109" s="109">
        <f t="shared" si="1"/>
        <v>1</v>
      </c>
      <c r="F109" s="109"/>
      <c r="G109" s="109" t="s">
        <v>35</v>
      </c>
      <c r="H109" s="109"/>
      <c r="I109" s="103">
        <v>43213</v>
      </c>
      <c r="J109" s="103"/>
      <c r="K109" s="103">
        <v>43213</v>
      </c>
      <c r="L109" s="103"/>
      <c r="M109" s="84" t="s">
        <v>656</v>
      </c>
      <c r="N109" s="84"/>
      <c r="O109" s="105">
        <v>40</v>
      </c>
      <c r="P109" s="105"/>
      <c r="Q109" s="84"/>
      <c r="R109" s="84"/>
      <c r="S109" s="84"/>
      <c r="T109" s="1"/>
    </row>
    <row r="110" spans="2:20" ht="45" customHeight="1" x14ac:dyDescent="0.25">
      <c r="B110" s="20" t="s">
        <v>1832</v>
      </c>
      <c r="C110" s="100" t="s">
        <v>1845</v>
      </c>
      <c r="D110" s="100"/>
      <c r="E110" s="109">
        <f t="shared" si="1"/>
        <v>1</v>
      </c>
      <c r="F110" s="109"/>
      <c r="G110" s="109" t="s">
        <v>35</v>
      </c>
      <c r="H110" s="109"/>
      <c r="I110" s="103">
        <v>43214</v>
      </c>
      <c r="J110" s="103"/>
      <c r="K110" s="103">
        <v>43214</v>
      </c>
      <c r="L110" s="103"/>
      <c r="M110" s="84" t="s">
        <v>656</v>
      </c>
      <c r="N110" s="84"/>
      <c r="O110" s="105">
        <v>48</v>
      </c>
      <c r="P110" s="105"/>
      <c r="Q110" s="84"/>
      <c r="R110" s="84"/>
      <c r="S110" s="84"/>
      <c r="T110" s="1"/>
    </row>
    <row r="111" spans="2:20" ht="45" customHeight="1" x14ac:dyDescent="0.25">
      <c r="B111" s="20" t="s">
        <v>1832</v>
      </c>
      <c r="C111" s="100" t="s">
        <v>1845</v>
      </c>
      <c r="D111" s="100"/>
      <c r="E111" s="109">
        <f t="shared" si="1"/>
        <v>1</v>
      </c>
      <c r="F111" s="109"/>
      <c r="G111" s="109" t="s">
        <v>35</v>
      </c>
      <c r="H111" s="109"/>
      <c r="I111" s="103">
        <v>43222</v>
      </c>
      <c r="J111" s="103"/>
      <c r="K111" s="103">
        <v>43222</v>
      </c>
      <c r="L111" s="103"/>
      <c r="M111" s="84" t="s">
        <v>656</v>
      </c>
      <c r="N111" s="84"/>
      <c r="O111" s="105">
        <v>38</v>
      </c>
      <c r="P111" s="105"/>
      <c r="Q111" s="84"/>
      <c r="R111" s="84"/>
      <c r="S111" s="84"/>
      <c r="T111" s="1"/>
    </row>
    <row r="112" spans="2:20" ht="45" customHeight="1" x14ac:dyDescent="0.25">
      <c r="B112" s="20" t="s">
        <v>1832</v>
      </c>
      <c r="C112" s="100" t="s">
        <v>1845</v>
      </c>
      <c r="D112" s="100"/>
      <c r="E112" s="109">
        <f t="shared" si="1"/>
        <v>1</v>
      </c>
      <c r="F112" s="109"/>
      <c r="G112" s="109" t="s">
        <v>35</v>
      </c>
      <c r="H112" s="109"/>
      <c r="I112" s="103">
        <v>43213</v>
      </c>
      <c r="J112" s="103"/>
      <c r="K112" s="103">
        <v>43213</v>
      </c>
      <c r="L112" s="103"/>
      <c r="M112" s="84" t="s">
        <v>656</v>
      </c>
      <c r="N112" s="84"/>
      <c r="O112" s="105">
        <v>30</v>
      </c>
      <c r="P112" s="105"/>
      <c r="Q112" s="84"/>
      <c r="R112" s="84"/>
      <c r="S112" s="84"/>
      <c r="T112" s="1"/>
    </row>
    <row r="113" spans="2:20" ht="45" customHeight="1" x14ac:dyDescent="0.25">
      <c r="B113" s="20" t="s">
        <v>1832</v>
      </c>
      <c r="C113" s="100" t="s">
        <v>1845</v>
      </c>
      <c r="D113" s="100"/>
      <c r="E113" s="109">
        <f t="shared" si="1"/>
        <v>1</v>
      </c>
      <c r="F113" s="109"/>
      <c r="G113" s="109" t="s">
        <v>35</v>
      </c>
      <c r="H113" s="109"/>
      <c r="I113" s="103">
        <v>43202</v>
      </c>
      <c r="J113" s="103"/>
      <c r="K113" s="103">
        <v>43202</v>
      </c>
      <c r="L113" s="103"/>
      <c r="M113" s="84" t="s">
        <v>656</v>
      </c>
      <c r="N113" s="84"/>
      <c r="O113" s="105">
        <v>265</v>
      </c>
      <c r="P113" s="105"/>
      <c r="Q113" s="84"/>
      <c r="R113" s="84"/>
      <c r="S113" s="84"/>
      <c r="T113" s="1"/>
    </row>
    <row r="114" spans="2:20" ht="45" customHeight="1" x14ac:dyDescent="0.25">
      <c r="B114" s="20" t="s">
        <v>1832</v>
      </c>
      <c r="C114" s="100" t="s">
        <v>1845</v>
      </c>
      <c r="D114" s="100"/>
      <c r="E114" s="109">
        <f t="shared" si="1"/>
        <v>1</v>
      </c>
      <c r="F114" s="109"/>
      <c r="G114" s="109" t="s">
        <v>35</v>
      </c>
      <c r="H114" s="109"/>
      <c r="I114" s="103">
        <v>43210</v>
      </c>
      <c r="J114" s="103"/>
      <c r="K114" s="103">
        <v>43210</v>
      </c>
      <c r="L114" s="103"/>
      <c r="M114" s="84" t="s">
        <v>656</v>
      </c>
      <c r="N114" s="84"/>
      <c r="O114" s="105">
        <v>202</v>
      </c>
      <c r="P114" s="105"/>
      <c r="Q114" s="84"/>
      <c r="R114" s="84"/>
      <c r="S114" s="84"/>
      <c r="T114" s="1"/>
    </row>
    <row r="115" spans="2:20" ht="45" customHeight="1" x14ac:dyDescent="0.25">
      <c r="B115" s="20" t="s">
        <v>1832</v>
      </c>
      <c r="C115" s="100" t="s">
        <v>1845</v>
      </c>
      <c r="D115" s="100"/>
      <c r="E115" s="109">
        <f t="shared" si="1"/>
        <v>1</v>
      </c>
      <c r="F115" s="109"/>
      <c r="G115" s="109" t="s">
        <v>35</v>
      </c>
      <c r="H115" s="109"/>
      <c r="I115" s="103">
        <v>43207</v>
      </c>
      <c r="J115" s="103"/>
      <c r="K115" s="103">
        <v>43207</v>
      </c>
      <c r="L115" s="103"/>
      <c r="M115" s="84" t="s">
        <v>656</v>
      </c>
      <c r="N115" s="84"/>
      <c r="O115" s="105">
        <v>97</v>
      </c>
      <c r="P115" s="105"/>
      <c r="Q115" s="84"/>
      <c r="R115" s="84"/>
      <c r="S115" s="84"/>
      <c r="T115" s="1"/>
    </row>
    <row r="116" spans="2:20" ht="45" customHeight="1" x14ac:dyDescent="0.25">
      <c r="B116" s="20" t="s">
        <v>1832</v>
      </c>
      <c r="C116" s="100" t="s">
        <v>1845</v>
      </c>
      <c r="D116" s="100"/>
      <c r="E116" s="109">
        <f t="shared" si="1"/>
        <v>1</v>
      </c>
      <c r="F116" s="109"/>
      <c r="G116" s="109" t="s">
        <v>35</v>
      </c>
      <c r="H116" s="109"/>
      <c r="I116" s="103">
        <v>43213</v>
      </c>
      <c r="J116" s="103"/>
      <c r="K116" s="103">
        <v>43213</v>
      </c>
      <c r="L116" s="103"/>
      <c r="M116" s="84" t="s">
        <v>656</v>
      </c>
      <c r="N116" s="84"/>
      <c r="O116" s="105">
        <v>126</v>
      </c>
      <c r="P116" s="105"/>
      <c r="Q116" s="84"/>
      <c r="R116" s="84"/>
      <c r="S116" s="84"/>
      <c r="T116" s="1"/>
    </row>
    <row r="117" spans="2:20" ht="45" customHeight="1" x14ac:dyDescent="0.25">
      <c r="B117" s="20" t="s">
        <v>1832</v>
      </c>
      <c r="C117" s="100" t="s">
        <v>1845</v>
      </c>
      <c r="D117" s="100"/>
      <c r="E117" s="109">
        <f t="shared" si="1"/>
        <v>1</v>
      </c>
      <c r="F117" s="109"/>
      <c r="G117" s="109" t="s">
        <v>35</v>
      </c>
      <c r="H117" s="109"/>
      <c r="I117" s="103">
        <v>43200</v>
      </c>
      <c r="J117" s="103"/>
      <c r="K117" s="103">
        <v>43200</v>
      </c>
      <c r="L117" s="103"/>
      <c r="M117" s="84" t="s">
        <v>656</v>
      </c>
      <c r="N117" s="84"/>
      <c r="O117" s="105">
        <v>85</v>
      </c>
      <c r="P117" s="105"/>
      <c r="Q117" s="84"/>
      <c r="R117" s="84"/>
      <c r="S117" s="84"/>
      <c r="T117" s="1"/>
    </row>
    <row r="118" spans="2:20" ht="45" customHeight="1" x14ac:dyDescent="0.25">
      <c r="B118" s="20" t="s">
        <v>1832</v>
      </c>
      <c r="C118" s="100" t="s">
        <v>1845</v>
      </c>
      <c r="D118" s="100"/>
      <c r="E118" s="109">
        <f t="shared" si="1"/>
        <v>1</v>
      </c>
      <c r="F118" s="109"/>
      <c r="G118" s="109" t="s">
        <v>35</v>
      </c>
      <c r="H118" s="109"/>
      <c r="I118" s="103">
        <v>43213</v>
      </c>
      <c r="J118" s="103"/>
      <c r="K118" s="103">
        <v>43213</v>
      </c>
      <c r="L118" s="103"/>
      <c r="M118" s="84" t="s">
        <v>656</v>
      </c>
      <c r="N118" s="84"/>
      <c r="O118" s="105">
        <v>173</v>
      </c>
      <c r="P118" s="105"/>
      <c r="Q118" s="84"/>
      <c r="R118" s="84"/>
      <c r="S118" s="84"/>
      <c r="T118" s="1"/>
    </row>
    <row r="119" spans="2:20" ht="45" customHeight="1" x14ac:dyDescent="0.25">
      <c r="B119" s="20" t="s">
        <v>1832</v>
      </c>
      <c r="C119" s="100" t="s">
        <v>1845</v>
      </c>
      <c r="D119" s="100"/>
      <c r="E119" s="109">
        <f t="shared" si="1"/>
        <v>1</v>
      </c>
      <c r="F119" s="109"/>
      <c r="G119" s="109" t="s">
        <v>35</v>
      </c>
      <c r="H119" s="109"/>
      <c r="I119" s="103">
        <v>43201</v>
      </c>
      <c r="J119" s="103"/>
      <c r="K119" s="103">
        <v>43201</v>
      </c>
      <c r="L119" s="103"/>
      <c r="M119" s="84" t="s">
        <v>656</v>
      </c>
      <c r="N119" s="84"/>
      <c r="O119" s="105">
        <v>126</v>
      </c>
      <c r="P119" s="105"/>
      <c r="Q119" s="84"/>
      <c r="R119" s="84"/>
      <c r="S119" s="84"/>
      <c r="T119" s="1"/>
    </row>
    <row r="120" spans="2:20" ht="45" customHeight="1" x14ac:dyDescent="0.25">
      <c r="B120" s="20" t="s">
        <v>1832</v>
      </c>
      <c r="C120" s="100" t="s">
        <v>1845</v>
      </c>
      <c r="D120" s="100"/>
      <c r="E120" s="109">
        <f t="shared" si="1"/>
        <v>1</v>
      </c>
      <c r="F120" s="109"/>
      <c r="G120" s="109" t="s">
        <v>35</v>
      </c>
      <c r="H120" s="109"/>
      <c r="I120" s="103">
        <v>43214</v>
      </c>
      <c r="J120" s="103"/>
      <c r="K120" s="103">
        <v>43214</v>
      </c>
      <c r="L120" s="103"/>
      <c r="M120" s="84" t="s">
        <v>656</v>
      </c>
      <c r="N120" s="84"/>
      <c r="O120" s="105">
        <v>135</v>
      </c>
      <c r="P120" s="105"/>
      <c r="Q120" s="84"/>
      <c r="R120" s="84"/>
      <c r="S120" s="84"/>
      <c r="T120" s="1"/>
    </row>
    <row r="121" spans="2:20" ht="45" customHeight="1" x14ac:dyDescent="0.25">
      <c r="B121" s="20" t="s">
        <v>1832</v>
      </c>
      <c r="C121" s="100" t="s">
        <v>1845</v>
      </c>
      <c r="D121" s="100"/>
      <c r="E121" s="109">
        <f t="shared" si="1"/>
        <v>1</v>
      </c>
      <c r="F121" s="109"/>
      <c r="G121" s="109" t="s">
        <v>35</v>
      </c>
      <c r="H121" s="109"/>
      <c r="I121" s="103">
        <v>43217</v>
      </c>
      <c r="J121" s="103"/>
      <c r="K121" s="103">
        <v>43217</v>
      </c>
      <c r="L121" s="103"/>
      <c r="M121" s="84" t="s">
        <v>656</v>
      </c>
      <c r="N121" s="84"/>
      <c r="O121" s="105">
        <v>186</v>
      </c>
      <c r="P121" s="105"/>
      <c r="Q121" s="84"/>
      <c r="R121" s="84"/>
      <c r="S121" s="84"/>
      <c r="T121" s="1"/>
    </row>
    <row r="122" spans="2:20" ht="45" customHeight="1" x14ac:dyDescent="0.25">
      <c r="B122" s="20" t="s">
        <v>1832</v>
      </c>
      <c r="C122" s="100" t="s">
        <v>1845</v>
      </c>
      <c r="D122" s="100"/>
      <c r="E122" s="109">
        <f t="shared" si="1"/>
        <v>1</v>
      </c>
      <c r="F122" s="109"/>
      <c r="G122" s="109" t="s">
        <v>35</v>
      </c>
      <c r="H122" s="109"/>
      <c r="I122" s="103">
        <v>43208</v>
      </c>
      <c r="J122" s="103"/>
      <c r="K122" s="103">
        <v>43208</v>
      </c>
      <c r="L122" s="103"/>
      <c r="M122" s="84" t="s">
        <v>656</v>
      </c>
      <c r="N122" s="84"/>
      <c r="O122" s="105">
        <v>273</v>
      </c>
      <c r="P122" s="105"/>
      <c r="Q122" s="84"/>
      <c r="R122" s="84"/>
      <c r="S122" s="84"/>
      <c r="T122" s="1"/>
    </row>
    <row r="123" spans="2:20" ht="45" customHeight="1" x14ac:dyDescent="0.25">
      <c r="B123" s="20" t="s">
        <v>1832</v>
      </c>
      <c r="C123" s="100" t="s">
        <v>1845</v>
      </c>
      <c r="D123" s="100"/>
      <c r="E123" s="109">
        <f t="shared" si="1"/>
        <v>1</v>
      </c>
      <c r="F123" s="109"/>
      <c r="G123" s="109" t="s">
        <v>35</v>
      </c>
      <c r="H123" s="109"/>
      <c r="I123" s="103">
        <v>43209</v>
      </c>
      <c r="J123" s="103"/>
      <c r="K123" s="103">
        <v>43209</v>
      </c>
      <c r="L123" s="103"/>
      <c r="M123" s="84" t="s">
        <v>656</v>
      </c>
      <c r="N123" s="84"/>
      <c r="O123" s="105">
        <v>160</v>
      </c>
      <c r="P123" s="105"/>
      <c r="Q123" s="84"/>
      <c r="R123" s="84"/>
      <c r="S123" s="84"/>
      <c r="T123" s="1"/>
    </row>
    <row r="124" spans="2:20" ht="45" customHeight="1" x14ac:dyDescent="0.25">
      <c r="B124" s="20" t="s">
        <v>1832</v>
      </c>
      <c r="C124" s="100" t="s">
        <v>1845</v>
      </c>
      <c r="D124" s="100"/>
      <c r="E124" s="109">
        <f t="shared" si="1"/>
        <v>1</v>
      </c>
      <c r="F124" s="109"/>
      <c r="G124" s="109" t="s">
        <v>35</v>
      </c>
      <c r="H124" s="109"/>
      <c r="I124" s="103">
        <v>43210</v>
      </c>
      <c r="J124" s="103"/>
      <c r="K124" s="103">
        <v>43210</v>
      </c>
      <c r="L124" s="103"/>
      <c r="M124" s="84" t="s">
        <v>656</v>
      </c>
      <c r="N124" s="84"/>
      <c r="O124" s="105">
        <v>160</v>
      </c>
      <c r="P124" s="105"/>
      <c r="Q124" s="84"/>
      <c r="R124" s="84"/>
      <c r="S124" s="84"/>
      <c r="T124" s="1"/>
    </row>
    <row r="125" spans="2:20" ht="45" customHeight="1" x14ac:dyDescent="0.25">
      <c r="B125" s="20" t="s">
        <v>1832</v>
      </c>
      <c r="C125" s="100" t="s">
        <v>1845</v>
      </c>
      <c r="D125" s="100"/>
      <c r="E125" s="109">
        <f t="shared" si="1"/>
        <v>1</v>
      </c>
      <c r="F125" s="109"/>
      <c r="G125" s="109" t="s">
        <v>35</v>
      </c>
      <c r="H125" s="109"/>
      <c r="I125" s="103">
        <v>43199</v>
      </c>
      <c r="J125" s="103"/>
      <c r="K125" s="103">
        <v>43199</v>
      </c>
      <c r="L125" s="103"/>
      <c r="M125" s="84" t="s">
        <v>656</v>
      </c>
      <c r="N125" s="84"/>
      <c r="O125" s="105">
        <v>279</v>
      </c>
      <c r="P125" s="105"/>
      <c r="Q125" s="84"/>
      <c r="R125" s="84"/>
      <c r="S125" s="84"/>
      <c r="T125" s="1"/>
    </row>
    <row r="126" spans="2:20" ht="45" customHeight="1" x14ac:dyDescent="0.25">
      <c r="B126" s="20" t="s">
        <v>1832</v>
      </c>
      <c r="C126" s="100" t="s">
        <v>1845</v>
      </c>
      <c r="D126" s="100"/>
      <c r="E126" s="109">
        <f t="shared" si="1"/>
        <v>1</v>
      </c>
      <c r="F126" s="109"/>
      <c r="G126" s="109" t="s">
        <v>35</v>
      </c>
      <c r="H126" s="109"/>
      <c r="I126" s="103">
        <v>43222</v>
      </c>
      <c r="J126" s="103"/>
      <c r="K126" s="103">
        <v>43222</v>
      </c>
      <c r="L126" s="103"/>
      <c r="M126" s="84" t="s">
        <v>656</v>
      </c>
      <c r="N126" s="84"/>
      <c r="O126" s="105">
        <v>160</v>
      </c>
      <c r="P126" s="105"/>
      <c r="Q126" s="84"/>
      <c r="R126" s="84"/>
      <c r="S126" s="84"/>
      <c r="T126" s="1"/>
    </row>
    <row r="127" spans="2:20" ht="45" customHeight="1" x14ac:dyDescent="0.25">
      <c r="B127" s="20" t="s">
        <v>1832</v>
      </c>
      <c r="C127" s="100" t="s">
        <v>1845</v>
      </c>
      <c r="D127" s="100"/>
      <c r="E127" s="109">
        <f t="shared" si="1"/>
        <v>1</v>
      </c>
      <c r="F127" s="109"/>
      <c r="G127" s="109" t="s">
        <v>35</v>
      </c>
      <c r="H127" s="109"/>
      <c r="I127" s="103">
        <v>43224</v>
      </c>
      <c r="J127" s="103"/>
      <c r="K127" s="103">
        <v>43224</v>
      </c>
      <c r="L127" s="103"/>
      <c r="M127" s="84" t="s">
        <v>656</v>
      </c>
      <c r="N127" s="84"/>
      <c r="O127" s="105">
        <v>477</v>
      </c>
      <c r="P127" s="105"/>
      <c r="Q127" s="84"/>
      <c r="R127" s="84"/>
      <c r="S127" s="84"/>
      <c r="T127" s="1"/>
    </row>
    <row r="128" spans="2:20" ht="45" customHeight="1" x14ac:dyDescent="0.25">
      <c r="B128" s="20" t="s">
        <v>1832</v>
      </c>
      <c r="C128" s="100" t="s">
        <v>1845</v>
      </c>
      <c r="D128" s="100"/>
      <c r="E128" s="109">
        <f t="shared" si="1"/>
        <v>1</v>
      </c>
      <c r="F128" s="109"/>
      <c r="G128" s="109" t="s">
        <v>35</v>
      </c>
      <c r="H128" s="109"/>
      <c r="I128" s="103">
        <v>43236</v>
      </c>
      <c r="J128" s="103"/>
      <c r="K128" s="103">
        <v>43236</v>
      </c>
      <c r="L128" s="103"/>
      <c r="M128" s="84" t="s">
        <v>656</v>
      </c>
      <c r="N128" s="84"/>
      <c r="O128" s="105">
        <v>505</v>
      </c>
      <c r="P128" s="105"/>
      <c r="Q128" s="84"/>
      <c r="R128" s="84"/>
      <c r="S128" s="84"/>
      <c r="T128" s="1"/>
    </row>
    <row r="129" spans="2:20" ht="45" customHeight="1" x14ac:dyDescent="0.25">
      <c r="B129" s="20" t="s">
        <v>1832</v>
      </c>
      <c r="C129" s="100" t="s">
        <v>1845</v>
      </c>
      <c r="D129" s="100"/>
      <c r="E129" s="109">
        <f t="shared" si="1"/>
        <v>1</v>
      </c>
      <c r="F129" s="109"/>
      <c r="G129" s="109" t="s">
        <v>35</v>
      </c>
      <c r="H129" s="109"/>
      <c r="I129" s="103">
        <v>43231</v>
      </c>
      <c r="J129" s="103"/>
      <c r="K129" s="103">
        <v>43231</v>
      </c>
      <c r="L129" s="103"/>
      <c r="M129" s="84" t="s">
        <v>656</v>
      </c>
      <c r="N129" s="84"/>
      <c r="O129" s="105">
        <v>538</v>
      </c>
      <c r="P129" s="105"/>
      <c r="Q129" s="84"/>
      <c r="R129" s="84"/>
      <c r="S129" s="84"/>
      <c r="T129" s="1"/>
    </row>
    <row r="130" spans="2:20" ht="45" customHeight="1" x14ac:dyDescent="0.25">
      <c r="B130" s="20" t="s">
        <v>1832</v>
      </c>
      <c r="C130" s="100" t="s">
        <v>1845</v>
      </c>
      <c r="D130" s="100"/>
      <c r="E130" s="109">
        <f t="shared" si="1"/>
        <v>1</v>
      </c>
      <c r="F130" s="109"/>
      <c r="G130" s="109" t="s">
        <v>35</v>
      </c>
      <c r="H130" s="109"/>
      <c r="I130" s="103">
        <v>43241</v>
      </c>
      <c r="J130" s="103"/>
      <c r="K130" s="103">
        <v>43241</v>
      </c>
      <c r="L130" s="103"/>
      <c r="M130" s="84" t="s">
        <v>656</v>
      </c>
      <c r="N130" s="84"/>
      <c r="O130" s="105">
        <v>508</v>
      </c>
      <c r="P130" s="105"/>
      <c r="Q130" s="84"/>
      <c r="R130" s="84"/>
      <c r="S130" s="84"/>
      <c r="T130" s="1"/>
    </row>
    <row r="131" spans="2:20" ht="45" customHeight="1" x14ac:dyDescent="0.25">
      <c r="B131" s="20" t="s">
        <v>1832</v>
      </c>
      <c r="C131" s="100" t="s">
        <v>1845</v>
      </c>
      <c r="D131" s="100"/>
      <c r="E131" s="109">
        <f t="shared" si="1"/>
        <v>1</v>
      </c>
      <c r="F131" s="109"/>
      <c r="G131" s="109" t="s">
        <v>35</v>
      </c>
      <c r="H131" s="109"/>
      <c r="I131" s="103">
        <v>43231</v>
      </c>
      <c r="J131" s="103"/>
      <c r="K131" s="103">
        <v>43231</v>
      </c>
      <c r="L131" s="103"/>
      <c r="M131" s="84" t="s">
        <v>656</v>
      </c>
      <c r="N131" s="84"/>
      <c r="O131" s="105">
        <v>259</v>
      </c>
      <c r="P131" s="105"/>
      <c r="Q131" s="84"/>
      <c r="R131" s="84"/>
      <c r="S131" s="84"/>
      <c r="T131" s="1"/>
    </row>
    <row r="132" spans="2:20" ht="45" customHeight="1" x14ac:dyDescent="0.25">
      <c r="B132" s="20" t="s">
        <v>1832</v>
      </c>
      <c r="C132" s="100" t="s">
        <v>1845</v>
      </c>
      <c r="D132" s="100"/>
      <c r="E132" s="109">
        <f t="shared" si="1"/>
        <v>1</v>
      </c>
      <c r="F132" s="109"/>
      <c r="G132" s="109" t="s">
        <v>35</v>
      </c>
      <c r="H132" s="109"/>
      <c r="I132" s="103">
        <v>43224</v>
      </c>
      <c r="J132" s="103"/>
      <c r="K132" s="103">
        <v>43224</v>
      </c>
      <c r="L132" s="103"/>
      <c r="M132" s="84" t="s">
        <v>656</v>
      </c>
      <c r="N132" s="84"/>
      <c r="O132" s="105">
        <v>209</v>
      </c>
      <c r="P132" s="105"/>
      <c r="Q132" s="84"/>
      <c r="R132" s="84"/>
      <c r="S132" s="84"/>
      <c r="T132" s="1"/>
    </row>
    <row r="133" spans="2:20" ht="45" customHeight="1" x14ac:dyDescent="0.25">
      <c r="B133" s="20" t="s">
        <v>1832</v>
      </c>
      <c r="C133" s="100" t="s">
        <v>1845</v>
      </c>
      <c r="D133" s="100"/>
      <c r="E133" s="109">
        <f t="shared" si="1"/>
        <v>1</v>
      </c>
      <c r="F133" s="109"/>
      <c r="G133" s="109" t="s">
        <v>35</v>
      </c>
      <c r="H133" s="109"/>
      <c r="I133" s="103">
        <v>43236</v>
      </c>
      <c r="J133" s="103"/>
      <c r="K133" s="103">
        <v>43236</v>
      </c>
      <c r="L133" s="103"/>
      <c r="M133" s="84" t="s">
        <v>656</v>
      </c>
      <c r="N133" s="84"/>
      <c r="O133" s="105">
        <v>216</v>
      </c>
      <c r="P133" s="105"/>
      <c r="Q133" s="84"/>
      <c r="R133" s="84"/>
      <c r="S133" s="84"/>
      <c r="T133" s="1"/>
    </row>
    <row r="134" spans="2:20" ht="45" customHeight="1" x14ac:dyDescent="0.25">
      <c r="B134" s="20" t="s">
        <v>1832</v>
      </c>
      <c r="C134" s="100" t="s">
        <v>1845</v>
      </c>
      <c r="D134" s="100"/>
      <c r="E134" s="109">
        <f t="shared" si="1"/>
        <v>1</v>
      </c>
      <c r="F134" s="109"/>
      <c r="G134" s="109" t="s">
        <v>35</v>
      </c>
      <c r="H134" s="109"/>
      <c r="I134" s="103">
        <v>43241</v>
      </c>
      <c r="J134" s="103"/>
      <c r="K134" s="103">
        <v>43241</v>
      </c>
      <c r="L134" s="103"/>
      <c r="M134" s="84" t="s">
        <v>656</v>
      </c>
      <c r="N134" s="84"/>
      <c r="O134" s="105">
        <v>117</v>
      </c>
      <c r="P134" s="105"/>
      <c r="Q134" s="84"/>
      <c r="R134" s="84"/>
      <c r="S134" s="84"/>
      <c r="T134" s="1"/>
    </row>
    <row r="135" spans="2:20" ht="45" customHeight="1" x14ac:dyDescent="0.25">
      <c r="B135" s="20" t="s">
        <v>1832</v>
      </c>
      <c r="C135" s="100" t="s">
        <v>1845</v>
      </c>
      <c r="D135" s="100"/>
      <c r="E135" s="109">
        <f t="shared" si="1"/>
        <v>1</v>
      </c>
      <c r="F135" s="109"/>
      <c r="G135" s="109" t="s">
        <v>35</v>
      </c>
      <c r="H135" s="109"/>
      <c r="I135" s="103">
        <v>43235</v>
      </c>
      <c r="J135" s="103"/>
      <c r="K135" s="103">
        <v>43235</v>
      </c>
      <c r="L135" s="103"/>
      <c r="M135" s="84" t="s">
        <v>656</v>
      </c>
      <c r="N135" s="84"/>
      <c r="O135" s="105">
        <v>347</v>
      </c>
      <c r="P135" s="105"/>
      <c r="Q135" s="84"/>
      <c r="R135" s="84"/>
      <c r="S135" s="84"/>
      <c r="T135" s="1"/>
    </row>
    <row r="136" spans="2:20" ht="45" customHeight="1" x14ac:dyDescent="0.25">
      <c r="B136" s="20" t="s">
        <v>1832</v>
      </c>
      <c r="C136" s="100" t="s">
        <v>1845</v>
      </c>
      <c r="D136" s="100"/>
      <c r="E136" s="109">
        <f t="shared" si="1"/>
        <v>1</v>
      </c>
      <c r="F136" s="109"/>
      <c r="G136" s="109" t="s">
        <v>35</v>
      </c>
      <c r="H136" s="109"/>
      <c r="I136" s="103">
        <v>43229</v>
      </c>
      <c r="J136" s="103"/>
      <c r="K136" s="103">
        <v>43229</v>
      </c>
      <c r="L136" s="103"/>
      <c r="M136" s="84" t="s">
        <v>656</v>
      </c>
      <c r="N136" s="84"/>
      <c r="O136" s="105">
        <v>120</v>
      </c>
      <c r="P136" s="105"/>
      <c r="Q136" s="84"/>
      <c r="R136" s="84"/>
      <c r="S136" s="84"/>
      <c r="T136" s="1"/>
    </row>
    <row r="137" spans="2:20" ht="45" customHeight="1" x14ac:dyDescent="0.25">
      <c r="B137" s="20" t="s">
        <v>1832</v>
      </c>
      <c r="C137" s="100" t="s">
        <v>1845</v>
      </c>
      <c r="D137" s="100"/>
      <c r="E137" s="109">
        <f t="shared" si="1"/>
        <v>1</v>
      </c>
      <c r="F137" s="109"/>
      <c r="G137" s="109" t="s">
        <v>35</v>
      </c>
      <c r="H137" s="109"/>
      <c r="I137" s="103">
        <v>43229</v>
      </c>
      <c r="J137" s="103"/>
      <c r="K137" s="103">
        <v>43229</v>
      </c>
      <c r="L137" s="103"/>
      <c r="M137" s="84" t="s">
        <v>656</v>
      </c>
      <c r="N137" s="84"/>
      <c r="O137" s="105">
        <v>208</v>
      </c>
      <c r="P137" s="105"/>
      <c r="Q137" s="84"/>
      <c r="R137" s="84"/>
      <c r="S137" s="84"/>
      <c r="T137" s="1"/>
    </row>
    <row r="138" spans="2:20" ht="45" customHeight="1" x14ac:dyDescent="0.25">
      <c r="B138" s="20" t="s">
        <v>1832</v>
      </c>
      <c r="C138" s="100" t="s">
        <v>1845</v>
      </c>
      <c r="D138" s="100"/>
      <c r="E138" s="109">
        <f t="shared" ref="E138:E201" si="2">D138+1</f>
        <v>1</v>
      </c>
      <c r="F138" s="109"/>
      <c r="G138" s="109" t="s">
        <v>35</v>
      </c>
      <c r="H138" s="109"/>
      <c r="I138" s="103">
        <v>43229</v>
      </c>
      <c r="J138" s="103"/>
      <c r="K138" s="103">
        <v>43229</v>
      </c>
      <c r="L138" s="103"/>
      <c r="M138" s="84" t="s">
        <v>656</v>
      </c>
      <c r="N138" s="84"/>
      <c r="O138" s="105">
        <v>184</v>
      </c>
      <c r="P138" s="105"/>
      <c r="Q138" s="84"/>
      <c r="R138" s="84"/>
      <c r="S138" s="84"/>
      <c r="T138" s="1"/>
    </row>
    <row r="139" spans="2:20" ht="45" customHeight="1" x14ac:dyDescent="0.25">
      <c r="B139" s="20" t="s">
        <v>1832</v>
      </c>
      <c r="C139" s="100" t="s">
        <v>1845</v>
      </c>
      <c r="D139" s="100"/>
      <c r="E139" s="109">
        <f t="shared" si="2"/>
        <v>1</v>
      </c>
      <c r="F139" s="109"/>
      <c r="G139" s="109" t="s">
        <v>35</v>
      </c>
      <c r="H139" s="109"/>
      <c r="I139" s="103">
        <v>43229</v>
      </c>
      <c r="J139" s="103"/>
      <c r="K139" s="103">
        <v>43229</v>
      </c>
      <c r="L139" s="103"/>
      <c r="M139" s="84" t="s">
        <v>656</v>
      </c>
      <c r="N139" s="84"/>
      <c r="O139" s="105">
        <v>134</v>
      </c>
      <c r="P139" s="105"/>
      <c r="Q139" s="84"/>
      <c r="R139" s="84"/>
      <c r="S139" s="84"/>
      <c r="T139" s="1"/>
    </row>
    <row r="140" spans="2:20" ht="45" customHeight="1" x14ac:dyDescent="0.25">
      <c r="B140" s="20" t="s">
        <v>1832</v>
      </c>
      <c r="C140" s="100" t="s">
        <v>1845</v>
      </c>
      <c r="D140" s="100"/>
      <c r="E140" s="109">
        <f t="shared" si="2"/>
        <v>1</v>
      </c>
      <c r="F140" s="109"/>
      <c r="G140" s="109" t="s">
        <v>35</v>
      </c>
      <c r="H140" s="109"/>
      <c r="I140" s="103">
        <v>43235</v>
      </c>
      <c r="J140" s="103"/>
      <c r="K140" s="103">
        <v>43235</v>
      </c>
      <c r="L140" s="103"/>
      <c r="M140" s="84" t="s">
        <v>656</v>
      </c>
      <c r="N140" s="84"/>
      <c r="O140" s="105">
        <v>110</v>
      </c>
      <c r="P140" s="105"/>
      <c r="Q140" s="84"/>
      <c r="R140" s="84"/>
      <c r="S140" s="84"/>
      <c r="T140" s="1"/>
    </row>
    <row r="141" spans="2:20" ht="45" customHeight="1" x14ac:dyDescent="0.25">
      <c r="B141" s="20" t="s">
        <v>1832</v>
      </c>
      <c r="C141" s="100" t="s">
        <v>1845</v>
      </c>
      <c r="D141" s="100"/>
      <c r="E141" s="109">
        <f t="shared" si="2"/>
        <v>1</v>
      </c>
      <c r="F141" s="109"/>
      <c r="G141" s="109" t="s">
        <v>35</v>
      </c>
      <c r="H141" s="109"/>
      <c r="I141" s="103">
        <v>43229</v>
      </c>
      <c r="J141" s="103"/>
      <c r="K141" s="103">
        <v>43229</v>
      </c>
      <c r="L141" s="103"/>
      <c r="M141" s="84" t="s">
        <v>656</v>
      </c>
      <c r="N141" s="84"/>
      <c r="O141" s="105">
        <v>46</v>
      </c>
      <c r="P141" s="105"/>
      <c r="Q141" s="84"/>
      <c r="R141" s="84"/>
      <c r="S141" s="84"/>
      <c r="T141" s="1"/>
    </row>
    <row r="142" spans="2:20" ht="45" customHeight="1" x14ac:dyDescent="0.25">
      <c r="B142" s="20" t="s">
        <v>1832</v>
      </c>
      <c r="C142" s="100" t="s">
        <v>1845</v>
      </c>
      <c r="D142" s="100"/>
      <c r="E142" s="109">
        <f t="shared" si="2"/>
        <v>1</v>
      </c>
      <c r="F142" s="109"/>
      <c r="G142" s="109" t="s">
        <v>35</v>
      </c>
      <c r="H142" s="109"/>
      <c r="I142" s="103">
        <v>43248</v>
      </c>
      <c r="J142" s="103"/>
      <c r="K142" s="103">
        <v>43248</v>
      </c>
      <c r="L142" s="103"/>
      <c r="M142" s="84" t="s">
        <v>656</v>
      </c>
      <c r="N142" s="84"/>
      <c r="O142" s="105">
        <v>360.5</v>
      </c>
      <c r="P142" s="105"/>
      <c r="Q142" s="84"/>
      <c r="R142" s="84"/>
      <c r="S142" s="84"/>
      <c r="T142" s="1"/>
    </row>
    <row r="143" spans="2:20" ht="45" customHeight="1" x14ac:dyDescent="0.25">
      <c r="B143" s="20" t="s">
        <v>1832</v>
      </c>
      <c r="C143" s="100" t="s">
        <v>1845</v>
      </c>
      <c r="D143" s="100"/>
      <c r="E143" s="109">
        <f t="shared" si="2"/>
        <v>1</v>
      </c>
      <c r="F143" s="109"/>
      <c r="G143" s="109" t="s">
        <v>35</v>
      </c>
      <c r="H143" s="109"/>
      <c r="I143" s="103">
        <v>43243</v>
      </c>
      <c r="J143" s="103"/>
      <c r="K143" s="103">
        <v>43243</v>
      </c>
      <c r="L143" s="103"/>
      <c r="M143" s="84" t="s">
        <v>656</v>
      </c>
      <c r="N143" s="84"/>
      <c r="O143" s="105">
        <v>226</v>
      </c>
      <c r="P143" s="105"/>
      <c r="Q143" s="84"/>
      <c r="R143" s="84"/>
      <c r="S143" s="84"/>
      <c r="T143" s="1"/>
    </row>
    <row r="144" spans="2:20" ht="45" customHeight="1" x14ac:dyDescent="0.25">
      <c r="B144" s="20" t="s">
        <v>1832</v>
      </c>
      <c r="C144" s="100" t="s">
        <v>1845</v>
      </c>
      <c r="D144" s="100"/>
      <c r="E144" s="109">
        <f t="shared" si="2"/>
        <v>1</v>
      </c>
      <c r="F144" s="109"/>
      <c r="G144" s="109" t="s">
        <v>35</v>
      </c>
      <c r="H144" s="109"/>
      <c r="I144" s="103">
        <v>43245</v>
      </c>
      <c r="J144" s="103"/>
      <c r="K144" s="103">
        <v>43245</v>
      </c>
      <c r="L144" s="103"/>
      <c r="M144" s="84" t="s">
        <v>656</v>
      </c>
      <c r="N144" s="84"/>
      <c r="O144" s="105">
        <v>501</v>
      </c>
      <c r="P144" s="105"/>
      <c r="Q144" s="84"/>
      <c r="R144" s="84"/>
      <c r="S144" s="84"/>
      <c r="T144" s="1"/>
    </row>
    <row r="145" spans="2:20" ht="45" customHeight="1" x14ac:dyDescent="0.25">
      <c r="B145" s="20" t="s">
        <v>1832</v>
      </c>
      <c r="C145" s="100" t="s">
        <v>1845</v>
      </c>
      <c r="D145" s="100"/>
      <c r="E145" s="109">
        <f t="shared" si="2"/>
        <v>1</v>
      </c>
      <c r="F145" s="109"/>
      <c r="G145" s="109" t="s">
        <v>35</v>
      </c>
      <c r="H145" s="109"/>
      <c r="I145" s="103">
        <v>43250</v>
      </c>
      <c r="J145" s="103"/>
      <c r="K145" s="103">
        <v>43250</v>
      </c>
      <c r="L145" s="103"/>
      <c r="M145" s="84" t="s">
        <v>656</v>
      </c>
      <c r="N145" s="84"/>
      <c r="O145" s="105">
        <v>528</v>
      </c>
      <c r="P145" s="105"/>
      <c r="Q145" s="84"/>
      <c r="R145" s="84"/>
      <c r="S145" s="84"/>
      <c r="T145" s="1"/>
    </row>
    <row r="146" spans="2:20" ht="45" customHeight="1" x14ac:dyDescent="0.25">
      <c r="B146" s="20" t="s">
        <v>1832</v>
      </c>
      <c r="C146" s="100" t="s">
        <v>1845</v>
      </c>
      <c r="D146" s="100"/>
      <c r="E146" s="109">
        <f t="shared" si="2"/>
        <v>1</v>
      </c>
      <c r="F146" s="109"/>
      <c r="G146" s="109" t="s">
        <v>35</v>
      </c>
      <c r="H146" s="109"/>
      <c r="I146" s="103">
        <v>43227</v>
      </c>
      <c r="J146" s="103"/>
      <c r="K146" s="103">
        <v>43227</v>
      </c>
      <c r="L146" s="103"/>
      <c r="M146" s="84" t="s">
        <v>656</v>
      </c>
      <c r="N146" s="84"/>
      <c r="O146" s="105">
        <v>518</v>
      </c>
      <c r="P146" s="105"/>
      <c r="Q146" s="84"/>
      <c r="R146" s="84"/>
      <c r="S146" s="84"/>
      <c r="T146" s="1"/>
    </row>
    <row r="147" spans="2:20" ht="45" customHeight="1" x14ac:dyDescent="0.25">
      <c r="B147" s="20" t="s">
        <v>1832</v>
      </c>
      <c r="C147" s="100" t="s">
        <v>1845</v>
      </c>
      <c r="D147" s="100"/>
      <c r="E147" s="109">
        <f t="shared" si="2"/>
        <v>1</v>
      </c>
      <c r="F147" s="109"/>
      <c r="G147" s="109" t="s">
        <v>35</v>
      </c>
      <c r="H147" s="109"/>
      <c r="I147" s="103">
        <v>43243</v>
      </c>
      <c r="J147" s="103"/>
      <c r="K147" s="103">
        <v>43243</v>
      </c>
      <c r="L147" s="103"/>
      <c r="M147" s="84" t="s">
        <v>656</v>
      </c>
      <c r="N147" s="84"/>
      <c r="O147" s="105">
        <v>107</v>
      </c>
      <c r="P147" s="105"/>
      <c r="Q147" s="84"/>
      <c r="R147" s="84"/>
      <c r="S147" s="84"/>
      <c r="T147" s="1"/>
    </row>
    <row r="148" spans="2:20" ht="45" customHeight="1" x14ac:dyDescent="0.25">
      <c r="B148" s="20" t="s">
        <v>1832</v>
      </c>
      <c r="C148" s="100" t="s">
        <v>1845</v>
      </c>
      <c r="D148" s="100"/>
      <c r="E148" s="109">
        <f t="shared" si="2"/>
        <v>1</v>
      </c>
      <c r="F148" s="109"/>
      <c r="G148" s="109" t="s">
        <v>35</v>
      </c>
      <c r="H148" s="109"/>
      <c r="I148" s="103">
        <v>43227</v>
      </c>
      <c r="J148" s="103"/>
      <c r="K148" s="103">
        <v>43227</v>
      </c>
      <c r="L148" s="103"/>
      <c r="M148" s="84" t="s">
        <v>656</v>
      </c>
      <c r="N148" s="84"/>
      <c r="O148" s="105">
        <v>122.01</v>
      </c>
      <c r="P148" s="105"/>
      <c r="Q148" s="84"/>
      <c r="R148" s="84"/>
      <c r="S148" s="84"/>
      <c r="T148" s="1"/>
    </row>
    <row r="149" spans="2:20" ht="45" customHeight="1" x14ac:dyDescent="0.25">
      <c r="B149" s="20" t="s">
        <v>1832</v>
      </c>
      <c r="C149" s="100" t="s">
        <v>1845</v>
      </c>
      <c r="D149" s="100"/>
      <c r="E149" s="109">
        <f t="shared" si="2"/>
        <v>1</v>
      </c>
      <c r="F149" s="109"/>
      <c r="G149" s="109" t="s">
        <v>35</v>
      </c>
      <c r="H149" s="109"/>
      <c r="I149" s="103">
        <v>43245</v>
      </c>
      <c r="J149" s="103"/>
      <c r="K149" s="103">
        <v>43245</v>
      </c>
      <c r="L149" s="103"/>
      <c r="M149" s="84" t="s">
        <v>656</v>
      </c>
      <c r="N149" s="84"/>
      <c r="O149" s="105">
        <v>187</v>
      </c>
      <c r="P149" s="105"/>
      <c r="Q149" s="84"/>
      <c r="R149" s="84"/>
      <c r="S149" s="84"/>
      <c r="T149" s="1"/>
    </row>
    <row r="150" spans="2:20" ht="45" customHeight="1" x14ac:dyDescent="0.25">
      <c r="B150" s="20" t="s">
        <v>1832</v>
      </c>
      <c r="C150" s="100" t="s">
        <v>1845</v>
      </c>
      <c r="D150" s="100"/>
      <c r="E150" s="109">
        <f t="shared" si="2"/>
        <v>1</v>
      </c>
      <c r="F150" s="109"/>
      <c r="G150" s="109" t="s">
        <v>35</v>
      </c>
      <c r="H150" s="109"/>
      <c r="I150" s="103">
        <v>43250</v>
      </c>
      <c r="J150" s="103"/>
      <c r="K150" s="103">
        <v>43250</v>
      </c>
      <c r="L150" s="103"/>
      <c r="M150" s="84" t="s">
        <v>656</v>
      </c>
      <c r="N150" s="84"/>
      <c r="O150" s="105">
        <v>204</v>
      </c>
      <c r="P150" s="105"/>
      <c r="Q150" s="84"/>
      <c r="R150" s="84"/>
      <c r="S150" s="84"/>
      <c r="T150" s="1"/>
    </row>
    <row r="151" spans="2:20" ht="45" customHeight="1" x14ac:dyDescent="0.25">
      <c r="B151" s="20" t="s">
        <v>1832</v>
      </c>
      <c r="C151" s="100" t="s">
        <v>1845</v>
      </c>
      <c r="D151" s="100"/>
      <c r="E151" s="109">
        <f t="shared" si="2"/>
        <v>1</v>
      </c>
      <c r="F151" s="109"/>
      <c r="G151" s="109" t="s">
        <v>35</v>
      </c>
      <c r="H151" s="109"/>
      <c r="I151" s="103">
        <v>43248</v>
      </c>
      <c r="J151" s="103"/>
      <c r="K151" s="103">
        <v>43248</v>
      </c>
      <c r="L151" s="103"/>
      <c r="M151" s="84" t="s">
        <v>656</v>
      </c>
      <c r="N151" s="84"/>
      <c r="O151" s="105">
        <v>478</v>
      </c>
      <c r="P151" s="105"/>
      <c r="Q151" s="84"/>
      <c r="R151" s="84"/>
      <c r="S151" s="84"/>
      <c r="T151" s="1"/>
    </row>
    <row r="152" spans="2:20" ht="45" customHeight="1" x14ac:dyDescent="0.25">
      <c r="B152" s="20" t="s">
        <v>1832</v>
      </c>
      <c r="C152" s="100" t="s">
        <v>1846</v>
      </c>
      <c r="D152" s="100"/>
      <c r="E152" s="109">
        <f t="shared" si="2"/>
        <v>1</v>
      </c>
      <c r="F152" s="109"/>
      <c r="G152" s="109" t="s">
        <v>35</v>
      </c>
      <c r="H152" s="109"/>
      <c r="I152" s="103">
        <v>43243</v>
      </c>
      <c r="J152" s="103"/>
      <c r="K152" s="103">
        <v>43243</v>
      </c>
      <c r="L152" s="103"/>
      <c r="M152" s="84" t="s">
        <v>656</v>
      </c>
      <c r="N152" s="84"/>
      <c r="O152" s="105">
        <v>200</v>
      </c>
      <c r="P152" s="105"/>
      <c r="Q152" s="84"/>
      <c r="R152" s="84"/>
      <c r="S152" s="84"/>
      <c r="T152" s="1"/>
    </row>
    <row r="153" spans="2:20" ht="45" customHeight="1" x14ac:dyDescent="0.25">
      <c r="B153" s="20" t="s">
        <v>1832</v>
      </c>
      <c r="C153" s="100" t="s">
        <v>1845</v>
      </c>
      <c r="D153" s="100"/>
      <c r="E153" s="109">
        <f t="shared" si="2"/>
        <v>1</v>
      </c>
      <c r="F153" s="109"/>
      <c r="G153" s="109" t="s">
        <v>35</v>
      </c>
      <c r="H153" s="109"/>
      <c r="I153" s="103">
        <v>43242</v>
      </c>
      <c r="J153" s="103"/>
      <c r="K153" s="103">
        <v>43242</v>
      </c>
      <c r="L153" s="103"/>
      <c r="M153" s="84" t="s">
        <v>656</v>
      </c>
      <c r="N153" s="84"/>
      <c r="O153" s="105">
        <v>528</v>
      </c>
      <c r="P153" s="105"/>
      <c r="Q153" s="84"/>
      <c r="R153" s="84"/>
      <c r="S153" s="84"/>
      <c r="T153" s="1"/>
    </row>
    <row r="154" spans="2:20" ht="45" customHeight="1" x14ac:dyDescent="0.25">
      <c r="B154" s="20" t="s">
        <v>1832</v>
      </c>
      <c r="C154" s="100" t="s">
        <v>1845</v>
      </c>
      <c r="D154" s="100"/>
      <c r="E154" s="109">
        <f t="shared" si="2"/>
        <v>1</v>
      </c>
      <c r="F154" s="109"/>
      <c r="G154" s="109" t="s">
        <v>35</v>
      </c>
      <c r="H154" s="109"/>
      <c r="I154" s="103">
        <v>43248</v>
      </c>
      <c r="J154" s="103"/>
      <c r="K154" s="103">
        <v>43248</v>
      </c>
      <c r="L154" s="103"/>
      <c r="M154" s="84" t="s">
        <v>656</v>
      </c>
      <c r="N154" s="84"/>
      <c r="O154" s="105">
        <v>250.5</v>
      </c>
      <c r="P154" s="105"/>
      <c r="Q154" s="84"/>
      <c r="R154" s="84"/>
      <c r="S154" s="84"/>
      <c r="T154" s="1"/>
    </row>
    <row r="155" spans="2:20" ht="45" customHeight="1" x14ac:dyDescent="0.25">
      <c r="B155" s="20" t="s">
        <v>1832</v>
      </c>
      <c r="C155" s="100" t="s">
        <v>1845</v>
      </c>
      <c r="D155" s="100"/>
      <c r="E155" s="109">
        <f t="shared" si="2"/>
        <v>1</v>
      </c>
      <c r="F155" s="109"/>
      <c r="G155" s="109" t="s">
        <v>35</v>
      </c>
      <c r="H155" s="109"/>
      <c r="I155" s="103">
        <v>43242</v>
      </c>
      <c r="J155" s="103"/>
      <c r="K155" s="103">
        <v>43242</v>
      </c>
      <c r="L155" s="103"/>
      <c r="M155" s="84" t="s">
        <v>656</v>
      </c>
      <c r="N155" s="84"/>
      <c r="O155" s="105">
        <v>116</v>
      </c>
      <c r="P155" s="105"/>
      <c r="Q155" s="84"/>
      <c r="R155" s="84"/>
      <c r="S155" s="84"/>
      <c r="T155" s="1"/>
    </row>
    <row r="156" spans="2:20" ht="45" customHeight="1" x14ac:dyDescent="0.25">
      <c r="B156" s="20" t="s">
        <v>1832</v>
      </c>
      <c r="C156" s="100" t="s">
        <v>1847</v>
      </c>
      <c r="D156" s="100"/>
      <c r="E156" s="109">
        <f t="shared" si="2"/>
        <v>1</v>
      </c>
      <c r="F156" s="109"/>
      <c r="G156" s="109" t="s">
        <v>35</v>
      </c>
      <c r="H156" s="109"/>
      <c r="I156" s="103">
        <v>43159</v>
      </c>
      <c r="J156" s="103"/>
      <c r="K156" s="103">
        <v>43159</v>
      </c>
      <c r="L156" s="103"/>
      <c r="M156" s="84" t="s">
        <v>656</v>
      </c>
      <c r="N156" s="84"/>
      <c r="O156" s="105">
        <v>208</v>
      </c>
      <c r="P156" s="105"/>
      <c r="Q156" s="84"/>
      <c r="R156" s="84"/>
      <c r="S156" s="84"/>
      <c r="T156" s="1"/>
    </row>
    <row r="157" spans="2:20" ht="45" customHeight="1" x14ac:dyDescent="0.25">
      <c r="B157" s="20" t="s">
        <v>1832</v>
      </c>
      <c r="C157" s="100" t="s">
        <v>1847</v>
      </c>
      <c r="D157" s="100"/>
      <c r="E157" s="109">
        <f t="shared" si="2"/>
        <v>1</v>
      </c>
      <c r="F157" s="109"/>
      <c r="G157" s="109" t="s">
        <v>35</v>
      </c>
      <c r="H157" s="109"/>
      <c r="I157" s="103">
        <v>43158</v>
      </c>
      <c r="J157" s="103"/>
      <c r="K157" s="103">
        <v>43158</v>
      </c>
      <c r="L157" s="103"/>
      <c r="M157" s="84" t="s">
        <v>656</v>
      </c>
      <c r="N157" s="84"/>
      <c r="O157" s="105">
        <v>428</v>
      </c>
      <c r="P157" s="105"/>
      <c r="Q157" s="84"/>
      <c r="R157" s="84"/>
      <c r="S157" s="84"/>
      <c r="T157" s="1"/>
    </row>
    <row r="158" spans="2:20" ht="45" customHeight="1" x14ac:dyDescent="0.25">
      <c r="B158" s="20" t="s">
        <v>1832</v>
      </c>
      <c r="C158" s="100" t="s">
        <v>1847</v>
      </c>
      <c r="D158" s="100"/>
      <c r="E158" s="109">
        <f t="shared" si="2"/>
        <v>1</v>
      </c>
      <c r="F158" s="109"/>
      <c r="G158" s="109" t="s">
        <v>35</v>
      </c>
      <c r="H158" s="109"/>
      <c r="I158" s="103">
        <v>43157</v>
      </c>
      <c r="J158" s="103"/>
      <c r="K158" s="103">
        <v>43157</v>
      </c>
      <c r="L158" s="103"/>
      <c r="M158" s="84" t="s">
        <v>656</v>
      </c>
      <c r="N158" s="84"/>
      <c r="O158" s="105">
        <v>380</v>
      </c>
      <c r="P158" s="105"/>
      <c r="Q158" s="84"/>
      <c r="R158" s="84"/>
      <c r="S158" s="84"/>
      <c r="T158" s="1"/>
    </row>
    <row r="159" spans="2:20" ht="45" customHeight="1" x14ac:dyDescent="0.25">
      <c r="B159" s="20" t="s">
        <v>1832</v>
      </c>
      <c r="C159" s="100" t="s">
        <v>1847</v>
      </c>
      <c r="D159" s="100"/>
      <c r="E159" s="109">
        <f t="shared" si="2"/>
        <v>1</v>
      </c>
      <c r="F159" s="109"/>
      <c r="G159" s="109" t="s">
        <v>35</v>
      </c>
      <c r="H159" s="109"/>
      <c r="I159" s="103">
        <v>43175</v>
      </c>
      <c r="J159" s="103"/>
      <c r="K159" s="103">
        <v>43175</v>
      </c>
      <c r="L159" s="103"/>
      <c r="M159" s="84" t="s">
        <v>656</v>
      </c>
      <c r="N159" s="84"/>
      <c r="O159" s="105">
        <v>208</v>
      </c>
      <c r="P159" s="105"/>
      <c r="Q159" s="84"/>
      <c r="R159" s="84"/>
      <c r="S159" s="84"/>
      <c r="T159" s="1"/>
    </row>
    <row r="160" spans="2:20" ht="45" customHeight="1" x14ac:dyDescent="0.25">
      <c r="B160" s="20" t="s">
        <v>1832</v>
      </c>
      <c r="C160" s="100" t="s">
        <v>1847</v>
      </c>
      <c r="D160" s="100"/>
      <c r="E160" s="109">
        <f t="shared" si="2"/>
        <v>1</v>
      </c>
      <c r="F160" s="109"/>
      <c r="G160" s="109" t="s">
        <v>35</v>
      </c>
      <c r="H160" s="109"/>
      <c r="I160" s="103">
        <v>43164</v>
      </c>
      <c r="J160" s="103"/>
      <c r="K160" s="103">
        <v>43164</v>
      </c>
      <c r="L160" s="103"/>
      <c r="M160" s="84" t="s">
        <v>656</v>
      </c>
      <c r="N160" s="84"/>
      <c r="O160" s="105">
        <v>405</v>
      </c>
      <c r="P160" s="105"/>
      <c r="Q160" s="84"/>
      <c r="R160" s="84"/>
      <c r="S160" s="84"/>
      <c r="T160" s="1"/>
    </row>
    <row r="161" spans="2:20" ht="45" customHeight="1" x14ac:dyDescent="0.25">
      <c r="B161" s="20" t="s">
        <v>1832</v>
      </c>
      <c r="C161" s="100" t="s">
        <v>1847</v>
      </c>
      <c r="D161" s="100"/>
      <c r="E161" s="109">
        <f t="shared" si="2"/>
        <v>1</v>
      </c>
      <c r="F161" s="109"/>
      <c r="G161" s="109" t="s">
        <v>35</v>
      </c>
      <c r="H161" s="109"/>
      <c r="I161" s="103">
        <v>43168</v>
      </c>
      <c r="J161" s="103"/>
      <c r="K161" s="103">
        <v>43168</v>
      </c>
      <c r="L161" s="103"/>
      <c r="M161" s="84" t="s">
        <v>656</v>
      </c>
      <c r="N161" s="84"/>
      <c r="O161" s="105">
        <v>421</v>
      </c>
      <c r="P161" s="105"/>
      <c r="Q161" s="84"/>
      <c r="R161" s="84"/>
      <c r="S161" s="84"/>
      <c r="T161" s="1"/>
    </row>
    <row r="162" spans="2:20" ht="45" customHeight="1" x14ac:dyDescent="0.25">
      <c r="B162" s="20" t="s">
        <v>1832</v>
      </c>
      <c r="C162" s="100" t="s">
        <v>1847</v>
      </c>
      <c r="D162" s="100"/>
      <c r="E162" s="109">
        <f t="shared" si="2"/>
        <v>1</v>
      </c>
      <c r="F162" s="109"/>
      <c r="G162" s="109" t="s">
        <v>35</v>
      </c>
      <c r="H162" s="109"/>
      <c r="I162" s="103">
        <v>43158</v>
      </c>
      <c r="J162" s="103"/>
      <c r="K162" s="103">
        <v>43158</v>
      </c>
      <c r="L162" s="103"/>
      <c r="M162" s="84" t="s">
        <v>656</v>
      </c>
      <c r="N162" s="84"/>
      <c r="O162" s="105">
        <v>215</v>
      </c>
      <c r="P162" s="105"/>
      <c r="Q162" s="84"/>
      <c r="R162" s="84"/>
      <c r="S162" s="84"/>
      <c r="T162" s="1"/>
    </row>
    <row r="163" spans="2:20" ht="45" customHeight="1" x14ac:dyDescent="0.25">
      <c r="B163" s="20" t="s">
        <v>1832</v>
      </c>
      <c r="C163" s="100" t="s">
        <v>1847</v>
      </c>
      <c r="D163" s="100"/>
      <c r="E163" s="109">
        <f t="shared" si="2"/>
        <v>1</v>
      </c>
      <c r="F163" s="109"/>
      <c r="G163" s="109" t="s">
        <v>35</v>
      </c>
      <c r="H163" s="109"/>
      <c r="I163" s="103">
        <v>43157</v>
      </c>
      <c r="J163" s="103"/>
      <c r="K163" s="103">
        <v>43157</v>
      </c>
      <c r="L163" s="103"/>
      <c r="M163" s="84" t="s">
        <v>656</v>
      </c>
      <c r="N163" s="84"/>
      <c r="O163" s="105">
        <v>85</v>
      </c>
      <c r="P163" s="105"/>
      <c r="Q163" s="84"/>
      <c r="R163" s="84"/>
      <c r="S163" s="84"/>
      <c r="T163" s="1"/>
    </row>
    <row r="164" spans="2:20" ht="45" customHeight="1" x14ac:dyDescent="0.25">
      <c r="B164" s="20" t="s">
        <v>1832</v>
      </c>
      <c r="C164" s="100" t="s">
        <v>1847</v>
      </c>
      <c r="D164" s="100"/>
      <c r="E164" s="109">
        <f t="shared" si="2"/>
        <v>1</v>
      </c>
      <c r="F164" s="109"/>
      <c r="G164" s="109" t="s">
        <v>35</v>
      </c>
      <c r="H164" s="109"/>
      <c r="I164" s="103">
        <v>43175</v>
      </c>
      <c r="J164" s="103"/>
      <c r="K164" s="103">
        <v>43175</v>
      </c>
      <c r="L164" s="103"/>
      <c r="M164" s="84" t="s">
        <v>656</v>
      </c>
      <c r="N164" s="84"/>
      <c r="O164" s="105">
        <v>580</v>
      </c>
      <c r="P164" s="105"/>
      <c r="Q164" s="84"/>
      <c r="R164" s="84"/>
      <c r="S164" s="84"/>
      <c r="T164" s="1"/>
    </row>
    <row r="165" spans="2:20" ht="45" customHeight="1" x14ac:dyDescent="0.25">
      <c r="B165" s="20" t="s">
        <v>1832</v>
      </c>
      <c r="C165" s="100" t="s">
        <v>1847</v>
      </c>
      <c r="D165" s="100"/>
      <c r="E165" s="109">
        <f t="shared" si="2"/>
        <v>1</v>
      </c>
      <c r="F165" s="109"/>
      <c r="G165" s="109" t="s">
        <v>35</v>
      </c>
      <c r="H165" s="109"/>
      <c r="I165" s="103">
        <v>43164</v>
      </c>
      <c r="J165" s="103"/>
      <c r="K165" s="103">
        <v>43164</v>
      </c>
      <c r="L165" s="103"/>
      <c r="M165" s="84" t="s">
        <v>656</v>
      </c>
      <c r="N165" s="84"/>
      <c r="O165" s="105">
        <v>264</v>
      </c>
      <c r="P165" s="105"/>
      <c r="Q165" s="84"/>
      <c r="R165" s="84"/>
      <c r="S165" s="84"/>
      <c r="T165" s="1"/>
    </row>
    <row r="166" spans="2:20" ht="45" customHeight="1" x14ac:dyDescent="0.25">
      <c r="B166" s="20" t="s">
        <v>1832</v>
      </c>
      <c r="C166" s="100" t="s">
        <v>1847</v>
      </c>
      <c r="D166" s="100"/>
      <c r="E166" s="109">
        <f t="shared" si="2"/>
        <v>1</v>
      </c>
      <c r="F166" s="109"/>
      <c r="G166" s="109" t="s">
        <v>35</v>
      </c>
      <c r="H166" s="109"/>
      <c r="I166" s="103">
        <v>43168</v>
      </c>
      <c r="J166" s="103"/>
      <c r="K166" s="103">
        <v>43168</v>
      </c>
      <c r="L166" s="103"/>
      <c r="M166" s="84" t="s">
        <v>656</v>
      </c>
      <c r="N166" s="84"/>
      <c r="O166" s="105">
        <v>280</v>
      </c>
      <c r="P166" s="105"/>
      <c r="Q166" s="84"/>
      <c r="R166" s="84"/>
      <c r="S166" s="84"/>
      <c r="T166" s="1"/>
    </row>
    <row r="167" spans="2:20" ht="45" customHeight="1" x14ac:dyDescent="0.25">
      <c r="B167" s="20" t="s">
        <v>1832</v>
      </c>
      <c r="C167" s="100" t="s">
        <v>1848</v>
      </c>
      <c r="D167" s="100"/>
      <c r="E167" s="109">
        <f t="shared" si="2"/>
        <v>1</v>
      </c>
      <c r="F167" s="109"/>
      <c r="G167" s="109" t="s">
        <v>35</v>
      </c>
      <c r="H167" s="109"/>
      <c r="I167" s="103">
        <v>43164</v>
      </c>
      <c r="J167" s="103"/>
      <c r="K167" s="103">
        <v>43164</v>
      </c>
      <c r="L167" s="103"/>
      <c r="M167" s="84" t="s">
        <v>656</v>
      </c>
      <c r="N167" s="84"/>
      <c r="O167" s="105">
        <v>396</v>
      </c>
      <c r="P167" s="105"/>
      <c r="Q167" s="84"/>
      <c r="R167" s="84"/>
      <c r="S167" s="84"/>
      <c r="T167" s="1"/>
    </row>
    <row r="168" spans="2:20" ht="45" customHeight="1" x14ac:dyDescent="0.25">
      <c r="B168" s="20" t="s">
        <v>1832</v>
      </c>
      <c r="C168" s="100" t="s">
        <v>1848</v>
      </c>
      <c r="D168" s="100"/>
      <c r="E168" s="109">
        <f t="shared" si="2"/>
        <v>1</v>
      </c>
      <c r="F168" s="109"/>
      <c r="G168" s="109" t="s">
        <v>35</v>
      </c>
      <c r="H168" s="109"/>
      <c r="I168" s="103">
        <v>43164</v>
      </c>
      <c r="J168" s="103"/>
      <c r="K168" s="103">
        <v>43164</v>
      </c>
      <c r="L168" s="103"/>
      <c r="M168" s="84" t="s">
        <v>656</v>
      </c>
      <c r="N168" s="84"/>
      <c r="O168" s="105">
        <v>191.01</v>
      </c>
      <c r="P168" s="105"/>
      <c r="Q168" s="84"/>
      <c r="R168" s="84"/>
      <c r="S168" s="84"/>
      <c r="T168" s="1"/>
    </row>
    <row r="169" spans="2:20" ht="45" customHeight="1" x14ac:dyDescent="0.25">
      <c r="B169" s="20" t="s">
        <v>1832</v>
      </c>
      <c r="C169" s="100" t="s">
        <v>1849</v>
      </c>
      <c r="D169" s="100"/>
      <c r="E169" s="109">
        <f t="shared" si="2"/>
        <v>1</v>
      </c>
      <c r="F169" s="109"/>
      <c r="G169" s="109" t="s">
        <v>35</v>
      </c>
      <c r="H169" s="109"/>
      <c r="I169" s="103">
        <v>43158</v>
      </c>
      <c r="J169" s="103"/>
      <c r="K169" s="103">
        <v>43158</v>
      </c>
      <c r="L169" s="103"/>
      <c r="M169" s="84" t="s">
        <v>656</v>
      </c>
      <c r="N169" s="84"/>
      <c r="O169" s="105">
        <v>300</v>
      </c>
      <c r="P169" s="105"/>
      <c r="Q169" s="84"/>
      <c r="R169" s="84"/>
      <c r="S169" s="84"/>
      <c r="T169" s="1"/>
    </row>
    <row r="170" spans="2:20" ht="45" customHeight="1" x14ac:dyDescent="0.25">
      <c r="B170" s="20" t="s">
        <v>1832</v>
      </c>
      <c r="C170" s="100" t="s">
        <v>1842</v>
      </c>
      <c r="D170" s="100"/>
      <c r="E170" s="109">
        <f t="shared" si="2"/>
        <v>1</v>
      </c>
      <c r="F170" s="109"/>
      <c r="G170" s="109" t="s">
        <v>35</v>
      </c>
      <c r="H170" s="109"/>
      <c r="I170" s="103">
        <v>43182</v>
      </c>
      <c r="J170" s="103"/>
      <c r="K170" s="103">
        <v>43182</v>
      </c>
      <c r="L170" s="103"/>
      <c r="M170" s="84" t="s">
        <v>656</v>
      </c>
      <c r="N170" s="84"/>
      <c r="O170" s="105">
        <v>236</v>
      </c>
      <c r="P170" s="105"/>
      <c r="Q170" s="84"/>
      <c r="R170" s="84"/>
      <c r="S170" s="84"/>
      <c r="T170" s="1"/>
    </row>
    <row r="171" spans="2:20" ht="45" customHeight="1" x14ac:dyDescent="0.25">
      <c r="B171" s="20" t="s">
        <v>1832</v>
      </c>
      <c r="C171" s="100" t="s">
        <v>1842</v>
      </c>
      <c r="D171" s="100"/>
      <c r="E171" s="109">
        <f t="shared" si="2"/>
        <v>1</v>
      </c>
      <c r="F171" s="109"/>
      <c r="G171" s="109" t="s">
        <v>35</v>
      </c>
      <c r="H171" s="109"/>
      <c r="I171" s="103">
        <v>43182</v>
      </c>
      <c r="J171" s="103"/>
      <c r="K171" s="103">
        <v>43182</v>
      </c>
      <c r="L171" s="103"/>
      <c r="M171" s="84" t="s">
        <v>656</v>
      </c>
      <c r="N171" s="84"/>
      <c r="O171" s="105">
        <v>280</v>
      </c>
      <c r="P171" s="105"/>
      <c r="Q171" s="84"/>
      <c r="R171" s="84"/>
      <c r="S171" s="84"/>
      <c r="T171" s="1"/>
    </row>
    <row r="172" spans="2:20" ht="45" customHeight="1" x14ac:dyDescent="0.25">
      <c r="B172" s="20" t="s">
        <v>1832</v>
      </c>
      <c r="C172" s="100" t="s">
        <v>1850</v>
      </c>
      <c r="D172" s="100"/>
      <c r="E172" s="109">
        <f t="shared" si="2"/>
        <v>1</v>
      </c>
      <c r="F172" s="109"/>
      <c r="G172" s="109" t="s">
        <v>35</v>
      </c>
      <c r="H172" s="109"/>
      <c r="I172" s="103">
        <v>43180</v>
      </c>
      <c r="J172" s="103"/>
      <c r="K172" s="103">
        <v>43180</v>
      </c>
      <c r="L172" s="103"/>
      <c r="M172" s="84" t="s">
        <v>656</v>
      </c>
      <c r="N172" s="84"/>
      <c r="O172" s="105">
        <v>438</v>
      </c>
      <c r="P172" s="105"/>
      <c r="Q172" s="84"/>
      <c r="R172" s="84"/>
      <c r="S172" s="84"/>
      <c r="T172" s="1"/>
    </row>
    <row r="173" spans="2:20" ht="45" customHeight="1" x14ac:dyDescent="0.25">
      <c r="B173" s="20" t="s">
        <v>1832</v>
      </c>
      <c r="C173" s="100" t="s">
        <v>1850</v>
      </c>
      <c r="D173" s="100"/>
      <c r="E173" s="109">
        <f t="shared" si="2"/>
        <v>1</v>
      </c>
      <c r="F173" s="109"/>
      <c r="G173" s="109" t="s">
        <v>35</v>
      </c>
      <c r="H173" s="109"/>
      <c r="I173" s="103">
        <v>43181</v>
      </c>
      <c r="J173" s="103"/>
      <c r="K173" s="103">
        <v>43181</v>
      </c>
      <c r="L173" s="103"/>
      <c r="M173" s="84" t="s">
        <v>656</v>
      </c>
      <c r="N173" s="84"/>
      <c r="O173" s="105">
        <v>428</v>
      </c>
      <c r="P173" s="105"/>
      <c r="Q173" s="84"/>
      <c r="R173" s="84"/>
      <c r="S173" s="84"/>
      <c r="T173" s="1"/>
    </row>
    <row r="174" spans="2:20" ht="45" customHeight="1" x14ac:dyDescent="0.25">
      <c r="B174" s="20" t="s">
        <v>1832</v>
      </c>
      <c r="C174" s="100" t="s">
        <v>1850</v>
      </c>
      <c r="D174" s="100"/>
      <c r="E174" s="109">
        <f t="shared" si="2"/>
        <v>1</v>
      </c>
      <c r="F174" s="109"/>
      <c r="G174" s="109" t="s">
        <v>35</v>
      </c>
      <c r="H174" s="109"/>
      <c r="I174" s="103">
        <v>43180</v>
      </c>
      <c r="J174" s="103"/>
      <c r="K174" s="103">
        <v>43180</v>
      </c>
      <c r="L174" s="103"/>
      <c r="M174" s="84" t="s">
        <v>656</v>
      </c>
      <c r="N174" s="84"/>
      <c r="O174" s="105">
        <v>85</v>
      </c>
      <c r="P174" s="105"/>
      <c r="Q174" s="84"/>
      <c r="R174" s="84"/>
      <c r="S174" s="84"/>
      <c r="T174" s="1"/>
    </row>
    <row r="175" spans="2:20" ht="45" customHeight="1" x14ac:dyDescent="0.25">
      <c r="B175" s="20" t="s">
        <v>1832</v>
      </c>
      <c r="C175" s="100" t="s">
        <v>1850</v>
      </c>
      <c r="D175" s="100"/>
      <c r="E175" s="109">
        <f t="shared" si="2"/>
        <v>1</v>
      </c>
      <c r="F175" s="109"/>
      <c r="G175" s="109" t="s">
        <v>35</v>
      </c>
      <c r="H175" s="109"/>
      <c r="I175" s="103">
        <v>43181</v>
      </c>
      <c r="J175" s="103"/>
      <c r="K175" s="103">
        <v>43181</v>
      </c>
      <c r="L175" s="103"/>
      <c r="M175" s="84" t="s">
        <v>656</v>
      </c>
      <c r="N175" s="84"/>
      <c r="O175" s="105">
        <v>154</v>
      </c>
      <c r="P175" s="105"/>
      <c r="Q175" s="84"/>
      <c r="R175" s="84"/>
      <c r="S175" s="84"/>
      <c r="T175" s="1"/>
    </row>
    <row r="176" spans="2:20" ht="45" customHeight="1" x14ac:dyDescent="0.25">
      <c r="B176" s="20" t="s">
        <v>1832</v>
      </c>
      <c r="C176" s="100" t="s">
        <v>84</v>
      </c>
      <c r="D176" s="100"/>
      <c r="E176" s="109">
        <f t="shared" si="2"/>
        <v>1</v>
      </c>
      <c r="F176" s="109"/>
      <c r="G176" s="109" t="s">
        <v>20</v>
      </c>
      <c r="H176" s="109"/>
      <c r="I176" s="103">
        <v>43182</v>
      </c>
      <c r="J176" s="103"/>
      <c r="K176" s="103">
        <v>43182</v>
      </c>
      <c r="L176" s="103"/>
      <c r="M176" s="84" t="s">
        <v>656</v>
      </c>
      <c r="N176" s="84"/>
      <c r="O176" s="105">
        <v>90</v>
      </c>
      <c r="P176" s="105"/>
      <c r="Q176" s="84"/>
      <c r="R176" s="84"/>
      <c r="S176" s="84"/>
      <c r="T176" s="1"/>
    </row>
    <row r="177" spans="2:20" ht="45" customHeight="1" x14ac:dyDescent="0.25">
      <c r="B177" s="20" t="s">
        <v>1832</v>
      </c>
      <c r="C177" s="100" t="s">
        <v>84</v>
      </c>
      <c r="D177" s="100"/>
      <c r="E177" s="109">
        <f t="shared" si="2"/>
        <v>1</v>
      </c>
      <c r="F177" s="109"/>
      <c r="G177" s="109" t="s">
        <v>20</v>
      </c>
      <c r="H177" s="109"/>
      <c r="I177" s="103">
        <v>43195</v>
      </c>
      <c r="J177" s="103"/>
      <c r="K177" s="103">
        <v>43195</v>
      </c>
      <c r="L177" s="103"/>
      <c r="M177" s="84" t="s">
        <v>656</v>
      </c>
      <c r="N177" s="84"/>
      <c r="O177" s="105">
        <v>18</v>
      </c>
      <c r="P177" s="105"/>
      <c r="Q177" s="84"/>
      <c r="R177" s="84"/>
      <c r="S177" s="84"/>
      <c r="T177" s="1"/>
    </row>
    <row r="178" spans="2:20" ht="45" customHeight="1" x14ac:dyDescent="0.25">
      <c r="B178" s="20" t="s">
        <v>1832</v>
      </c>
      <c r="C178" s="100" t="s">
        <v>1836</v>
      </c>
      <c r="D178" s="100"/>
      <c r="E178" s="109">
        <f t="shared" si="2"/>
        <v>1</v>
      </c>
      <c r="F178" s="109"/>
      <c r="G178" s="109" t="s">
        <v>35</v>
      </c>
      <c r="H178" s="109"/>
      <c r="I178" s="103">
        <v>43119</v>
      </c>
      <c r="J178" s="103"/>
      <c r="K178" s="103">
        <v>43119</v>
      </c>
      <c r="L178" s="103"/>
      <c r="M178" s="84" t="s">
        <v>656</v>
      </c>
      <c r="N178" s="84"/>
      <c r="O178" s="105">
        <v>280</v>
      </c>
      <c r="P178" s="105"/>
      <c r="Q178" s="84"/>
      <c r="R178" s="84"/>
      <c r="S178" s="84"/>
      <c r="T178" s="5">
        <f>SUM(O29:O178)</f>
        <v>41875.540000000008</v>
      </c>
    </row>
    <row r="179" spans="2:20" ht="45" customHeight="1" x14ac:dyDescent="0.25">
      <c r="B179" s="20" t="s">
        <v>1851</v>
      </c>
      <c r="C179" s="100" t="s">
        <v>1852</v>
      </c>
      <c r="D179" s="100"/>
      <c r="E179" s="109">
        <f t="shared" si="2"/>
        <v>1</v>
      </c>
      <c r="F179" s="109"/>
      <c r="G179" s="109" t="s">
        <v>35</v>
      </c>
      <c r="H179" s="109"/>
      <c r="I179" s="103">
        <v>43186</v>
      </c>
      <c r="J179" s="103"/>
      <c r="K179" s="103">
        <v>43186</v>
      </c>
      <c r="L179" s="103"/>
      <c r="M179" s="84" t="s">
        <v>656</v>
      </c>
      <c r="N179" s="84"/>
      <c r="O179" s="105">
        <v>240</v>
      </c>
      <c r="P179" s="105"/>
      <c r="Q179" s="84"/>
      <c r="R179" s="84"/>
      <c r="S179" s="84"/>
      <c r="T179" s="1"/>
    </row>
    <row r="180" spans="2:20" ht="45" customHeight="1" x14ac:dyDescent="0.25">
      <c r="B180" s="20" t="s">
        <v>1851</v>
      </c>
      <c r="C180" s="100" t="s">
        <v>1852</v>
      </c>
      <c r="D180" s="100"/>
      <c r="E180" s="109">
        <f t="shared" si="2"/>
        <v>1</v>
      </c>
      <c r="F180" s="109"/>
      <c r="G180" s="109" t="s">
        <v>35</v>
      </c>
      <c r="H180" s="109"/>
      <c r="I180" s="103">
        <v>43186</v>
      </c>
      <c r="J180" s="103"/>
      <c r="K180" s="103">
        <v>43186</v>
      </c>
      <c r="L180" s="103"/>
      <c r="M180" s="84" t="s">
        <v>656</v>
      </c>
      <c r="N180" s="84"/>
      <c r="O180" s="105">
        <v>500</v>
      </c>
      <c r="P180" s="105"/>
      <c r="Q180" s="84"/>
      <c r="R180" s="84"/>
      <c r="S180" s="84"/>
      <c r="T180" s="5">
        <f>SUM(O179:O180)</f>
        <v>740</v>
      </c>
    </row>
    <row r="181" spans="2:20" ht="45" customHeight="1" x14ac:dyDescent="0.25">
      <c r="B181" s="20" t="s">
        <v>1853</v>
      </c>
      <c r="C181" s="100" t="s">
        <v>19</v>
      </c>
      <c r="D181" s="100"/>
      <c r="E181" s="109">
        <f t="shared" si="2"/>
        <v>1</v>
      </c>
      <c r="F181" s="109"/>
      <c r="G181" s="109" t="s">
        <v>20</v>
      </c>
      <c r="H181" s="109"/>
      <c r="I181" s="103">
        <v>43195</v>
      </c>
      <c r="J181" s="103"/>
      <c r="K181" s="103">
        <v>43196</v>
      </c>
      <c r="L181" s="103"/>
      <c r="M181" s="84" t="s">
        <v>656</v>
      </c>
      <c r="N181" s="84"/>
      <c r="O181" s="105">
        <v>8120</v>
      </c>
      <c r="P181" s="105"/>
      <c r="Q181" s="84"/>
      <c r="R181" s="84"/>
      <c r="S181" s="84"/>
      <c r="T181" s="5">
        <f>O181</f>
        <v>8120</v>
      </c>
    </row>
    <row r="182" spans="2:20" ht="45" customHeight="1" x14ac:dyDescent="0.25">
      <c r="B182" s="20" t="s">
        <v>1854</v>
      </c>
      <c r="C182" s="100" t="s">
        <v>84</v>
      </c>
      <c r="D182" s="100"/>
      <c r="E182" s="109">
        <f t="shared" si="2"/>
        <v>1</v>
      </c>
      <c r="F182" s="109"/>
      <c r="G182" s="109" t="s">
        <v>20</v>
      </c>
      <c r="H182" s="109"/>
      <c r="I182" s="103">
        <v>43241</v>
      </c>
      <c r="J182" s="103"/>
      <c r="K182" s="103">
        <v>43243</v>
      </c>
      <c r="L182" s="103"/>
      <c r="M182" s="84" t="s">
        <v>656</v>
      </c>
      <c r="N182" s="84"/>
      <c r="O182" s="105">
        <v>1980</v>
      </c>
      <c r="P182" s="105"/>
      <c r="Q182" s="84"/>
      <c r="R182" s="84"/>
      <c r="S182" s="84"/>
      <c r="T182" s="1"/>
    </row>
    <row r="183" spans="2:20" ht="45" customHeight="1" x14ac:dyDescent="0.25">
      <c r="B183" s="20" t="s">
        <v>1854</v>
      </c>
      <c r="C183" s="100" t="s">
        <v>84</v>
      </c>
      <c r="D183" s="100"/>
      <c r="E183" s="109">
        <f t="shared" si="2"/>
        <v>1</v>
      </c>
      <c r="F183" s="109"/>
      <c r="G183" s="109" t="s">
        <v>20</v>
      </c>
      <c r="H183" s="109"/>
      <c r="I183" s="103">
        <v>43241</v>
      </c>
      <c r="J183" s="103"/>
      <c r="K183" s="103">
        <v>43243</v>
      </c>
      <c r="L183" s="103"/>
      <c r="M183" s="84" t="s">
        <v>656</v>
      </c>
      <c r="N183" s="84"/>
      <c r="O183" s="105">
        <v>244</v>
      </c>
      <c r="P183" s="105"/>
      <c r="Q183" s="84"/>
      <c r="R183" s="84"/>
      <c r="S183" s="84"/>
      <c r="T183" s="5">
        <f>SUM(O182:O183)</f>
        <v>2224</v>
      </c>
    </row>
    <row r="184" spans="2:20" ht="45" customHeight="1" x14ac:dyDescent="0.25">
      <c r="B184" s="20" t="s">
        <v>1855</v>
      </c>
      <c r="C184" s="100" t="s">
        <v>1856</v>
      </c>
      <c r="D184" s="100"/>
      <c r="E184" s="109">
        <f t="shared" si="2"/>
        <v>1</v>
      </c>
      <c r="F184" s="109"/>
      <c r="G184" s="109" t="s">
        <v>35</v>
      </c>
      <c r="H184" s="109"/>
      <c r="I184" s="103">
        <v>43199</v>
      </c>
      <c r="J184" s="103"/>
      <c r="K184" s="103">
        <v>43200</v>
      </c>
      <c r="L184" s="103"/>
      <c r="M184" s="84" t="s">
        <v>656</v>
      </c>
      <c r="N184" s="84"/>
      <c r="O184" s="105">
        <v>708</v>
      </c>
      <c r="P184" s="105"/>
      <c r="Q184" s="84"/>
      <c r="R184" s="84"/>
      <c r="S184" s="84"/>
      <c r="T184" s="1"/>
    </row>
    <row r="185" spans="2:20" ht="45" customHeight="1" x14ac:dyDescent="0.25">
      <c r="B185" s="20" t="s">
        <v>1855</v>
      </c>
      <c r="C185" s="100" t="s">
        <v>1856</v>
      </c>
      <c r="D185" s="100"/>
      <c r="E185" s="109">
        <f t="shared" si="2"/>
        <v>1</v>
      </c>
      <c r="F185" s="109"/>
      <c r="G185" s="109" t="s">
        <v>35</v>
      </c>
      <c r="H185" s="109"/>
      <c r="I185" s="103">
        <v>43199</v>
      </c>
      <c r="J185" s="103"/>
      <c r="K185" s="103">
        <v>43200</v>
      </c>
      <c r="L185" s="103"/>
      <c r="M185" s="84" t="s">
        <v>656</v>
      </c>
      <c r="N185" s="84"/>
      <c r="O185" s="105">
        <v>440</v>
      </c>
      <c r="P185" s="105"/>
      <c r="Q185" s="84"/>
      <c r="R185" s="84"/>
      <c r="S185" s="84"/>
      <c r="T185" s="1"/>
    </row>
    <row r="186" spans="2:20" ht="45" customHeight="1" x14ac:dyDescent="0.25">
      <c r="B186" s="20" t="s">
        <v>1855</v>
      </c>
      <c r="C186" s="100" t="s">
        <v>19</v>
      </c>
      <c r="D186" s="100"/>
      <c r="E186" s="109">
        <f t="shared" si="2"/>
        <v>1</v>
      </c>
      <c r="F186" s="109"/>
      <c r="G186" s="109" t="s">
        <v>20</v>
      </c>
      <c r="H186" s="109"/>
      <c r="I186" s="103">
        <v>43168</v>
      </c>
      <c r="J186" s="103"/>
      <c r="K186" s="103">
        <v>43168</v>
      </c>
      <c r="L186" s="103"/>
      <c r="M186" s="84" t="s">
        <v>656</v>
      </c>
      <c r="N186" s="84"/>
      <c r="O186" s="105">
        <v>90</v>
      </c>
      <c r="P186" s="105"/>
      <c r="Q186" s="84"/>
      <c r="R186" s="84"/>
      <c r="S186" s="84"/>
      <c r="T186" s="1"/>
    </row>
    <row r="187" spans="2:20" ht="45" customHeight="1" x14ac:dyDescent="0.25">
      <c r="B187" s="20" t="s">
        <v>1855</v>
      </c>
      <c r="C187" s="100" t="s">
        <v>84</v>
      </c>
      <c r="D187" s="100"/>
      <c r="E187" s="109">
        <f t="shared" si="2"/>
        <v>1</v>
      </c>
      <c r="F187" s="109"/>
      <c r="G187" s="109" t="s">
        <v>20</v>
      </c>
      <c r="H187" s="109"/>
      <c r="I187" s="103">
        <v>43202</v>
      </c>
      <c r="J187" s="103"/>
      <c r="K187" s="103">
        <v>43202</v>
      </c>
      <c r="L187" s="103"/>
      <c r="M187" s="84" t="s">
        <v>656</v>
      </c>
      <c r="N187" s="84"/>
      <c r="O187" s="105">
        <v>290</v>
      </c>
      <c r="P187" s="105"/>
      <c r="Q187" s="84"/>
      <c r="R187" s="84"/>
      <c r="S187" s="84"/>
      <c r="T187" s="1"/>
    </row>
    <row r="188" spans="2:20" ht="45" customHeight="1" x14ac:dyDescent="0.25">
      <c r="B188" s="20" t="s">
        <v>1855</v>
      </c>
      <c r="C188" s="100" t="s">
        <v>84</v>
      </c>
      <c r="D188" s="100"/>
      <c r="E188" s="109">
        <f t="shared" si="2"/>
        <v>1</v>
      </c>
      <c r="F188" s="109"/>
      <c r="G188" s="109" t="s">
        <v>20</v>
      </c>
      <c r="H188" s="109"/>
      <c r="I188" s="103">
        <v>43193</v>
      </c>
      <c r="J188" s="103"/>
      <c r="K188" s="103">
        <v>43216</v>
      </c>
      <c r="L188" s="103"/>
      <c r="M188" s="84" t="s">
        <v>656</v>
      </c>
      <c r="N188" s="84"/>
      <c r="O188" s="105">
        <v>1000</v>
      </c>
      <c r="P188" s="105"/>
      <c r="Q188" s="84"/>
      <c r="R188" s="84"/>
      <c r="S188" s="84"/>
      <c r="T188" s="1"/>
    </row>
    <row r="189" spans="2:20" ht="45" customHeight="1" x14ac:dyDescent="0.25">
      <c r="B189" s="20" t="s">
        <v>1855</v>
      </c>
      <c r="C189" s="100" t="s">
        <v>84</v>
      </c>
      <c r="D189" s="100"/>
      <c r="E189" s="109">
        <f t="shared" si="2"/>
        <v>1</v>
      </c>
      <c r="F189" s="109"/>
      <c r="G189" s="109" t="s">
        <v>20</v>
      </c>
      <c r="H189" s="109"/>
      <c r="I189" s="103">
        <v>43230</v>
      </c>
      <c r="J189" s="103"/>
      <c r="K189" s="103">
        <v>43230</v>
      </c>
      <c r="L189" s="103"/>
      <c r="M189" s="84" t="s">
        <v>656</v>
      </c>
      <c r="N189" s="84"/>
      <c r="O189" s="105">
        <v>690</v>
      </c>
      <c r="P189" s="105"/>
      <c r="Q189" s="84"/>
      <c r="R189" s="84"/>
      <c r="S189" s="84"/>
      <c r="T189" s="1"/>
    </row>
    <row r="190" spans="2:20" ht="45" customHeight="1" x14ac:dyDescent="0.25">
      <c r="B190" s="20" t="s">
        <v>1855</v>
      </c>
      <c r="C190" s="100" t="s">
        <v>84</v>
      </c>
      <c r="D190" s="100"/>
      <c r="E190" s="109">
        <f t="shared" si="2"/>
        <v>1</v>
      </c>
      <c r="F190" s="109"/>
      <c r="G190" s="109" t="s">
        <v>20</v>
      </c>
      <c r="H190" s="109"/>
      <c r="I190" s="103">
        <v>43231</v>
      </c>
      <c r="J190" s="103"/>
      <c r="K190" s="103">
        <v>43231</v>
      </c>
      <c r="L190" s="103"/>
      <c r="M190" s="84" t="s">
        <v>656</v>
      </c>
      <c r="N190" s="84"/>
      <c r="O190" s="105">
        <v>780</v>
      </c>
      <c r="P190" s="105"/>
      <c r="Q190" s="84"/>
      <c r="R190" s="84"/>
      <c r="S190" s="84"/>
      <c r="T190" s="1"/>
    </row>
    <row r="191" spans="2:20" ht="45" customHeight="1" x14ac:dyDescent="0.25">
      <c r="B191" s="20" t="s">
        <v>1855</v>
      </c>
      <c r="C191" s="100" t="s">
        <v>84</v>
      </c>
      <c r="D191" s="100"/>
      <c r="E191" s="109">
        <f t="shared" si="2"/>
        <v>1</v>
      </c>
      <c r="F191" s="109"/>
      <c r="G191" s="109" t="s">
        <v>20</v>
      </c>
      <c r="H191" s="109"/>
      <c r="I191" s="103">
        <v>43237</v>
      </c>
      <c r="J191" s="103"/>
      <c r="K191" s="103">
        <v>43237</v>
      </c>
      <c r="L191" s="103"/>
      <c r="M191" s="84" t="s">
        <v>656</v>
      </c>
      <c r="N191" s="84"/>
      <c r="O191" s="105">
        <v>870</v>
      </c>
      <c r="P191" s="105"/>
      <c r="Q191" s="84"/>
      <c r="R191" s="84"/>
      <c r="S191" s="84"/>
      <c r="T191" s="1"/>
    </row>
    <row r="192" spans="2:20" ht="45" customHeight="1" x14ac:dyDescent="0.25">
      <c r="B192" s="20" t="s">
        <v>1855</v>
      </c>
      <c r="C192" s="100" t="s">
        <v>84</v>
      </c>
      <c r="D192" s="100"/>
      <c r="E192" s="109">
        <f t="shared" si="2"/>
        <v>1</v>
      </c>
      <c r="F192" s="109"/>
      <c r="G192" s="109" t="s">
        <v>20</v>
      </c>
      <c r="H192" s="109"/>
      <c r="I192" s="103">
        <v>43265</v>
      </c>
      <c r="J192" s="103"/>
      <c r="K192" s="103">
        <v>43265</v>
      </c>
      <c r="L192" s="103"/>
      <c r="M192" s="84" t="s">
        <v>656</v>
      </c>
      <c r="N192" s="84"/>
      <c r="O192" s="105">
        <v>790</v>
      </c>
      <c r="P192" s="105"/>
      <c r="Q192" s="84"/>
      <c r="R192" s="84"/>
      <c r="S192" s="84"/>
      <c r="T192" s="1"/>
    </row>
    <row r="193" spans="2:20" ht="45" customHeight="1" x14ac:dyDescent="0.25">
      <c r="B193" s="20" t="s">
        <v>1855</v>
      </c>
      <c r="C193" s="100" t="s">
        <v>1857</v>
      </c>
      <c r="D193" s="100"/>
      <c r="E193" s="109">
        <f t="shared" si="2"/>
        <v>1</v>
      </c>
      <c r="F193" s="109"/>
      <c r="G193" s="109" t="s">
        <v>35</v>
      </c>
      <c r="H193" s="109"/>
      <c r="I193" s="103">
        <v>43215</v>
      </c>
      <c r="J193" s="103"/>
      <c r="K193" s="103">
        <v>43215</v>
      </c>
      <c r="L193" s="103"/>
      <c r="M193" s="84" t="s">
        <v>656</v>
      </c>
      <c r="N193" s="84"/>
      <c r="O193" s="105">
        <v>451</v>
      </c>
      <c r="P193" s="105"/>
      <c r="Q193" s="84"/>
      <c r="R193" s="84"/>
      <c r="S193" s="84"/>
      <c r="T193" s="1"/>
    </row>
    <row r="194" spans="2:20" ht="45" customHeight="1" x14ac:dyDescent="0.25">
      <c r="B194" s="20" t="s">
        <v>1855</v>
      </c>
      <c r="C194" s="100" t="s">
        <v>1857</v>
      </c>
      <c r="D194" s="100"/>
      <c r="E194" s="109">
        <f t="shared" si="2"/>
        <v>1</v>
      </c>
      <c r="F194" s="109"/>
      <c r="G194" s="109" t="s">
        <v>35</v>
      </c>
      <c r="H194" s="109"/>
      <c r="I194" s="103">
        <v>43215</v>
      </c>
      <c r="J194" s="103"/>
      <c r="K194" s="103">
        <v>43215</v>
      </c>
      <c r="L194" s="103"/>
      <c r="M194" s="84" t="s">
        <v>656</v>
      </c>
      <c r="N194" s="84"/>
      <c r="O194" s="105">
        <v>209</v>
      </c>
      <c r="P194" s="105"/>
      <c r="Q194" s="84"/>
      <c r="R194" s="84"/>
      <c r="S194" s="84"/>
      <c r="T194" s="1"/>
    </row>
    <row r="195" spans="2:20" ht="45" customHeight="1" x14ac:dyDescent="0.25">
      <c r="B195" s="20" t="s">
        <v>1855</v>
      </c>
      <c r="C195" s="100" t="s">
        <v>1858</v>
      </c>
      <c r="D195" s="100"/>
      <c r="E195" s="109">
        <f t="shared" si="2"/>
        <v>1</v>
      </c>
      <c r="F195" s="109"/>
      <c r="G195" s="109" t="s">
        <v>35</v>
      </c>
      <c r="H195" s="109"/>
      <c r="I195" s="103">
        <v>43151</v>
      </c>
      <c r="J195" s="103"/>
      <c r="K195" s="103">
        <v>43151</v>
      </c>
      <c r="L195" s="103"/>
      <c r="M195" s="84" t="s">
        <v>656</v>
      </c>
      <c r="N195" s="84"/>
      <c r="O195" s="105">
        <v>154</v>
      </c>
      <c r="P195" s="105"/>
      <c r="Q195" s="84"/>
      <c r="R195" s="84"/>
      <c r="S195" s="84"/>
      <c r="T195" s="1"/>
    </row>
    <row r="196" spans="2:20" ht="45" customHeight="1" x14ac:dyDescent="0.25">
      <c r="B196" s="20" t="s">
        <v>1855</v>
      </c>
      <c r="C196" s="100" t="s">
        <v>1858</v>
      </c>
      <c r="D196" s="100"/>
      <c r="E196" s="109">
        <f t="shared" si="2"/>
        <v>1</v>
      </c>
      <c r="F196" s="109"/>
      <c r="G196" s="109" t="s">
        <v>35</v>
      </c>
      <c r="H196" s="109"/>
      <c r="I196" s="103">
        <v>43151</v>
      </c>
      <c r="J196" s="103"/>
      <c r="K196" s="103">
        <v>43151</v>
      </c>
      <c r="L196" s="103"/>
      <c r="M196" s="84" t="s">
        <v>656</v>
      </c>
      <c r="N196" s="84"/>
      <c r="O196" s="105">
        <v>220</v>
      </c>
      <c r="P196" s="105"/>
      <c r="Q196" s="84"/>
      <c r="R196" s="84"/>
      <c r="S196" s="84"/>
      <c r="T196" s="1"/>
    </row>
    <row r="197" spans="2:20" ht="45" customHeight="1" x14ac:dyDescent="0.25">
      <c r="B197" s="20" t="s">
        <v>1855</v>
      </c>
      <c r="C197" s="100" t="s">
        <v>1859</v>
      </c>
      <c r="D197" s="100"/>
      <c r="E197" s="109">
        <f t="shared" si="2"/>
        <v>1</v>
      </c>
      <c r="F197" s="109"/>
      <c r="G197" s="109" t="s">
        <v>35</v>
      </c>
      <c r="H197" s="109"/>
      <c r="I197" s="103">
        <v>43165</v>
      </c>
      <c r="J197" s="103"/>
      <c r="K197" s="103">
        <v>43165</v>
      </c>
      <c r="L197" s="103"/>
      <c r="M197" s="84" t="s">
        <v>656</v>
      </c>
      <c r="N197" s="84"/>
      <c r="O197" s="105">
        <v>208</v>
      </c>
      <c r="P197" s="105"/>
      <c r="Q197" s="84"/>
      <c r="R197" s="84"/>
      <c r="S197" s="84"/>
      <c r="T197" s="1"/>
    </row>
    <row r="198" spans="2:20" ht="45" customHeight="1" x14ac:dyDescent="0.25">
      <c r="B198" s="20" t="s">
        <v>1855</v>
      </c>
      <c r="C198" s="100" t="s">
        <v>1859</v>
      </c>
      <c r="D198" s="100"/>
      <c r="E198" s="109">
        <f t="shared" si="2"/>
        <v>1</v>
      </c>
      <c r="F198" s="109"/>
      <c r="G198" s="109" t="s">
        <v>35</v>
      </c>
      <c r="H198" s="109"/>
      <c r="I198" s="103">
        <v>43165</v>
      </c>
      <c r="J198" s="103"/>
      <c r="K198" s="103">
        <v>43165</v>
      </c>
      <c r="L198" s="103"/>
      <c r="M198" s="84" t="s">
        <v>656</v>
      </c>
      <c r="N198" s="84"/>
      <c r="O198" s="105">
        <v>999.02</v>
      </c>
      <c r="P198" s="105"/>
      <c r="Q198" s="84"/>
      <c r="R198" s="84"/>
      <c r="S198" s="84"/>
      <c r="T198" s="1"/>
    </row>
    <row r="199" spans="2:20" ht="45" customHeight="1" x14ac:dyDescent="0.25">
      <c r="B199" s="20" t="s">
        <v>1855</v>
      </c>
      <c r="C199" s="100" t="s">
        <v>1860</v>
      </c>
      <c r="D199" s="100"/>
      <c r="E199" s="109">
        <f t="shared" si="2"/>
        <v>1</v>
      </c>
      <c r="F199" s="109"/>
      <c r="G199" s="109" t="s">
        <v>35</v>
      </c>
      <c r="H199" s="109"/>
      <c r="I199" s="103">
        <v>43193</v>
      </c>
      <c r="J199" s="103"/>
      <c r="K199" s="103">
        <v>43193</v>
      </c>
      <c r="L199" s="103"/>
      <c r="M199" s="84" t="s">
        <v>656</v>
      </c>
      <c r="N199" s="84"/>
      <c r="O199" s="105">
        <v>708</v>
      </c>
      <c r="P199" s="105"/>
      <c r="Q199" s="84"/>
      <c r="R199" s="84"/>
      <c r="S199" s="84"/>
      <c r="T199" s="1"/>
    </row>
    <row r="200" spans="2:20" ht="45" customHeight="1" x14ac:dyDescent="0.25">
      <c r="B200" s="20" t="s">
        <v>1855</v>
      </c>
      <c r="C200" s="100" t="s">
        <v>1860</v>
      </c>
      <c r="D200" s="100"/>
      <c r="E200" s="109">
        <f t="shared" si="2"/>
        <v>1</v>
      </c>
      <c r="F200" s="109"/>
      <c r="G200" s="109" t="s">
        <v>35</v>
      </c>
      <c r="H200" s="109"/>
      <c r="I200" s="103">
        <v>43193</v>
      </c>
      <c r="J200" s="103"/>
      <c r="K200" s="103">
        <v>43193</v>
      </c>
      <c r="L200" s="103"/>
      <c r="M200" s="84" t="s">
        <v>656</v>
      </c>
      <c r="N200" s="84"/>
      <c r="O200" s="105">
        <v>814</v>
      </c>
      <c r="P200" s="105"/>
      <c r="Q200" s="84"/>
      <c r="R200" s="84"/>
      <c r="S200" s="84"/>
      <c r="T200" s="1"/>
    </row>
    <row r="201" spans="2:20" ht="45" customHeight="1" x14ac:dyDescent="0.25">
      <c r="B201" s="20" t="s">
        <v>1855</v>
      </c>
      <c r="C201" s="100" t="s">
        <v>1861</v>
      </c>
      <c r="D201" s="100"/>
      <c r="E201" s="109">
        <f t="shared" si="2"/>
        <v>1</v>
      </c>
      <c r="F201" s="109"/>
      <c r="G201" s="109" t="s">
        <v>35</v>
      </c>
      <c r="H201" s="109"/>
      <c r="I201" s="103">
        <v>43208</v>
      </c>
      <c r="J201" s="103"/>
      <c r="K201" s="103">
        <v>43208</v>
      </c>
      <c r="L201" s="103"/>
      <c r="M201" s="84" t="s">
        <v>656</v>
      </c>
      <c r="N201" s="84"/>
      <c r="O201" s="105">
        <v>682.99</v>
      </c>
      <c r="P201" s="105"/>
      <c r="Q201" s="84"/>
      <c r="R201" s="84"/>
      <c r="S201" s="84"/>
      <c r="T201" s="1"/>
    </row>
    <row r="202" spans="2:20" ht="45" customHeight="1" x14ac:dyDescent="0.25">
      <c r="B202" s="20" t="s">
        <v>1855</v>
      </c>
      <c r="C202" s="100" t="s">
        <v>1857</v>
      </c>
      <c r="D202" s="100"/>
      <c r="E202" s="109">
        <f t="shared" ref="E202:E265" si="3">D202+1</f>
        <v>1</v>
      </c>
      <c r="F202" s="109"/>
      <c r="G202" s="109" t="s">
        <v>17</v>
      </c>
      <c r="H202" s="109"/>
      <c r="I202" s="103">
        <v>43214</v>
      </c>
      <c r="J202" s="103"/>
      <c r="K202" s="103">
        <v>43214</v>
      </c>
      <c r="L202" s="103"/>
      <c r="M202" s="84" t="s">
        <v>656</v>
      </c>
      <c r="N202" s="84"/>
      <c r="O202" s="105">
        <v>1598.43</v>
      </c>
      <c r="P202" s="105"/>
      <c r="Q202" s="84"/>
      <c r="R202" s="84"/>
      <c r="S202" s="84"/>
      <c r="T202" s="1"/>
    </row>
    <row r="203" spans="2:20" ht="45" customHeight="1" x14ac:dyDescent="0.25">
      <c r="B203" s="20" t="s">
        <v>1855</v>
      </c>
      <c r="C203" s="100" t="s">
        <v>1857</v>
      </c>
      <c r="D203" s="100"/>
      <c r="E203" s="109">
        <f t="shared" si="3"/>
        <v>1</v>
      </c>
      <c r="F203" s="109"/>
      <c r="G203" s="109" t="s">
        <v>17</v>
      </c>
      <c r="H203" s="109"/>
      <c r="I203" s="103">
        <v>43214</v>
      </c>
      <c r="J203" s="103"/>
      <c r="K203" s="103">
        <v>43214</v>
      </c>
      <c r="L203" s="103"/>
      <c r="M203" s="84" t="s">
        <v>656</v>
      </c>
      <c r="N203" s="84"/>
      <c r="O203" s="105">
        <v>220</v>
      </c>
      <c r="P203" s="105"/>
      <c r="Q203" s="84"/>
      <c r="R203" s="84"/>
      <c r="S203" s="84"/>
      <c r="T203" s="1"/>
    </row>
    <row r="204" spans="2:20" ht="45" customHeight="1" x14ac:dyDescent="0.25">
      <c r="B204" s="20" t="s">
        <v>1855</v>
      </c>
      <c r="C204" s="100" t="s">
        <v>1862</v>
      </c>
      <c r="D204" s="100"/>
      <c r="E204" s="109">
        <f t="shared" si="3"/>
        <v>1</v>
      </c>
      <c r="F204" s="109"/>
      <c r="G204" s="109" t="s">
        <v>35</v>
      </c>
      <c r="H204" s="109"/>
      <c r="I204" s="103">
        <v>43123</v>
      </c>
      <c r="J204" s="103"/>
      <c r="K204" s="103">
        <v>43123</v>
      </c>
      <c r="L204" s="103"/>
      <c r="M204" s="84" t="s">
        <v>656</v>
      </c>
      <c r="N204" s="84"/>
      <c r="O204" s="105">
        <v>708</v>
      </c>
      <c r="P204" s="105"/>
      <c r="Q204" s="84"/>
      <c r="R204" s="84"/>
      <c r="S204" s="84"/>
      <c r="T204" s="1"/>
    </row>
    <row r="205" spans="2:20" ht="45" customHeight="1" x14ac:dyDescent="0.25">
      <c r="B205" s="20" t="s">
        <v>1855</v>
      </c>
      <c r="C205" s="100" t="s">
        <v>1862</v>
      </c>
      <c r="D205" s="100"/>
      <c r="E205" s="109">
        <f t="shared" si="3"/>
        <v>1</v>
      </c>
      <c r="F205" s="109"/>
      <c r="G205" s="109" t="s">
        <v>35</v>
      </c>
      <c r="H205" s="109"/>
      <c r="I205" s="103">
        <v>43123</v>
      </c>
      <c r="J205" s="103"/>
      <c r="K205" s="103">
        <v>43123</v>
      </c>
      <c r="L205" s="103"/>
      <c r="M205" s="84" t="s">
        <v>656</v>
      </c>
      <c r="N205" s="84"/>
      <c r="O205" s="105">
        <v>113</v>
      </c>
      <c r="P205" s="105"/>
      <c r="Q205" s="84"/>
      <c r="R205" s="84"/>
      <c r="S205" s="84"/>
      <c r="T205" s="1"/>
    </row>
    <row r="206" spans="2:20" ht="45" customHeight="1" x14ac:dyDescent="0.25">
      <c r="B206" s="20" t="s">
        <v>1855</v>
      </c>
      <c r="C206" s="100" t="s">
        <v>1863</v>
      </c>
      <c r="D206" s="100"/>
      <c r="E206" s="109">
        <f t="shared" si="3"/>
        <v>1</v>
      </c>
      <c r="F206" s="109"/>
      <c r="G206" s="109" t="s">
        <v>35</v>
      </c>
      <c r="H206" s="109"/>
      <c r="I206" s="103">
        <v>43231</v>
      </c>
      <c r="J206" s="103"/>
      <c r="K206" s="103">
        <v>43231</v>
      </c>
      <c r="L206" s="103"/>
      <c r="M206" s="84" t="s">
        <v>656</v>
      </c>
      <c r="N206" s="84"/>
      <c r="O206" s="105">
        <v>846</v>
      </c>
      <c r="P206" s="105"/>
      <c r="Q206" s="84"/>
      <c r="R206" s="84"/>
      <c r="S206" s="84"/>
      <c r="T206" s="1"/>
    </row>
    <row r="207" spans="2:20" ht="45" customHeight="1" x14ac:dyDescent="0.25">
      <c r="B207" s="20" t="s">
        <v>1855</v>
      </c>
      <c r="C207" s="100" t="s">
        <v>1863</v>
      </c>
      <c r="D207" s="100"/>
      <c r="E207" s="109">
        <f t="shared" si="3"/>
        <v>1</v>
      </c>
      <c r="F207" s="109"/>
      <c r="G207" s="109" t="s">
        <v>35</v>
      </c>
      <c r="H207" s="109"/>
      <c r="I207" s="103">
        <v>43231</v>
      </c>
      <c r="J207" s="103"/>
      <c r="K207" s="103">
        <v>43231</v>
      </c>
      <c r="L207" s="103"/>
      <c r="M207" s="84" t="s">
        <v>656</v>
      </c>
      <c r="N207" s="84"/>
      <c r="O207" s="105">
        <v>471</v>
      </c>
      <c r="P207" s="105"/>
      <c r="Q207" s="84"/>
      <c r="R207" s="84"/>
      <c r="S207" s="84"/>
      <c r="T207" s="1"/>
    </row>
    <row r="208" spans="2:20" ht="45" customHeight="1" x14ac:dyDescent="0.25">
      <c r="B208" s="20" t="s">
        <v>1855</v>
      </c>
      <c r="C208" s="100" t="s">
        <v>1864</v>
      </c>
      <c r="D208" s="100"/>
      <c r="E208" s="109">
        <f t="shared" si="3"/>
        <v>1</v>
      </c>
      <c r="F208" s="109"/>
      <c r="G208" s="109" t="s">
        <v>35</v>
      </c>
      <c r="H208" s="109"/>
      <c r="I208" s="103">
        <v>43237</v>
      </c>
      <c r="J208" s="103"/>
      <c r="K208" s="103">
        <v>43237</v>
      </c>
      <c r="L208" s="103"/>
      <c r="M208" s="84" t="s">
        <v>656</v>
      </c>
      <c r="N208" s="84"/>
      <c r="O208" s="105">
        <v>933</v>
      </c>
      <c r="P208" s="105"/>
      <c r="Q208" s="84"/>
      <c r="R208" s="84"/>
      <c r="S208" s="84"/>
      <c r="T208" s="1"/>
    </row>
    <row r="209" spans="2:20" ht="45" customHeight="1" x14ac:dyDescent="0.25">
      <c r="B209" s="20" t="s">
        <v>1855</v>
      </c>
      <c r="C209" s="100" t="s">
        <v>1864</v>
      </c>
      <c r="D209" s="100"/>
      <c r="E209" s="109">
        <f t="shared" si="3"/>
        <v>1</v>
      </c>
      <c r="F209" s="109"/>
      <c r="G209" s="109" t="s">
        <v>35</v>
      </c>
      <c r="H209" s="109"/>
      <c r="I209" s="103">
        <v>43237</v>
      </c>
      <c r="J209" s="103"/>
      <c r="K209" s="103">
        <v>43237</v>
      </c>
      <c r="L209" s="103"/>
      <c r="M209" s="84" t="s">
        <v>656</v>
      </c>
      <c r="N209" s="84"/>
      <c r="O209" s="105">
        <v>500</v>
      </c>
      <c r="P209" s="105"/>
      <c r="Q209" s="84"/>
      <c r="R209" s="84"/>
      <c r="S209" s="84"/>
      <c r="T209" s="1"/>
    </row>
    <row r="210" spans="2:20" ht="45" customHeight="1" x14ac:dyDescent="0.25">
      <c r="B210" s="20" t="s">
        <v>1855</v>
      </c>
      <c r="C210" s="100" t="s">
        <v>1865</v>
      </c>
      <c r="D210" s="100"/>
      <c r="E210" s="109">
        <f t="shared" si="3"/>
        <v>1</v>
      </c>
      <c r="F210" s="109"/>
      <c r="G210" s="109" t="s">
        <v>35</v>
      </c>
      <c r="H210" s="109"/>
      <c r="I210" s="103">
        <v>43168</v>
      </c>
      <c r="J210" s="103"/>
      <c r="K210" s="103">
        <v>43168</v>
      </c>
      <c r="L210" s="103"/>
      <c r="M210" s="84" t="s">
        <v>656</v>
      </c>
      <c r="N210" s="84"/>
      <c r="O210" s="105">
        <v>208</v>
      </c>
      <c r="P210" s="105"/>
      <c r="Q210" s="84"/>
      <c r="R210" s="84"/>
      <c r="S210" s="84"/>
      <c r="T210" s="1"/>
    </row>
    <row r="211" spans="2:20" ht="45" customHeight="1" x14ac:dyDescent="0.25">
      <c r="B211" s="20" t="s">
        <v>1855</v>
      </c>
      <c r="C211" s="100" t="s">
        <v>1865</v>
      </c>
      <c r="D211" s="100"/>
      <c r="E211" s="109">
        <f t="shared" si="3"/>
        <v>1</v>
      </c>
      <c r="F211" s="109"/>
      <c r="G211" s="109" t="s">
        <v>35</v>
      </c>
      <c r="H211" s="109"/>
      <c r="I211" s="103">
        <v>43168</v>
      </c>
      <c r="J211" s="103"/>
      <c r="K211" s="103">
        <v>43168</v>
      </c>
      <c r="L211" s="103"/>
      <c r="M211" s="84" t="s">
        <v>656</v>
      </c>
      <c r="N211" s="84"/>
      <c r="O211" s="105">
        <v>424</v>
      </c>
      <c r="P211" s="105"/>
      <c r="Q211" s="84"/>
      <c r="R211" s="84"/>
      <c r="S211" s="84"/>
      <c r="T211" s="1"/>
    </row>
    <row r="212" spans="2:20" ht="45" customHeight="1" x14ac:dyDescent="0.25">
      <c r="B212" s="20" t="s">
        <v>1855</v>
      </c>
      <c r="C212" s="100" t="s">
        <v>1866</v>
      </c>
      <c r="D212" s="100"/>
      <c r="E212" s="109">
        <f t="shared" si="3"/>
        <v>1</v>
      </c>
      <c r="F212" s="109"/>
      <c r="G212" s="109" t="s">
        <v>35</v>
      </c>
      <c r="H212" s="109"/>
      <c r="I212" s="103">
        <v>43175</v>
      </c>
      <c r="J212" s="103"/>
      <c r="K212" s="103">
        <v>43175</v>
      </c>
      <c r="L212" s="103"/>
      <c r="M212" s="84" t="s">
        <v>656</v>
      </c>
      <c r="N212" s="84"/>
      <c r="O212" s="105">
        <v>208</v>
      </c>
      <c r="P212" s="105"/>
      <c r="Q212" s="84"/>
      <c r="R212" s="84"/>
      <c r="S212" s="84"/>
      <c r="T212" s="1"/>
    </row>
    <row r="213" spans="2:20" ht="45" customHeight="1" x14ac:dyDescent="0.25">
      <c r="B213" s="20" t="s">
        <v>1855</v>
      </c>
      <c r="C213" s="100" t="s">
        <v>1866</v>
      </c>
      <c r="D213" s="100"/>
      <c r="E213" s="109">
        <f t="shared" si="3"/>
        <v>1</v>
      </c>
      <c r="F213" s="109"/>
      <c r="G213" s="109" t="s">
        <v>35</v>
      </c>
      <c r="H213" s="109"/>
      <c r="I213" s="103">
        <v>43175</v>
      </c>
      <c r="J213" s="103"/>
      <c r="K213" s="103">
        <v>43175</v>
      </c>
      <c r="L213" s="103"/>
      <c r="M213" s="84" t="s">
        <v>656</v>
      </c>
      <c r="N213" s="84"/>
      <c r="O213" s="105">
        <v>775.01</v>
      </c>
      <c r="P213" s="105"/>
      <c r="Q213" s="84"/>
      <c r="R213" s="84"/>
      <c r="S213" s="84"/>
      <c r="T213" s="1"/>
    </row>
    <row r="214" spans="2:20" ht="45" customHeight="1" x14ac:dyDescent="0.25">
      <c r="B214" s="20" t="s">
        <v>1855</v>
      </c>
      <c r="C214" s="100" t="s">
        <v>1867</v>
      </c>
      <c r="D214" s="100"/>
      <c r="E214" s="109">
        <f t="shared" si="3"/>
        <v>1</v>
      </c>
      <c r="F214" s="109"/>
      <c r="G214" s="109" t="s">
        <v>35</v>
      </c>
      <c r="H214" s="109"/>
      <c r="I214" s="103">
        <v>43217</v>
      </c>
      <c r="J214" s="103"/>
      <c r="K214" s="103">
        <v>43217</v>
      </c>
      <c r="L214" s="103"/>
      <c r="M214" s="84" t="s">
        <v>656</v>
      </c>
      <c r="N214" s="84"/>
      <c r="O214" s="105">
        <v>104</v>
      </c>
      <c r="P214" s="105"/>
      <c r="Q214" s="84"/>
      <c r="R214" s="84"/>
      <c r="S214" s="84"/>
      <c r="T214" s="1"/>
    </row>
    <row r="215" spans="2:20" ht="45" customHeight="1" x14ac:dyDescent="0.25">
      <c r="B215" s="20" t="s">
        <v>1855</v>
      </c>
      <c r="C215" s="100" t="s">
        <v>1867</v>
      </c>
      <c r="D215" s="100"/>
      <c r="E215" s="109">
        <f t="shared" si="3"/>
        <v>1</v>
      </c>
      <c r="F215" s="109"/>
      <c r="G215" s="109" t="s">
        <v>35</v>
      </c>
      <c r="H215" s="109"/>
      <c r="I215" s="103">
        <v>43217</v>
      </c>
      <c r="J215" s="103"/>
      <c r="K215" s="103">
        <v>43217</v>
      </c>
      <c r="L215" s="103"/>
      <c r="M215" s="84" t="s">
        <v>656</v>
      </c>
      <c r="N215" s="84"/>
      <c r="O215" s="105">
        <v>1000</v>
      </c>
      <c r="P215" s="105"/>
      <c r="Q215" s="84"/>
      <c r="R215" s="84"/>
      <c r="S215" s="84"/>
      <c r="T215" s="1"/>
    </row>
    <row r="216" spans="2:20" ht="45" customHeight="1" x14ac:dyDescent="0.25">
      <c r="B216" s="20" t="s">
        <v>1855</v>
      </c>
      <c r="C216" s="100" t="s">
        <v>1867</v>
      </c>
      <c r="D216" s="100"/>
      <c r="E216" s="109">
        <f t="shared" si="3"/>
        <v>1</v>
      </c>
      <c r="F216" s="109"/>
      <c r="G216" s="109" t="s">
        <v>35</v>
      </c>
      <c r="H216" s="109"/>
      <c r="I216" s="103">
        <v>43231</v>
      </c>
      <c r="J216" s="103"/>
      <c r="K216" s="103">
        <v>43231</v>
      </c>
      <c r="L216" s="103"/>
      <c r="M216" s="84" t="s">
        <v>656</v>
      </c>
      <c r="N216" s="84"/>
      <c r="O216" s="105">
        <v>104</v>
      </c>
      <c r="P216" s="105"/>
      <c r="Q216" s="84"/>
      <c r="R216" s="84"/>
      <c r="S216" s="84"/>
      <c r="T216" s="1"/>
    </row>
    <row r="217" spans="2:20" ht="45" customHeight="1" x14ac:dyDescent="0.25">
      <c r="B217" s="20" t="s">
        <v>1855</v>
      </c>
      <c r="C217" s="100" t="s">
        <v>1868</v>
      </c>
      <c r="D217" s="100"/>
      <c r="E217" s="109">
        <f t="shared" si="3"/>
        <v>1</v>
      </c>
      <c r="F217" s="109"/>
      <c r="G217" s="109" t="s">
        <v>35</v>
      </c>
      <c r="H217" s="109"/>
      <c r="I217" s="103">
        <v>43147</v>
      </c>
      <c r="J217" s="103"/>
      <c r="K217" s="103">
        <v>43147</v>
      </c>
      <c r="L217" s="103"/>
      <c r="M217" s="84" t="s">
        <v>656</v>
      </c>
      <c r="N217" s="84"/>
      <c r="O217" s="105">
        <v>604</v>
      </c>
      <c r="P217" s="105"/>
      <c r="Q217" s="84"/>
      <c r="R217" s="84"/>
      <c r="S217" s="84"/>
      <c r="T217" s="1"/>
    </row>
    <row r="218" spans="2:20" ht="45" customHeight="1" x14ac:dyDescent="0.25">
      <c r="B218" s="20" t="s">
        <v>1855</v>
      </c>
      <c r="C218" s="100" t="s">
        <v>1868</v>
      </c>
      <c r="D218" s="100"/>
      <c r="E218" s="109">
        <f t="shared" si="3"/>
        <v>1</v>
      </c>
      <c r="F218" s="109"/>
      <c r="G218" s="109" t="s">
        <v>35</v>
      </c>
      <c r="H218" s="109"/>
      <c r="I218" s="103">
        <v>43147</v>
      </c>
      <c r="J218" s="103"/>
      <c r="K218" s="103">
        <v>43147</v>
      </c>
      <c r="L218" s="103"/>
      <c r="M218" s="84" t="s">
        <v>656</v>
      </c>
      <c r="N218" s="84"/>
      <c r="O218" s="105">
        <v>280</v>
      </c>
      <c r="P218" s="105"/>
      <c r="Q218" s="84"/>
      <c r="R218" s="84"/>
      <c r="S218" s="84"/>
      <c r="T218" s="1"/>
    </row>
    <row r="219" spans="2:20" ht="45" customHeight="1" x14ac:dyDescent="0.25">
      <c r="B219" s="20" t="s">
        <v>1855</v>
      </c>
      <c r="C219" s="100" t="s">
        <v>1869</v>
      </c>
      <c r="D219" s="100"/>
      <c r="E219" s="109">
        <f t="shared" si="3"/>
        <v>1</v>
      </c>
      <c r="F219" s="109"/>
      <c r="G219" s="109" t="s">
        <v>35</v>
      </c>
      <c r="H219" s="109"/>
      <c r="I219" s="103" t="s">
        <v>1870</v>
      </c>
      <c r="J219" s="103"/>
      <c r="K219" s="103">
        <v>43164</v>
      </c>
      <c r="L219" s="103"/>
      <c r="M219" s="84" t="s">
        <v>656</v>
      </c>
      <c r="N219" s="84"/>
      <c r="O219" s="105">
        <v>208</v>
      </c>
      <c r="P219" s="105"/>
      <c r="Q219" s="84"/>
      <c r="R219" s="84"/>
      <c r="S219" s="84"/>
      <c r="T219" s="1"/>
    </row>
    <row r="220" spans="2:20" ht="45" customHeight="1" x14ac:dyDescent="0.25">
      <c r="B220" s="20" t="s">
        <v>1855</v>
      </c>
      <c r="C220" s="100" t="s">
        <v>1869</v>
      </c>
      <c r="D220" s="100"/>
      <c r="E220" s="109">
        <f t="shared" si="3"/>
        <v>1</v>
      </c>
      <c r="F220" s="109"/>
      <c r="G220" s="109" t="s">
        <v>35</v>
      </c>
      <c r="H220" s="109"/>
      <c r="I220" s="103" t="s">
        <v>1870</v>
      </c>
      <c r="J220" s="103"/>
      <c r="K220" s="103">
        <v>43164</v>
      </c>
      <c r="L220" s="103"/>
      <c r="M220" s="84" t="s">
        <v>656</v>
      </c>
      <c r="N220" s="84"/>
      <c r="O220" s="105">
        <v>838</v>
      </c>
      <c r="P220" s="105"/>
      <c r="Q220" s="84"/>
      <c r="R220" s="84"/>
      <c r="S220" s="84"/>
      <c r="T220" s="1"/>
    </row>
    <row r="221" spans="2:20" ht="45" customHeight="1" x14ac:dyDescent="0.25">
      <c r="B221" s="20" t="s">
        <v>1855</v>
      </c>
      <c r="C221" s="100" t="s">
        <v>1871</v>
      </c>
      <c r="D221" s="100"/>
      <c r="E221" s="109">
        <f t="shared" si="3"/>
        <v>1</v>
      </c>
      <c r="F221" s="109"/>
      <c r="G221" s="109" t="s">
        <v>35</v>
      </c>
      <c r="H221" s="109"/>
      <c r="I221" s="103">
        <v>43238</v>
      </c>
      <c r="J221" s="103"/>
      <c r="K221" s="103">
        <v>43238</v>
      </c>
      <c r="L221" s="103"/>
      <c r="M221" s="84" t="s">
        <v>656</v>
      </c>
      <c r="N221" s="84"/>
      <c r="O221" s="105">
        <v>604</v>
      </c>
      <c r="P221" s="105"/>
      <c r="Q221" s="84"/>
      <c r="R221" s="84"/>
      <c r="S221" s="84"/>
      <c r="T221" s="1"/>
    </row>
    <row r="222" spans="2:20" ht="45" customHeight="1" x14ac:dyDescent="0.25">
      <c r="B222" s="20" t="s">
        <v>1855</v>
      </c>
      <c r="C222" s="100" t="s">
        <v>1871</v>
      </c>
      <c r="D222" s="100"/>
      <c r="E222" s="109">
        <f t="shared" si="3"/>
        <v>1</v>
      </c>
      <c r="F222" s="109"/>
      <c r="G222" s="109" t="s">
        <v>35</v>
      </c>
      <c r="H222" s="109"/>
      <c r="I222" s="103">
        <v>43238</v>
      </c>
      <c r="J222" s="103"/>
      <c r="K222" s="103">
        <v>43238</v>
      </c>
      <c r="L222" s="103"/>
      <c r="M222" s="84" t="s">
        <v>656</v>
      </c>
      <c r="N222" s="84"/>
      <c r="O222" s="105">
        <v>469.98</v>
      </c>
      <c r="P222" s="105"/>
      <c r="Q222" s="84"/>
      <c r="R222" s="84"/>
      <c r="S222" s="84"/>
      <c r="T222" s="1"/>
    </row>
    <row r="223" spans="2:20" ht="45" customHeight="1" x14ac:dyDescent="0.25">
      <c r="B223" s="20" t="s">
        <v>1855</v>
      </c>
      <c r="C223" s="100" t="s">
        <v>1872</v>
      </c>
      <c r="D223" s="100"/>
      <c r="E223" s="109">
        <f t="shared" si="3"/>
        <v>1</v>
      </c>
      <c r="F223" s="109"/>
      <c r="G223" s="109" t="s">
        <v>35</v>
      </c>
      <c r="H223" s="109"/>
      <c r="I223" s="103">
        <v>43140</v>
      </c>
      <c r="J223" s="103"/>
      <c r="K223" s="103">
        <v>43140</v>
      </c>
      <c r="L223" s="103"/>
      <c r="M223" s="84" t="s">
        <v>656</v>
      </c>
      <c r="N223" s="84"/>
      <c r="O223" s="105">
        <v>464</v>
      </c>
      <c r="P223" s="105"/>
      <c r="Q223" s="84"/>
      <c r="R223" s="84"/>
      <c r="S223" s="84"/>
      <c r="T223" s="1"/>
    </row>
    <row r="224" spans="2:20" ht="45" customHeight="1" x14ac:dyDescent="0.25">
      <c r="B224" s="20" t="s">
        <v>1855</v>
      </c>
      <c r="C224" s="100" t="s">
        <v>1872</v>
      </c>
      <c r="D224" s="100"/>
      <c r="E224" s="109">
        <f t="shared" si="3"/>
        <v>1</v>
      </c>
      <c r="F224" s="109"/>
      <c r="G224" s="109" t="s">
        <v>35</v>
      </c>
      <c r="H224" s="109"/>
      <c r="I224" s="103">
        <v>43140</v>
      </c>
      <c r="J224" s="103"/>
      <c r="K224" s="103">
        <v>43140</v>
      </c>
      <c r="L224" s="103"/>
      <c r="M224" s="84" t="s">
        <v>656</v>
      </c>
      <c r="N224" s="84"/>
      <c r="O224" s="105">
        <v>265</v>
      </c>
      <c r="P224" s="105"/>
      <c r="Q224" s="84"/>
      <c r="R224" s="84"/>
      <c r="S224" s="84"/>
      <c r="T224" s="1"/>
    </row>
    <row r="225" spans="2:20" ht="45" customHeight="1" x14ac:dyDescent="0.25">
      <c r="B225" s="20" t="s">
        <v>1855</v>
      </c>
      <c r="C225" s="100" t="s">
        <v>1872</v>
      </c>
      <c r="D225" s="100"/>
      <c r="E225" s="109">
        <f t="shared" si="3"/>
        <v>1</v>
      </c>
      <c r="F225" s="109"/>
      <c r="G225" s="109" t="s">
        <v>35</v>
      </c>
      <c r="H225" s="109"/>
      <c r="I225" s="103">
        <v>43140</v>
      </c>
      <c r="J225" s="103"/>
      <c r="K225" s="103">
        <v>43140</v>
      </c>
      <c r="L225" s="103"/>
      <c r="M225" s="84" t="s">
        <v>656</v>
      </c>
      <c r="N225" s="84"/>
      <c r="O225" s="105">
        <v>500</v>
      </c>
      <c r="P225" s="105"/>
      <c r="Q225" s="84"/>
      <c r="R225" s="84"/>
      <c r="S225" s="84"/>
      <c r="T225" s="1"/>
    </row>
    <row r="226" spans="2:20" ht="45" customHeight="1" x14ac:dyDescent="0.25">
      <c r="B226" s="20" t="s">
        <v>1855</v>
      </c>
      <c r="C226" s="100" t="s">
        <v>1873</v>
      </c>
      <c r="D226" s="100"/>
      <c r="E226" s="109">
        <f t="shared" si="3"/>
        <v>1</v>
      </c>
      <c r="F226" s="109"/>
      <c r="G226" s="109" t="s">
        <v>35</v>
      </c>
      <c r="H226" s="109"/>
      <c r="I226" s="103">
        <v>43223</v>
      </c>
      <c r="J226" s="103"/>
      <c r="K226" s="103">
        <v>43223</v>
      </c>
      <c r="L226" s="103"/>
      <c r="M226" s="84" t="s">
        <v>656</v>
      </c>
      <c r="N226" s="84"/>
      <c r="O226" s="105">
        <v>804</v>
      </c>
      <c r="P226" s="105"/>
      <c r="Q226" s="84"/>
      <c r="R226" s="84"/>
      <c r="S226" s="84"/>
      <c r="T226" s="1"/>
    </row>
    <row r="227" spans="2:20" ht="45" customHeight="1" x14ac:dyDescent="0.25">
      <c r="B227" s="20" t="s">
        <v>1855</v>
      </c>
      <c r="C227" s="100" t="s">
        <v>1873</v>
      </c>
      <c r="D227" s="100"/>
      <c r="E227" s="109">
        <f t="shared" si="3"/>
        <v>1</v>
      </c>
      <c r="F227" s="109"/>
      <c r="G227" s="109" t="s">
        <v>35</v>
      </c>
      <c r="H227" s="109"/>
      <c r="I227" s="103">
        <v>43225</v>
      </c>
      <c r="J227" s="103"/>
      <c r="K227" s="103">
        <v>43225</v>
      </c>
      <c r="L227" s="103"/>
      <c r="M227" s="84" t="s">
        <v>656</v>
      </c>
      <c r="N227" s="84"/>
      <c r="O227" s="105">
        <v>667.8</v>
      </c>
      <c r="P227" s="105"/>
      <c r="Q227" s="84"/>
      <c r="R227" s="84"/>
      <c r="S227" s="84"/>
      <c r="T227" s="1"/>
    </row>
    <row r="228" spans="2:20" ht="45" customHeight="1" x14ac:dyDescent="0.25">
      <c r="B228" s="20" t="s">
        <v>1855</v>
      </c>
      <c r="C228" s="100" t="s">
        <v>1873</v>
      </c>
      <c r="D228" s="100"/>
      <c r="E228" s="109">
        <f t="shared" si="3"/>
        <v>1</v>
      </c>
      <c r="F228" s="109"/>
      <c r="G228" s="109" t="s">
        <v>35</v>
      </c>
      <c r="H228" s="109"/>
      <c r="I228" s="103">
        <v>43223</v>
      </c>
      <c r="J228" s="103"/>
      <c r="K228" s="103">
        <v>43223</v>
      </c>
      <c r="L228" s="103"/>
      <c r="M228" s="84" t="s">
        <v>656</v>
      </c>
      <c r="N228" s="84"/>
      <c r="O228" s="105">
        <v>465.12</v>
      </c>
      <c r="P228" s="105"/>
      <c r="Q228" s="84"/>
      <c r="R228" s="84"/>
      <c r="S228" s="84"/>
      <c r="T228" s="1"/>
    </row>
    <row r="229" spans="2:20" ht="45" customHeight="1" x14ac:dyDescent="0.25">
      <c r="B229" s="20" t="s">
        <v>1855</v>
      </c>
      <c r="C229" s="100" t="s">
        <v>1874</v>
      </c>
      <c r="D229" s="100"/>
      <c r="E229" s="109">
        <f t="shared" si="3"/>
        <v>1</v>
      </c>
      <c r="F229" s="109"/>
      <c r="G229" s="109" t="s">
        <v>35</v>
      </c>
      <c r="H229" s="109"/>
      <c r="I229" s="103">
        <v>43180</v>
      </c>
      <c r="J229" s="103"/>
      <c r="K229" s="103">
        <v>43180</v>
      </c>
      <c r="L229" s="103"/>
      <c r="M229" s="84" t="s">
        <v>656</v>
      </c>
      <c r="N229" s="84"/>
      <c r="O229" s="105">
        <v>208</v>
      </c>
      <c r="P229" s="105"/>
      <c r="Q229" s="84"/>
      <c r="R229" s="84"/>
      <c r="S229" s="84"/>
      <c r="T229" s="1"/>
    </row>
    <row r="230" spans="2:20" ht="45" customHeight="1" x14ac:dyDescent="0.25">
      <c r="B230" s="20" t="s">
        <v>1855</v>
      </c>
      <c r="C230" s="100" t="s">
        <v>1874</v>
      </c>
      <c r="D230" s="100"/>
      <c r="E230" s="109">
        <f t="shared" si="3"/>
        <v>1</v>
      </c>
      <c r="F230" s="109"/>
      <c r="G230" s="109" t="s">
        <v>35</v>
      </c>
      <c r="H230" s="109"/>
      <c r="I230" s="103">
        <v>43180</v>
      </c>
      <c r="J230" s="103"/>
      <c r="K230" s="103">
        <v>43180</v>
      </c>
      <c r="L230" s="103"/>
      <c r="M230" s="84" t="s">
        <v>656</v>
      </c>
      <c r="N230" s="84"/>
      <c r="O230" s="105">
        <v>360</v>
      </c>
      <c r="P230" s="105"/>
      <c r="Q230" s="84"/>
      <c r="R230" s="84"/>
      <c r="S230" s="84"/>
      <c r="T230" s="1"/>
    </row>
    <row r="231" spans="2:20" ht="45" customHeight="1" x14ac:dyDescent="0.25">
      <c r="B231" s="20" t="s">
        <v>1855</v>
      </c>
      <c r="C231" s="100" t="s">
        <v>1875</v>
      </c>
      <c r="D231" s="100"/>
      <c r="E231" s="109">
        <f t="shared" si="3"/>
        <v>1</v>
      </c>
      <c r="F231" s="109"/>
      <c r="G231" s="109" t="s">
        <v>35</v>
      </c>
      <c r="H231" s="109"/>
      <c r="I231" s="103">
        <v>43182</v>
      </c>
      <c r="J231" s="103"/>
      <c r="K231" s="103">
        <v>43182</v>
      </c>
      <c r="L231" s="103"/>
      <c r="M231" s="84" t="s">
        <v>656</v>
      </c>
      <c r="N231" s="84"/>
      <c r="O231" s="105">
        <v>455.8</v>
      </c>
      <c r="P231" s="105"/>
      <c r="Q231" s="84"/>
      <c r="R231" s="84"/>
      <c r="S231" s="84"/>
      <c r="T231" s="1"/>
    </row>
    <row r="232" spans="2:20" ht="45" customHeight="1" x14ac:dyDescent="0.25">
      <c r="B232" s="20" t="s">
        <v>1855</v>
      </c>
      <c r="C232" s="100" t="s">
        <v>1875</v>
      </c>
      <c r="D232" s="100"/>
      <c r="E232" s="109">
        <f t="shared" si="3"/>
        <v>1</v>
      </c>
      <c r="F232" s="109"/>
      <c r="G232" s="109" t="s">
        <v>35</v>
      </c>
      <c r="H232" s="109"/>
      <c r="I232" s="103">
        <v>43182</v>
      </c>
      <c r="J232" s="103"/>
      <c r="K232" s="103">
        <v>43182</v>
      </c>
      <c r="L232" s="103"/>
      <c r="M232" s="84" t="s">
        <v>656</v>
      </c>
      <c r="N232" s="84"/>
      <c r="O232" s="105">
        <v>360</v>
      </c>
      <c r="P232" s="105"/>
      <c r="Q232" s="84"/>
      <c r="R232" s="84"/>
      <c r="S232" s="84"/>
      <c r="T232" s="1"/>
    </row>
    <row r="233" spans="2:20" ht="45" customHeight="1" x14ac:dyDescent="0.25">
      <c r="B233" s="20" t="s">
        <v>1855</v>
      </c>
      <c r="C233" s="100" t="s">
        <v>1876</v>
      </c>
      <c r="D233" s="100"/>
      <c r="E233" s="109">
        <f t="shared" si="3"/>
        <v>1</v>
      </c>
      <c r="F233" s="109"/>
      <c r="G233" s="109" t="s">
        <v>35</v>
      </c>
      <c r="H233" s="109"/>
      <c r="I233" s="103">
        <v>43201</v>
      </c>
      <c r="J233" s="103"/>
      <c r="K233" s="103">
        <v>43201</v>
      </c>
      <c r="L233" s="103"/>
      <c r="M233" s="84" t="s">
        <v>656</v>
      </c>
      <c r="N233" s="84"/>
      <c r="O233" s="105">
        <v>208</v>
      </c>
      <c r="P233" s="105"/>
      <c r="Q233" s="84"/>
      <c r="R233" s="84"/>
      <c r="S233" s="84"/>
      <c r="T233" s="1"/>
    </row>
    <row r="234" spans="2:20" ht="45" customHeight="1" x14ac:dyDescent="0.25">
      <c r="B234" s="20" t="s">
        <v>1855</v>
      </c>
      <c r="C234" s="100" t="s">
        <v>1876</v>
      </c>
      <c r="D234" s="100"/>
      <c r="E234" s="109">
        <f t="shared" si="3"/>
        <v>1</v>
      </c>
      <c r="F234" s="109"/>
      <c r="G234" s="109" t="s">
        <v>35</v>
      </c>
      <c r="H234" s="109"/>
      <c r="I234" s="103">
        <v>43201</v>
      </c>
      <c r="J234" s="103"/>
      <c r="K234" s="103">
        <v>43201</v>
      </c>
      <c r="L234" s="103"/>
      <c r="M234" s="84" t="s">
        <v>656</v>
      </c>
      <c r="N234" s="84"/>
      <c r="O234" s="105">
        <v>183</v>
      </c>
      <c r="P234" s="105"/>
      <c r="Q234" s="84"/>
      <c r="R234" s="84"/>
      <c r="S234" s="84"/>
      <c r="T234" s="1"/>
    </row>
    <row r="235" spans="2:20" ht="45" customHeight="1" x14ac:dyDescent="0.25">
      <c r="B235" s="20" t="s">
        <v>1855</v>
      </c>
      <c r="C235" s="100" t="s">
        <v>1877</v>
      </c>
      <c r="D235" s="100"/>
      <c r="E235" s="109">
        <f t="shared" si="3"/>
        <v>1</v>
      </c>
      <c r="F235" s="109"/>
      <c r="G235" s="109" t="s">
        <v>35</v>
      </c>
      <c r="H235" s="109"/>
      <c r="I235" s="103">
        <v>43151</v>
      </c>
      <c r="J235" s="103"/>
      <c r="K235" s="103">
        <v>43151</v>
      </c>
      <c r="L235" s="103"/>
      <c r="M235" s="84" t="s">
        <v>656</v>
      </c>
      <c r="N235" s="84"/>
      <c r="O235" s="105">
        <v>708</v>
      </c>
      <c r="P235" s="105"/>
      <c r="Q235" s="84"/>
      <c r="R235" s="84"/>
      <c r="S235" s="84"/>
      <c r="T235" s="1"/>
    </row>
    <row r="236" spans="2:20" ht="45" customHeight="1" x14ac:dyDescent="0.25">
      <c r="B236" s="20" t="s">
        <v>1855</v>
      </c>
      <c r="C236" s="100" t="s">
        <v>1877</v>
      </c>
      <c r="D236" s="100"/>
      <c r="E236" s="109">
        <f t="shared" si="3"/>
        <v>1</v>
      </c>
      <c r="F236" s="109"/>
      <c r="G236" s="109" t="s">
        <v>35</v>
      </c>
      <c r="H236" s="109"/>
      <c r="I236" s="103">
        <v>43151</v>
      </c>
      <c r="J236" s="103"/>
      <c r="K236" s="103">
        <v>43151</v>
      </c>
      <c r="L236" s="103"/>
      <c r="M236" s="84" t="s">
        <v>656</v>
      </c>
      <c r="N236" s="84"/>
      <c r="O236" s="105">
        <v>319</v>
      </c>
      <c r="P236" s="105"/>
      <c r="Q236" s="84"/>
      <c r="R236" s="84"/>
      <c r="S236" s="84"/>
      <c r="T236" s="1"/>
    </row>
    <row r="237" spans="2:20" ht="45" customHeight="1" x14ac:dyDescent="0.25">
      <c r="B237" s="20" t="s">
        <v>1855</v>
      </c>
      <c r="C237" s="100" t="s">
        <v>1878</v>
      </c>
      <c r="D237" s="100"/>
      <c r="E237" s="109">
        <f t="shared" si="3"/>
        <v>1</v>
      </c>
      <c r="F237" s="109"/>
      <c r="G237" s="109" t="s">
        <v>35</v>
      </c>
      <c r="H237" s="109"/>
      <c r="I237" s="103">
        <v>43116</v>
      </c>
      <c r="J237" s="103"/>
      <c r="K237" s="103">
        <v>43116</v>
      </c>
      <c r="L237" s="103"/>
      <c r="M237" s="84" t="s">
        <v>656</v>
      </c>
      <c r="N237" s="84"/>
      <c r="O237" s="105">
        <v>700</v>
      </c>
      <c r="P237" s="105"/>
      <c r="Q237" s="84"/>
      <c r="R237" s="84"/>
      <c r="S237" s="84"/>
      <c r="T237" s="1"/>
    </row>
    <row r="238" spans="2:20" ht="45" customHeight="1" x14ac:dyDescent="0.25">
      <c r="B238" s="20" t="s">
        <v>1855</v>
      </c>
      <c r="C238" s="100" t="s">
        <v>1879</v>
      </c>
      <c r="D238" s="100"/>
      <c r="E238" s="109">
        <f t="shared" si="3"/>
        <v>1</v>
      </c>
      <c r="F238" s="109"/>
      <c r="G238" s="109" t="s">
        <v>35</v>
      </c>
      <c r="H238" s="109"/>
      <c r="I238" s="103">
        <v>43112</v>
      </c>
      <c r="J238" s="103"/>
      <c r="K238" s="103">
        <v>43112</v>
      </c>
      <c r="L238" s="103"/>
      <c r="M238" s="84" t="s">
        <v>656</v>
      </c>
      <c r="N238" s="84"/>
      <c r="O238" s="105">
        <v>694</v>
      </c>
      <c r="P238" s="105"/>
      <c r="Q238" s="84"/>
      <c r="R238" s="84"/>
      <c r="S238" s="84"/>
      <c r="T238" s="1"/>
    </row>
    <row r="239" spans="2:20" ht="45" customHeight="1" x14ac:dyDescent="0.25">
      <c r="B239" s="20" t="s">
        <v>1855</v>
      </c>
      <c r="C239" s="100" t="s">
        <v>1878</v>
      </c>
      <c r="D239" s="100"/>
      <c r="E239" s="109">
        <f t="shared" si="3"/>
        <v>1</v>
      </c>
      <c r="F239" s="109"/>
      <c r="G239" s="109" t="s">
        <v>35</v>
      </c>
      <c r="H239" s="109"/>
      <c r="I239" s="103">
        <v>43116</v>
      </c>
      <c r="J239" s="103"/>
      <c r="K239" s="103">
        <v>43116</v>
      </c>
      <c r="L239" s="103"/>
      <c r="M239" s="84" t="s">
        <v>656</v>
      </c>
      <c r="N239" s="84"/>
      <c r="O239" s="105">
        <v>341</v>
      </c>
      <c r="P239" s="105"/>
      <c r="Q239" s="84"/>
      <c r="R239" s="84"/>
      <c r="S239" s="84"/>
      <c r="T239" s="1"/>
    </row>
    <row r="240" spans="2:20" ht="45" customHeight="1" x14ac:dyDescent="0.25">
      <c r="B240" s="20" t="s">
        <v>1855</v>
      </c>
      <c r="C240" s="100" t="s">
        <v>1879</v>
      </c>
      <c r="D240" s="100"/>
      <c r="E240" s="109">
        <f t="shared" si="3"/>
        <v>1</v>
      </c>
      <c r="F240" s="109"/>
      <c r="G240" s="109" t="s">
        <v>35</v>
      </c>
      <c r="H240" s="109"/>
      <c r="I240" s="103">
        <v>43112</v>
      </c>
      <c r="J240" s="103"/>
      <c r="K240" s="103">
        <v>43112</v>
      </c>
      <c r="L240" s="103"/>
      <c r="M240" s="84" t="s">
        <v>656</v>
      </c>
      <c r="N240" s="84"/>
      <c r="O240" s="105">
        <v>424</v>
      </c>
      <c r="P240" s="105"/>
      <c r="Q240" s="84"/>
      <c r="R240" s="84"/>
      <c r="S240" s="84"/>
      <c r="T240" s="5">
        <f>SUM(O184:O240)</f>
        <v>29447.149999999998</v>
      </c>
    </row>
    <row r="241" spans="2:20" ht="45" customHeight="1" x14ac:dyDescent="0.25">
      <c r="B241" s="20" t="s">
        <v>1880</v>
      </c>
      <c r="C241" s="100" t="s">
        <v>1881</v>
      </c>
      <c r="D241" s="100"/>
      <c r="E241" s="109">
        <f t="shared" si="3"/>
        <v>1</v>
      </c>
      <c r="F241" s="109"/>
      <c r="G241" s="109" t="s">
        <v>35</v>
      </c>
      <c r="H241" s="109"/>
      <c r="I241" s="103">
        <v>43208</v>
      </c>
      <c r="J241" s="103"/>
      <c r="K241" s="103">
        <v>43209</v>
      </c>
      <c r="L241" s="103"/>
      <c r="M241" s="84" t="s">
        <v>656</v>
      </c>
      <c r="N241" s="84"/>
      <c r="O241" s="105">
        <v>208</v>
      </c>
      <c r="P241" s="105"/>
      <c r="Q241" s="84"/>
      <c r="R241" s="84"/>
      <c r="S241" s="84"/>
      <c r="T241" s="1"/>
    </row>
    <row r="242" spans="2:20" ht="45" customHeight="1" x14ac:dyDescent="0.25">
      <c r="B242" s="20" t="s">
        <v>1880</v>
      </c>
      <c r="C242" s="100" t="s">
        <v>1881</v>
      </c>
      <c r="D242" s="100"/>
      <c r="E242" s="109">
        <f t="shared" si="3"/>
        <v>1</v>
      </c>
      <c r="F242" s="109"/>
      <c r="G242" s="109" t="s">
        <v>35</v>
      </c>
      <c r="H242" s="109"/>
      <c r="I242" s="103">
        <v>43208</v>
      </c>
      <c r="J242" s="103"/>
      <c r="K242" s="103">
        <v>43209</v>
      </c>
      <c r="L242" s="103"/>
      <c r="M242" s="84" t="s">
        <v>656</v>
      </c>
      <c r="N242" s="84"/>
      <c r="O242" s="105">
        <v>780</v>
      </c>
      <c r="P242" s="105"/>
      <c r="Q242" s="84"/>
      <c r="R242" s="84"/>
      <c r="S242" s="84"/>
      <c r="T242" s="5">
        <f>SUM(O241:O242)</f>
        <v>988</v>
      </c>
    </row>
    <row r="243" spans="2:20" ht="45" customHeight="1" x14ac:dyDescent="0.25">
      <c r="B243" s="20" t="s">
        <v>1882</v>
      </c>
      <c r="C243" s="100" t="s">
        <v>1883</v>
      </c>
      <c r="D243" s="100"/>
      <c r="E243" s="109">
        <f t="shared" si="3"/>
        <v>1</v>
      </c>
      <c r="F243" s="109"/>
      <c r="G243" s="109" t="s">
        <v>35</v>
      </c>
      <c r="H243" s="109"/>
      <c r="I243" s="103">
        <v>43125</v>
      </c>
      <c r="J243" s="103"/>
      <c r="K243" s="103">
        <v>43125</v>
      </c>
      <c r="L243" s="103"/>
      <c r="M243" s="84" t="s">
        <v>656</v>
      </c>
      <c r="N243" s="84"/>
      <c r="O243" s="105">
        <v>220</v>
      </c>
      <c r="P243" s="105"/>
      <c r="Q243" s="84"/>
      <c r="R243" s="84"/>
      <c r="S243" s="84"/>
      <c r="T243" s="1"/>
    </row>
    <row r="244" spans="2:20" ht="45" customHeight="1" x14ac:dyDescent="0.25">
      <c r="B244" s="20" t="s">
        <v>1882</v>
      </c>
      <c r="C244" s="100" t="s">
        <v>1884</v>
      </c>
      <c r="D244" s="100"/>
      <c r="E244" s="109">
        <f t="shared" si="3"/>
        <v>1</v>
      </c>
      <c r="F244" s="109"/>
      <c r="G244" s="109" t="s">
        <v>35</v>
      </c>
      <c r="H244" s="109"/>
      <c r="I244" s="103">
        <v>43119</v>
      </c>
      <c r="J244" s="103"/>
      <c r="K244" s="103">
        <v>43119</v>
      </c>
      <c r="L244" s="103"/>
      <c r="M244" s="84" t="s">
        <v>656</v>
      </c>
      <c r="N244" s="84"/>
      <c r="O244" s="105">
        <v>200</v>
      </c>
      <c r="P244" s="105"/>
      <c r="Q244" s="84"/>
      <c r="R244" s="84"/>
      <c r="S244" s="84"/>
      <c r="T244" s="1"/>
    </row>
    <row r="245" spans="2:20" ht="45" customHeight="1" x14ac:dyDescent="0.25">
      <c r="B245" s="20" t="s">
        <v>1882</v>
      </c>
      <c r="C245" s="100" t="s">
        <v>1883</v>
      </c>
      <c r="D245" s="100"/>
      <c r="E245" s="109">
        <f t="shared" si="3"/>
        <v>1</v>
      </c>
      <c r="F245" s="109"/>
      <c r="G245" s="109" t="s">
        <v>35</v>
      </c>
      <c r="H245" s="109"/>
      <c r="I245" s="103">
        <v>43125</v>
      </c>
      <c r="J245" s="103"/>
      <c r="K245" s="103">
        <v>43125</v>
      </c>
      <c r="L245" s="103"/>
      <c r="M245" s="84" t="s">
        <v>656</v>
      </c>
      <c r="N245" s="84"/>
      <c r="O245" s="105">
        <v>208</v>
      </c>
      <c r="P245" s="105"/>
      <c r="Q245" s="84"/>
      <c r="R245" s="84"/>
      <c r="S245" s="84"/>
      <c r="T245" s="1"/>
    </row>
    <row r="246" spans="2:20" ht="45" customHeight="1" x14ac:dyDescent="0.25">
      <c r="B246" s="20" t="s">
        <v>1882</v>
      </c>
      <c r="C246" s="100" t="s">
        <v>1884</v>
      </c>
      <c r="D246" s="100"/>
      <c r="E246" s="109">
        <f t="shared" si="3"/>
        <v>1</v>
      </c>
      <c r="F246" s="109"/>
      <c r="G246" s="109" t="s">
        <v>35</v>
      </c>
      <c r="H246" s="109"/>
      <c r="I246" s="103">
        <v>43119</v>
      </c>
      <c r="J246" s="103"/>
      <c r="K246" s="103">
        <v>43119</v>
      </c>
      <c r="L246" s="103"/>
      <c r="M246" s="84" t="s">
        <v>656</v>
      </c>
      <c r="N246" s="84"/>
      <c r="O246" s="105">
        <v>480.8</v>
      </c>
      <c r="P246" s="105"/>
      <c r="Q246" s="84"/>
      <c r="R246" s="84"/>
      <c r="S246" s="84"/>
      <c r="T246" s="1"/>
    </row>
    <row r="247" spans="2:20" ht="45" customHeight="1" x14ac:dyDescent="0.25">
      <c r="B247" s="20" t="s">
        <v>1882</v>
      </c>
      <c r="C247" s="100" t="s">
        <v>1883</v>
      </c>
      <c r="D247" s="100"/>
      <c r="E247" s="109">
        <f t="shared" si="3"/>
        <v>1</v>
      </c>
      <c r="F247" s="109"/>
      <c r="G247" s="109" t="s">
        <v>35</v>
      </c>
      <c r="H247" s="109"/>
      <c r="I247" s="103">
        <v>43125</v>
      </c>
      <c r="J247" s="103"/>
      <c r="K247" s="103">
        <v>43125</v>
      </c>
      <c r="L247" s="103"/>
      <c r="M247" s="84" t="s">
        <v>656</v>
      </c>
      <c r="N247" s="84"/>
      <c r="O247" s="105">
        <v>749.32</v>
      </c>
      <c r="P247" s="105"/>
      <c r="Q247" s="84"/>
      <c r="R247" s="84"/>
      <c r="S247" s="84"/>
      <c r="T247" s="5">
        <f>SUM(O243:O247)</f>
        <v>1858.12</v>
      </c>
    </row>
    <row r="248" spans="2:20" ht="45" customHeight="1" x14ac:dyDescent="0.25">
      <c r="B248" s="20" t="s">
        <v>1885</v>
      </c>
      <c r="C248" s="100" t="s">
        <v>1886</v>
      </c>
      <c r="D248" s="100"/>
      <c r="E248" s="109">
        <f t="shared" si="3"/>
        <v>1</v>
      </c>
      <c r="F248" s="109"/>
      <c r="G248" s="109" t="s">
        <v>35</v>
      </c>
      <c r="H248" s="109"/>
      <c r="I248" s="103">
        <v>43116</v>
      </c>
      <c r="J248" s="103"/>
      <c r="K248" s="103">
        <v>43116</v>
      </c>
      <c r="L248" s="103"/>
      <c r="M248" s="84" t="s">
        <v>656</v>
      </c>
      <c r="N248" s="84"/>
      <c r="O248" s="105">
        <v>217</v>
      </c>
      <c r="P248" s="105"/>
      <c r="Q248" s="84"/>
      <c r="R248" s="84"/>
      <c r="S248" s="84"/>
      <c r="T248" s="1"/>
    </row>
    <row r="249" spans="2:20" ht="45" customHeight="1" x14ac:dyDescent="0.25">
      <c r="B249" s="20" t="s">
        <v>1885</v>
      </c>
      <c r="C249" s="100" t="s">
        <v>1887</v>
      </c>
      <c r="D249" s="100"/>
      <c r="E249" s="109">
        <f t="shared" si="3"/>
        <v>1</v>
      </c>
      <c r="F249" s="109"/>
      <c r="G249" s="109" t="s">
        <v>35</v>
      </c>
      <c r="H249" s="109"/>
      <c r="I249" s="103">
        <v>43131</v>
      </c>
      <c r="J249" s="103"/>
      <c r="K249" s="103">
        <v>43131</v>
      </c>
      <c r="L249" s="103"/>
      <c r="M249" s="84" t="s">
        <v>656</v>
      </c>
      <c r="N249" s="84"/>
      <c r="O249" s="105">
        <v>368</v>
      </c>
      <c r="P249" s="105"/>
      <c r="Q249" s="84"/>
      <c r="R249" s="84"/>
      <c r="S249" s="84"/>
      <c r="T249" s="1"/>
    </row>
    <row r="250" spans="2:20" ht="45" customHeight="1" x14ac:dyDescent="0.25">
      <c r="B250" s="20" t="s">
        <v>1885</v>
      </c>
      <c r="C250" s="100" t="s">
        <v>1887</v>
      </c>
      <c r="D250" s="100"/>
      <c r="E250" s="109">
        <f t="shared" si="3"/>
        <v>1</v>
      </c>
      <c r="F250" s="109"/>
      <c r="G250" s="109" t="s">
        <v>35</v>
      </c>
      <c r="H250" s="109"/>
      <c r="I250" s="103">
        <v>43131</v>
      </c>
      <c r="J250" s="103"/>
      <c r="K250" s="103">
        <v>43131</v>
      </c>
      <c r="L250" s="103"/>
      <c r="M250" s="84" t="s">
        <v>656</v>
      </c>
      <c r="N250" s="84"/>
      <c r="O250" s="105">
        <v>428</v>
      </c>
      <c r="P250" s="105"/>
      <c r="Q250" s="84"/>
      <c r="R250" s="84"/>
      <c r="S250" s="84"/>
      <c r="T250" s="1"/>
    </row>
    <row r="251" spans="2:20" ht="45" customHeight="1" x14ac:dyDescent="0.25">
      <c r="B251" s="20" t="s">
        <v>1885</v>
      </c>
      <c r="C251" s="100" t="s">
        <v>1887</v>
      </c>
      <c r="D251" s="100"/>
      <c r="E251" s="109">
        <f t="shared" si="3"/>
        <v>1</v>
      </c>
      <c r="F251" s="109"/>
      <c r="G251" s="109" t="s">
        <v>35</v>
      </c>
      <c r="H251" s="109"/>
      <c r="I251" s="103">
        <v>43131</v>
      </c>
      <c r="J251" s="103"/>
      <c r="K251" s="103">
        <v>43131</v>
      </c>
      <c r="L251" s="103"/>
      <c r="M251" s="84" t="s">
        <v>656</v>
      </c>
      <c r="N251" s="84"/>
      <c r="O251" s="105">
        <v>220</v>
      </c>
      <c r="P251" s="105"/>
      <c r="Q251" s="84"/>
      <c r="R251" s="84"/>
      <c r="S251" s="84"/>
      <c r="T251" s="1"/>
    </row>
    <row r="252" spans="2:20" ht="45" customHeight="1" x14ac:dyDescent="0.25">
      <c r="B252" s="20" t="s">
        <v>1885</v>
      </c>
      <c r="C252" s="100" t="s">
        <v>1887</v>
      </c>
      <c r="D252" s="100"/>
      <c r="E252" s="109">
        <f t="shared" si="3"/>
        <v>1</v>
      </c>
      <c r="F252" s="109"/>
      <c r="G252" s="109" t="s">
        <v>35</v>
      </c>
      <c r="H252" s="109"/>
      <c r="I252" s="103">
        <v>43131</v>
      </c>
      <c r="J252" s="103"/>
      <c r="K252" s="103">
        <v>43131</v>
      </c>
      <c r="L252" s="103"/>
      <c r="M252" s="84" t="s">
        <v>656</v>
      </c>
      <c r="N252" s="84"/>
      <c r="O252" s="105">
        <v>220</v>
      </c>
      <c r="P252" s="105"/>
      <c r="Q252" s="84"/>
      <c r="R252" s="84"/>
      <c r="S252" s="84"/>
      <c r="T252" s="1"/>
    </row>
    <row r="253" spans="2:20" ht="45" customHeight="1" x14ac:dyDescent="0.25">
      <c r="B253" s="20" t="s">
        <v>1885</v>
      </c>
      <c r="C253" s="100" t="s">
        <v>19</v>
      </c>
      <c r="D253" s="100"/>
      <c r="E253" s="109">
        <f t="shared" si="3"/>
        <v>1</v>
      </c>
      <c r="F253" s="109"/>
      <c r="G253" s="109" t="s">
        <v>20</v>
      </c>
      <c r="H253" s="109"/>
      <c r="I253" s="103">
        <v>43131</v>
      </c>
      <c r="J253" s="103"/>
      <c r="K253" s="103">
        <v>43131</v>
      </c>
      <c r="L253" s="103"/>
      <c r="M253" s="84" t="s">
        <v>656</v>
      </c>
      <c r="N253" s="84"/>
      <c r="O253" s="105">
        <v>180</v>
      </c>
      <c r="P253" s="105"/>
      <c r="Q253" s="84"/>
      <c r="R253" s="84"/>
      <c r="S253" s="84"/>
      <c r="T253" s="1"/>
    </row>
    <row r="254" spans="2:20" ht="45" customHeight="1" x14ac:dyDescent="0.25">
      <c r="B254" s="20" t="s">
        <v>1885</v>
      </c>
      <c r="C254" s="100" t="s">
        <v>1462</v>
      </c>
      <c r="D254" s="100"/>
      <c r="E254" s="109">
        <f t="shared" si="3"/>
        <v>1</v>
      </c>
      <c r="F254" s="109"/>
      <c r="G254" s="109" t="s">
        <v>35</v>
      </c>
      <c r="H254" s="109"/>
      <c r="I254" s="103">
        <v>43161</v>
      </c>
      <c r="J254" s="103"/>
      <c r="K254" s="103">
        <v>43161</v>
      </c>
      <c r="L254" s="103"/>
      <c r="M254" s="84" t="s">
        <v>656</v>
      </c>
      <c r="N254" s="84"/>
      <c r="O254" s="105">
        <v>198</v>
      </c>
      <c r="P254" s="105"/>
      <c r="Q254" s="84"/>
      <c r="R254" s="84"/>
      <c r="S254" s="84"/>
      <c r="T254" s="1"/>
    </row>
    <row r="255" spans="2:20" ht="45" customHeight="1" x14ac:dyDescent="0.25">
      <c r="B255" s="20" t="s">
        <v>1885</v>
      </c>
      <c r="C255" s="100" t="s">
        <v>1571</v>
      </c>
      <c r="D255" s="100"/>
      <c r="E255" s="109">
        <f t="shared" si="3"/>
        <v>1</v>
      </c>
      <c r="F255" s="109"/>
      <c r="G255" s="109" t="s">
        <v>35</v>
      </c>
      <c r="H255" s="109"/>
      <c r="I255" s="103">
        <v>43161</v>
      </c>
      <c r="J255" s="103"/>
      <c r="K255" s="103">
        <v>43161</v>
      </c>
      <c r="L255" s="103"/>
      <c r="M255" s="84" t="s">
        <v>656</v>
      </c>
      <c r="N255" s="84"/>
      <c r="O255" s="105">
        <v>220</v>
      </c>
      <c r="P255" s="105"/>
      <c r="Q255" s="84"/>
      <c r="R255" s="84"/>
      <c r="S255" s="84"/>
      <c r="T255" s="1"/>
    </row>
    <row r="256" spans="2:20" ht="45" customHeight="1" x14ac:dyDescent="0.25">
      <c r="B256" s="20" t="s">
        <v>1885</v>
      </c>
      <c r="C256" s="100" t="s">
        <v>1888</v>
      </c>
      <c r="D256" s="100"/>
      <c r="E256" s="109">
        <f t="shared" si="3"/>
        <v>1</v>
      </c>
      <c r="F256" s="109"/>
      <c r="G256" s="109" t="s">
        <v>35</v>
      </c>
      <c r="H256" s="109"/>
      <c r="I256" s="103">
        <v>43217</v>
      </c>
      <c r="J256" s="103"/>
      <c r="K256" s="103">
        <v>43217</v>
      </c>
      <c r="L256" s="103"/>
      <c r="M256" s="84" t="s">
        <v>656</v>
      </c>
      <c r="N256" s="84"/>
      <c r="O256" s="105">
        <v>220</v>
      </c>
      <c r="P256" s="105"/>
      <c r="Q256" s="84"/>
      <c r="R256" s="84"/>
      <c r="S256" s="84"/>
      <c r="T256" s="1"/>
    </row>
    <row r="257" spans="2:20" ht="45" customHeight="1" x14ac:dyDescent="0.25">
      <c r="B257" s="20" t="s">
        <v>1885</v>
      </c>
      <c r="C257" s="100" t="s">
        <v>1889</v>
      </c>
      <c r="D257" s="100"/>
      <c r="E257" s="109">
        <f t="shared" si="3"/>
        <v>1</v>
      </c>
      <c r="F257" s="109"/>
      <c r="G257" s="109" t="s">
        <v>35</v>
      </c>
      <c r="H257" s="109"/>
      <c r="I257" s="103">
        <v>43119</v>
      </c>
      <c r="J257" s="103"/>
      <c r="K257" s="103">
        <v>43119</v>
      </c>
      <c r="L257" s="103"/>
      <c r="M257" s="84" t="s">
        <v>656</v>
      </c>
      <c r="N257" s="84"/>
      <c r="O257" s="105">
        <v>220</v>
      </c>
      <c r="P257" s="105"/>
      <c r="Q257" s="84"/>
      <c r="R257" s="84"/>
      <c r="S257" s="84"/>
      <c r="T257" s="1"/>
    </row>
    <row r="258" spans="2:20" ht="45" customHeight="1" x14ac:dyDescent="0.25">
      <c r="B258" s="20" t="s">
        <v>1885</v>
      </c>
      <c r="C258" s="100" t="s">
        <v>1886</v>
      </c>
      <c r="D258" s="100"/>
      <c r="E258" s="109">
        <f t="shared" si="3"/>
        <v>1</v>
      </c>
      <c r="F258" s="109"/>
      <c r="G258" s="109" t="s">
        <v>35</v>
      </c>
      <c r="H258" s="109"/>
      <c r="I258" s="103">
        <v>43116</v>
      </c>
      <c r="J258" s="103"/>
      <c r="K258" s="103">
        <v>43116</v>
      </c>
      <c r="L258" s="103"/>
      <c r="M258" s="84" t="s">
        <v>656</v>
      </c>
      <c r="N258" s="84"/>
      <c r="O258" s="105">
        <v>700</v>
      </c>
      <c r="P258" s="105"/>
      <c r="Q258" s="84"/>
      <c r="R258" s="84"/>
      <c r="S258" s="84"/>
      <c r="T258" s="1"/>
    </row>
    <row r="259" spans="2:20" ht="45" customHeight="1" x14ac:dyDescent="0.25">
      <c r="B259" s="20" t="s">
        <v>1885</v>
      </c>
      <c r="C259" s="100" t="s">
        <v>1889</v>
      </c>
      <c r="D259" s="100"/>
      <c r="E259" s="109">
        <f t="shared" si="3"/>
        <v>1</v>
      </c>
      <c r="F259" s="109"/>
      <c r="G259" s="109" t="s">
        <v>35</v>
      </c>
      <c r="H259" s="109"/>
      <c r="I259" s="103">
        <v>43119</v>
      </c>
      <c r="J259" s="103"/>
      <c r="K259" s="103">
        <v>43119</v>
      </c>
      <c r="L259" s="103"/>
      <c r="M259" s="84" t="s">
        <v>656</v>
      </c>
      <c r="N259" s="84"/>
      <c r="O259" s="105">
        <v>700</v>
      </c>
      <c r="P259" s="105"/>
      <c r="Q259" s="84"/>
      <c r="R259" s="84"/>
      <c r="S259" s="84"/>
      <c r="T259" s="1"/>
    </row>
    <row r="260" spans="2:20" ht="45" customHeight="1" x14ac:dyDescent="0.25">
      <c r="B260" s="20" t="s">
        <v>1885</v>
      </c>
      <c r="C260" s="100" t="s">
        <v>1886</v>
      </c>
      <c r="D260" s="100"/>
      <c r="E260" s="109">
        <f t="shared" si="3"/>
        <v>1</v>
      </c>
      <c r="F260" s="109"/>
      <c r="G260" s="109" t="s">
        <v>35</v>
      </c>
      <c r="H260" s="109"/>
      <c r="I260" s="103">
        <v>43116</v>
      </c>
      <c r="J260" s="103"/>
      <c r="K260" s="103">
        <v>43116</v>
      </c>
      <c r="L260" s="103"/>
      <c r="M260" s="84" t="s">
        <v>656</v>
      </c>
      <c r="N260" s="84"/>
      <c r="O260" s="105">
        <v>231</v>
      </c>
      <c r="P260" s="105"/>
      <c r="Q260" s="84"/>
      <c r="R260" s="84"/>
      <c r="S260" s="84"/>
      <c r="T260" s="1"/>
    </row>
    <row r="261" spans="2:20" ht="45" customHeight="1" x14ac:dyDescent="0.25">
      <c r="B261" s="20" t="s">
        <v>1885</v>
      </c>
      <c r="C261" s="100" t="s">
        <v>1889</v>
      </c>
      <c r="D261" s="100"/>
      <c r="E261" s="109">
        <f t="shared" si="3"/>
        <v>1</v>
      </c>
      <c r="F261" s="109"/>
      <c r="G261" s="109" t="s">
        <v>35</v>
      </c>
      <c r="H261" s="109"/>
      <c r="I261" s="103">
        <v>43119</v>
      </c>
      <c r="J261" s="103"/>
      <c r="K261" s="103">
        <v>43119</v>
      </c>
      <c r="L261" s="103"/>
      <c r="M261" s="84" t="s">
        <v>656</v>
      </c>
      <c r="N261" s="84"/>
      <c r="O261" s="105">
        <v>260</v>
      </c>
      <c r="P261" s="105"/>
      <c r="Q261" s="84"/>
      <c r="R261" s="84"/>
      <c r="S261" s="84"/>
      <c r="T261" s="1"/>
    </row>
    <row r="262" spans="2:20" ht="45" customHeight="1" x14ac:dyDescent="0.25">
      <c r="B262" s="20" t="s">
        <v>1885</v>
      </c>
      <c r="C262" s="100" t="s">
        <v>1462</v>
      </c>
      <c r="D262" s="100"/>
      <c r="E262" s="109">
        <f t="shared" si="3"/>
        <v>1</v>
      </c>
      <c r="F262" s="109"/>
      <c r="G262" s="109" t="s">
        <v>35</v>
      </c>
      <c r="H262" s="109"/>
      <c r="I262" s="103">
        <v>43161</v>
      </c>
      <c r="J262" s="103"/>
      <c r="K262" s="103">
        <v>43161</v>
      </c>
      <c r="L262" s="103"/>
      <c r="M262" s="84" t="s">
        <v>656</v>
      </c>
      <c r="N262" s="84"/>
      <c r="O262" s="105">
        <v>208</v>
      </c>
      <c r="P262" s="105"/>
      <c r="Q262" s="84"/>
      <c r="R262" s="84"/>
      <c r="S262" s="84"/>
      <c r="T262" s="1"/>
    </row>
    <row r="263" spans="2:20" ht="45" customHeight="1" x14ac:dyDescent="0.25">
      <c r="B263" s="20" t="s">
        <v>1885</v>
      </c>
      <c r="C263" s="100" t="s">
        <v>1462</v>
      </c>
      <c r="D263" s="100"/>
      <c r="E263" s="109">
        <f t="shared" si="3"/>
        <v>1</v>
      </c>
      <c r="F263" s="109"/>
      <c r="G263" s="109" t="s">
        <v>35</v>
      </c>
      <c r="H263" s="109"/>
      <c r="I263" s="103">
        <v>43161</v>
      </c>
      <c r="J263" s="103"/>
      <c r="K263" s="103">
        <v>43161</v>
      </c>
      <c r="L263" s="103"/>
      <c r="M263" s="84" t="s">
        <v>656</v>
      </c>
      <c r="N263" s="84"/>
      <c r="O263" s="105">
        <v>500</v>
      </c>
      <c r="P263" s="105"/>
      <c r="Q263" s="84"/>
      <c r="R263" s="84"/>
      <c r="S263" s="84"/>
      <c r="T263" s="1"/>
    </row>
    <row r="264" spans="2:20" ht="45" customHeight="1" x14ac:dyDescent="0.25">
      <c r="B264" s="20" t="s">
        <v>1885</v>
      </c>
      <c r="C264" s="100" t="s">
        <v>1890</v>
      </c>
      <c r="D264" s="100"/>
      <c r="E264" s="109">
        <f t="shared" si="3"/>
        <v>1</v>
      </c>
      <c r="F264" s="109"/>
      <c r="G264" s="109" t="s">
        <v>35</v>
      </c>
      <c r="H264" s="109"/>
      <c r="I264" s="103">
        <v>43153</v>
      </c>
      <c r="J264" s="103"/>
      <c r="K264" s="103">
        <v>43153</v>
      </c>
      <c r="L264" s="103"/>
      <c r="M264" s="84" t="s">
        <v>656</v>
      </c>
      <c r="N264" s="84"/>
      <c r="O264" s="105">
        <v>402</v>
      </c>
      <c r="P264" s="105"/>
      <c r="Q264" s="84"/>
      <c r="R264" s="84"/>
      <c r="S264" s="84"/>
      <c r="T264" s="1"/>
    </row>
    <row r="265" spans="2:20" ht="45" customHeight="1" x14ac:dyDescent="0.25">
      <c r="B265" s="20" t="s">
        <v>1885</v>
      </c>
      <c r="C265" s="100" t="s">
        <v>1890</v>
      </c>
      <c r="D265" s="100"/>
      <c r="E265" s="109">
        <f t="shared" si="3"/>
        <v>1</v>
      </c>
      <c r="F265" s="109"/>
      <c r="G265" s="109" t="s">
        <v>35</v>
      </c>
      <c r="H265" s="109"/>
      <c r="I265" s="103">
        <v>43153</v>
      </c>
      <c r="J265" s="103"/>
      <c r="K265" s="103">
        <v>43153</v>
      </c>
      <c r="L265" s="103"/>
      <c r="M265" s="84" t="s">
        <v>656</v>
      </c>
      <c r="N265" s="84"/>
      <c r="O265" s="105">
        <v>144</v>
      </c>
      <c r="P265" s="105"/>
      <c r="Q265" s="84"/>
      <c r="R265" s="84"/>
      <c r="S265" s="84"/>
      <c r="T265" s="1"/>
    </row>
    <row r="266" spans="2:20" ht="45" customHeight="1" x14ac:dyDescent="0.25">
      <c r="B266" s="20" t="s">
        <v>1885</v>
      </c>
      <c r="C266" s="100" t="s">
        <v>1571</v>
      </c>
      <c r="D266" s="100"/>
      <c r="E266" s="109">
        <f t="shared" ref="E266:E329" si="4">D266+1</f>
        <v>1</v>
      </c>
      <c r="F266" s="109"/>
      <c r="G266" s="109" t="s">
        <v>35</v>
      </c>
      <c r="H266" s="109"/>
      <c r="I266" s="103">
        <v>43161</v>
      </c>
      <c r="J266" s="103"/>
      <c r="K266" s="103">
        <v>43161</v>
      </c>
      <c r="L266" s="103"/>
      <c r="M266" s="84" t="s">
        <v>656</v>
      </c>
      <c r="N266" s="84"/>
      <c r="O266" s="105">
        <v>208</v>
      </c>
      <c r="P266" s="105"/>
      <c r="Q266" s="84"/>
      <c r="R266" s="84"/>
      <c r="S266" s="84"/>
      <c r="T266" s="1"/>
    </row>
    <row r="267" spans="2:20" ht="45" customHeight="1" x14ac:dyDescent="0.25">
      <c r="B267" s="20" t="s">
        <v>1885</v>
      </c>
      <c r="C267" s="100" t="s">
        <v>1891</v>
      </c>
      <c r="D267" s="100"/>
      <c r="E267" s="109">
        <f t="shared" si="4"/>
        <v>1</v>
      </c>
      <c r="F267" s="109"/>
      <c r="G267" s="109" t="s">
        <v>35</v>
      </c>
      <c r="H267" s="109"/>
      <c r="I267" s="103">
        <v>43216</v>
      </c>
      <c r="J267" s="103"/>
      <c r="K267" s="103">
        <v>43216</v>
      </c>
      <c r="L267" s="103"/>
      <c r="M267" s="84" t="s">
        <v>656</v>
      </c>
      <c r="N267" s="84"/>
      <c r="O267" s="105">
        <v>181</v>
      </c>
      <c r="P267" s="105"/>
      <c r="Q267" s="84"/>
      <c r="R267" s="84"/>
      <c r="S267" s="84"/>
      <c r="T267" s="1"/>
    </row>
    <row r="268" spans="2:20" ht="45" customHeight="1" x14ac:dyDescent="0.25">
      <c r="B268" s="20" t="s">
        <v>1885</v>
      </c>
      <c r="C268" s="100" t="s">
        <v>1892</v>
      </c>
      <c r="D268" s="100"/>
      <c r="E268" s="109">
        <f t="shared" si="4"/>
        <v>1</v>
      </c>
      <c r="F268" s="109"/>
      <c r="G268" s="109" t="s">
        <v>35</v>
      </c>
      <c r="H268" s="109"/>
      <c r="I268" s="103">
        <v>43159</v>
      </c>
      <c r="J268" s="103"/>
      <c r="K268" s="103">
        <v>43159</v>
      </c>
      <c r="L268" s="103"/>
      <c r="M268" s="84" t="s">
        <v>656</v>
      </c>
      <c r="N268" s="84"/>
      <c r="O268" s="105">
        <v>208</v>
      </c>
      <c r="P268" s="105"/>
      <c r="Q268" s="84"/>
      <c r="R268" s="84"/>
      <c r="S268" s="84"/>
      <c r="T268" s="1"/>
    </row>
    <row r="269" spans="2:20" ht="45" customHeight="1" x14ac:dyDescent="0.25">
      <c r="B269" s="20" t="s">
        <v>1885</v>
      </c>
      <c r="C269" s="100" t="s">
        <v>1893</v>
      </c>
      <c r="D269" s="100"/>
      <c r="E269" s="109">
        <f t="shared" si="4"/>
        <v>1</v>
      </c>
      <c r="F269" s="109"/>
      <c r="G269" s="109" t="s">
        <v>35</v>
      </c>
      <c r="H269" s="109"/>
      <c r="I269" s="103">
        <v>43159</v>
      </c>
      <c r="J269" s="103"/>
      <c r="K269" s="103">
        <v>43159</v>
      </c>
      <c r="L269" s="103"/>
      <c r="M269" s="84" t="s">
        <v>656</v>
      </c>
      <c r="N269" s="84"/>
      <c r="O269" s="105">
        <v>768</v>
      </c>
      <c r="P269" s="105"/>
      <c r="Q269" s="84"/>
      <c r="R269" s="84"/>
      <c r="S269" s="84"/>
      <c r="T269" s="1"/>
    </row>
    <row r="270" spans="2:20" ht="45" customHeight="1" x14ac:dyDescent="0.25">
      <c r="B270" s="20" t="s">
        <v>1885</v>
      </c>
      <c r="C270" s="100" t="s">
        <v>1894</v>
      </c>
      <c r="D270" s="100"/>
      <c r="E270" s="109">
        <f t="shared" si="4"/>
        <v>1</v>
      </c>
      <c r="F270" s="109"/>
      <c r="G270" s="109" t="s">
        <v>35</v>
      </c>
      <c r="H270" s="109"/>
      <c r="I270" s="103">
        <v>43217</v>
      </c>
      <c r="J270" s="103"/>
      <c r="K270" s="103">
        <v>43217</v>
      </c>
      <c r="L270" s="103"/>
      <c r="M270" s="84" t="s">
        <v>656</v>
      </c>
      <c r="N270" s="84"/>
      <c r="O270" s="105">
        <v>488</v>
      </c>
      <c r="P270" s="105"/>
      <c r="Q270" s="84"/>
      <c r="R270" s="84"/>
      <c r="S270" s="84"/>
      <c r="T270" s="1"/>
    </row>
    <row r="271" spans="2:20" ht="45" customHeight="1" x14ac:dyDescent="0.25">
      <c r="B271" s="20" t="s">
        <v>1885</v>
      </c>
      <c r="C271" s="100" t="s">
        <v>1894</v>
      </c>
      <c r="D271" s="100"/>
      <c r="E271" s="109">
        <f t="shared" si="4"/>
        <v>1</v>
      </c>
      <c r="F271" s="109"/>
      <c r="G271" s="109" t="s">
        <v>35</v>
      </c>
      <c r="H271" s="109"/>
      <c r="I271" s="103">
        <v>43217</v>
      </c>
      <c r="J271" s="103"/>
      <c r="K271" s="103">
        <v>43217</v>
      </c>
      <c r="L271" s="103"/>
      <c r="M271" s="84" t="s">
        <v>656</v>
      </c>
      <c r="N271" s="84"/>
      <c r="O271" s="105">
        <v>500</v>
      </c>
      <c r="P271" s="105"/>
      <c r="Q271" s="84"/>
      <c r="R271" s="84"/>
      <c r="S271" s="84"/>
      <c r="T271" s="1"/>
    </row>
    <row r="272" spans="2:20" ht="45" customHeight="1" x14ac:dyDescent="0.25">
      <c r="B272" s="20" t="s">
        <v>1885</v>
      </c>
      <c r="C272" s="100" t="s">
        <v>1895</v>
      </c>
      <c r="D272" s="100"/>
      <c r="E272" s="109">
        <f t="shared" si="4"/>
        <v>1</v>
      </c>
      <c r="F272" s="109"/>
      <c r="G272" s="109" t="s">
        <v>35</v>
      </c>
      <c r="H272" s="109"/>
      <c r="I272" s="103">
        <v>43119</v>
      </c>
      <c r="J272" s="103"/>
      <c r="K272" s="103">
        <v>43119</v>
      </c>
      <c r="L272" s="103"/>
      <c r="M272" s="84" t="s">
        <v>656</v>
      </c>
      <c r="N272" s="84"/>
      <c r="O272" s="105">
        <v>254</v>
      </c>
      <c r="P272" s="105"/>
      <c r="Q272" s="84"/>
      <c r="R272" s="84"/>
      <c r="S272" s="84"/>
      <c r="T272" s="1"/>
    </row>
    <row r="273" spans="2:20" ht="45" customHeight="1" x14ac:dyDescent="0.25">
      <c r="B273" s="20" t="s">
        <v>1885</v>
      </c>
      <c r="C273" s="100" t="s">
        <v>1895</v>
      </c>
      <c r="D273" s="100"/>
      <c r="E273" s="109">
        <f t="shared" si="4"/>
        <v>1</v>
      </c>
      <c r="F273" s="109"/>
      <c r="G273" s="109" t="s">
        <v>35</v>
      </c>
      <c r="H273" s="109"/>
      <c r="I273" s="103">
        <v>43119</v>
      </c>
      <c r="J273" s="103"/>
      <c r="K273" s="103">
        <v>43119</v>
      </c>
      <c r="L273" s="103"/>
      <c r="M273" s="84" t="s">
        <v>656</v>
      </c>
      <c r="N273" s="84"/>
      <c r="O273" s="105">
        <v>182.14</v>
      </c>
      <c r="P273" s="105"/>
      <c r="Q273" s="84"/>
      <c r="R273" s="84"/>
      <c r="S273" s="84"/>
      <c r="T273" s="1"/>
    </row>
    <row r="274" spans="2:20" ht="45" customHeight="1" x14ac:dyDescent="0.25">
      <c r="B274" s="20" t="s">
        <v>1885</v>
      </c>
      <c r="C274" s="100" t="s">
        <v>1887</v>
      </c>
      <c r="D274" s="100"/>
      <c r="E274" s="109">
        <f t="shared" si="4"/>
        <v>1</v>
      </c>
      <c r="F274" s="109"/>
      <c r="G274" s="109" t="s">
        <v>35</v>
      </c>
      <c r="H274" s="109"/>
      <c r="I274" s="103">
        <v>43131</v>
      </c>
      <c r="J274" s="103"/>
      <c r="K274" s="103">
        <v>43131</v>
      </c>
      <c r="L274" s="103"/>
      <c r="M274" s="84" t="s">
        <v>656</v>
      </c>
      <c r="N274" s="84"/>
      <c r="O274" s="105">
        <v>308</v>
      </c>
      <c r="P274" s="105"/>
      <c r="Q274" s="84"/>
      <c r="R274" s="84"/>
      <c r="S274" s="84"/>
      <c r="T274" s="1"/>
    </row>
    <row r="275" spans="2:20" ht="45" customHeight="1" x14ac:dyDescent="0.25">
      <c r="B275" s="20" t="s">
        <v>1885</v>
      </c>
      <c r="C275" s="100" t="s">
        <v>1887</v>
      </c>
      <c r="D275" s="100"/>
      <c r="E275" s="109">
        <f t="shared" si="4"/>
        <v>1</v>
      </c>
      <c r="F275" s="109"/>
      <c r="G275" s="109" t="s">
        <v>35</v>
      </c>
      <c r="H275" s="109"/>
      <c r="I275" s="103">
        <v>43131</v>
      </c>
      <c r="J275" s="103"/>
      <c r="K275" s="103">
        <v>43131</v>
      </c>
      <c r="L275" s="103"/>
      <c r="M275" s="84" t="s">
        <v>656</v>
      </c>
      <c r="N275" s="84"/>
      <c r="O275" s="105">
        <v>280</v>
      </c>
      <c r="P275" s="105"/>
      <c r="Q275" s="84"/>
      <c r="R275" s="84"/>
      <c r="S275" s="84"/>
      <c r="T275" s="1"/>
    </row>
    <row r="276" spans="2:20" ht="45" customHeight="1" x14ac:dyDescent="0.25">
      <c r="B276" s="20" t="s">
        <v>1885</v>
      </c>
      <c r="C276" s="100" t="s">
        <v>1896</v>
      </c>
      <c r="D276" s="100"/>
      <c r="E276" s="109">
        <f t="shared" si="4"/>
        <v>1</v>
      </c>
      <c r="F276" s="109"/>
      <c r="G276" s="109" t="s">
        <v>35</v>
      </c>
      <c r="H276" s="109"/>
      <c r="I276" s="103">
        <v>43161</v>
      </c>
      <c r="J276" s="103"/>
      <c r="K276" s="103">
        <v>43161</v>
      </c>
      <c r="L276" s="103"/>
      <c r="M276" s="84" t="s">
        <v>656</v>
      </c>
      <c r="N276" s="84"/>
      <c r="O276" s="105">
        <v>254</v>
      </c>
      <c r="P276" s="105"/>
      <c r="Q276" s="84"/>
      <c r="R276" s="84"/>
      <c r="S276" s="84"/>
      <c r="T276" s="1"/>
    </row>
    <row r="277" spans="2:20" ht="45" customHeight="1" x14ac:dyDescent="0.25">
      <c r="B277" s="20" t="s">
        <v>1885</v>
      </c>
      <c r="C277" s="100" t="s">
        <v>1896</v>
      </c>
      <c r="D277" s="100"/>
      <c r="E277" s="109">
        <f t="shared" si="4"/>
        <v>1</v>
      </c>
      <c r="F277" s="109"/>
      <c r="G277" s="109" t="s">
        <v>35</v>
      </c>
      <c r="H277" s="109"/>
      <c r="I277" s="103">
        <v>43161</v>
      </c>
      <c r="J277" s="103"/>
      <c r="K277" s="103">
        <v>43161</v>
      </c>
      <c r="L277" s="103"/>
      <c r="M277" s="84" t="s">
        <v>656</v>
      </c>
      <c r="N277" s="84"/>
      <c r="O277" s="105">
        <v>280</v>
      </c>
      <c r="P277" s="105"/>
      <c r="Q277" s="84"/>
      <c r="R277" s="84"/>
      <c r="S277" s="84"/>
      <c r="T277" s="1"/>
    </row>
    <row r="278" spans="2:20" ht="45" customHeight="1" x14ac:dyDescent="0.25">
      <c r="B278" s="20" t="s">
        <v>1885</v>
      </c>
      <c r="C278" s="100" t="s">
        <v>1897</v>
      </c>
      <c r="D278" s="100"/>
      <c r="E278" s="109">
        <f t="shared" si="4"/>
        <v>1</v>
      </c>
      <c r="F278" s="109"/>
      <c r="G278" s="109" t="s">
        <v>35</v>
      </c>
      <c r="H278" s="109"/>
      <c r="I278" s="103">
        <v>43224</v>
      </c>
      <c r="J278" s="103"/>
      <c r="K278" s="103">
        <v>43224</v>
      </c>
      <c r="L278" s="103"/>
      <c r="M278" s="84" t="s">
        <v>656</v>
      </c>
      <c r="N278" s="84"/>
      <c r="O278" s="105">
        <v>708</v>
      </c>
      <c r="P278" s="105"/>
      <c r="Q278" s="84"/>
      <c r="R278" s="84"/>
      <c r="S278" s="84"/>
      <c r="T278" s="1"/>
    </row>
    <row r="279" spans="2:20" ht="45" customHeight="1" x14ac:dyDescent="0.25">
      <c r="B279" s="20" t="s">
        <v>1885</v>
      </c>
      <c r="C279" s="100" t="s">
        <v>1898</v>
      </c>
      <c r="D279" s="100"/>
      <c r="E279" s="109">
        <f t="shared" si="4"/>
        <v>1</v>
      </c>
      <c r="F279" s="109"/>
      <c r="G279" s="109" t="s">
        <v>35</v>
      </c>
      <c r="H279" s="109"/>
      <c r="I279" s="103">
        <v>43137</v>
      </c>
      <c r="J279" s="103"/>
      <c r="K279" s="103">
        <v>43137</v>
      </c>
      <c r="L279" s="103"/>
      <c r="M279" s="84" t="s">
        <v>656</v>
      </c>
      <c r="N279" s="84"/>
      <c r="O279" s="105">
        <v>488</v>
      </c>
      <c r="P279" s="105"/>
      <c r="Q279" s="84"/>
      <c r="R279" s="84"/>
      <c r="S279" s="84"/>
      <c r="T279" s="1"/>
    </row>
    <row r="280" spans="2:20" ht="45" customHeight="1" x14ac:dyDescent="0.25">
      <c r="B280" s="20" t="s">
        <v>1885</v>
      </c>
      <c r="C280" s="100" t="s">
        <v>1898</v>
      </c>
      <c r="D280" s="100"/>
      <c r="E280" s="109">
        <f t="shared" si="4"/>
        <v>1</v>
      </c>
      <c r="F280" s="109"/>
      <c r="G280" s="109" t="s">
        <v>35</v>
      </c>
      <c r="H280" s="109"/>
      <c r="I280" s="103">
        <v>43137</v>
      </c>
      <c r="J280" s="103"/>
      <c r="K280" s="103">
        <v>43137</v>
      </c>
      <c r="L280" s="103"/>
      <c r="M280" s="84" t="s">
        <v>656</v>
      </c>
      <c r="N280" s="84"/>
      <c r="O280" s="105">
        <v>500</v>
      </c>
      <c r="P280" s="105"/>
      <c r="Q280" s="84"/>
      <c r="R280" s="84"/>
      <c r="S280" s="84"/>
      <c r="T280" s="1"/>
    </row>
    <row r="281" spans="2:20" ht="45" customHeight="1" x14ac:dyDescent="0.25">
      <c r="B281" s="20" t="s">
        <v>1885</v>
      </c>
      <c r="C281" s="100" t="s">
        <v>1893</v>
      </c>
      <c r="D281" s="100"/>
      <c r="E281" s="109">
        <f t="shared" si="4"/>
        <v>1</v>
      </c>
      <c r="F281" s="109"/>
      <c r="G281" s="109" t="s">
        <v>35</v>
      </c>
      <c r="H281" s="109"/>
      <c r="I281" s="103">
        <v>43159</v>
      </c>
      <c r="J281" s="103"/>
      <c r="K281" s="103">
        <v>43159</v>
      </c>
      <c r="L281" s="103"/>
      <c r="M281" s="84" t="s">
        <v>656</v>
      </c>
      <c r="N281" s="84"/>
      <c r="O281" s="105">
        <v>165</v>
      </c>
      <c r="P281" s="105"/>
      <c r="Q281" s="84"/>
      <c r="R281" s="84"/>
      <c r="S281" s="84"/>
      <c r="T281" s="1"/>
    </row>
    <row r="282" spans="2:20" ht="45" customHeight="1" x14ac:dyDescent="0.25">
      <c r="B282" s="20" t="s">
        <v>1885</v>
      </c>
      <c r="C282" s="100" t="s">
        <v>1571</v>
      </c>
      <c r="D282" s="100"/>
      <c r="E282" s="109">
        <f t="shared" si="4"/>
        <v>1</v>
      </c>
      <c r="F282" s="109"/>
      <c r="G282" s="109" t="s">
        <v>35</v>
      </c>
      <c r="H282" s="109"/>
      <c r="I282" s="103">
        <v>43161</v>
      </c>
      <c r="J282" s="103"/>
      <c r="K282" s="103">
        <v>43161</v>
      </c>
      <c r="L282" s="103"/>
      <c r="M282" s="84" t="s">
        <v>656</v>
      </c>
      <c r="N282" s="84"/>
      <c r="O282" s="105">
        <v>488</v>
      </c>
      <c r="P282" s="105"/>
      <c r="Q282" s="84"/>
      <c r="R282" s="84"/>
      <c r="S282" s="84"/>
      <c r="T282" s="1"/>
    </row>
    <row r="283" spans="2:20" ht="45" customHeight="1" x14ac:dyDescent="0.25">
      <c r="B283" s="20" t="s">
        <v>1885</v>
      </c>
      <c r="C283" s="100" t="s">
        <v>1571</v>
      </c>
      <c r="D283" s="100"/>
      <c r="E283" s="109">
        <f t="shared" si="4"/>
        <v>1</v>
      </c>
      <c r="F283" s="109"/>
      <c r="G283" s="109" t="s">
        <v>35</v>
      </c>
      <c r="H283" s="109"/>
      <c r="I283" s="103">
        <v>43161</v>
      </c>
      <c r="J283" s="103"/>
      <c r="K283" s="103">
        <v>43161</v>
      </c>
      <c r="L283" s="103"/>
      <c r="M283" s="84" t="s">
        <v>656</v>
      </c>
      <c r="N283" s="84"/>
      <c r="O283" s="105">
        <v>500</v>
      </c>
      <c r="P283" s="105"/>
      <c r="Q283" s="84"/>
      <c r="R283" s="84"/>
      <c r="S283" s="84"/>
      <c r="T283" s="5">
        <f>SUM(O248:O283)</f>
        <v>12396.14</v>
      </c>
    </row>
    <row r="284" spans="2:20" ht="45" customHeight="1" x14ac:dyDescent="0.25">
      <c r="B284" s="20" t="s">
        <v>1899</v>
      </c>
      <c r="C284" s="100" t="s">
        <v>1900</v>
      </c>
      <c r="D284" s="100"/>
      <c r="E284" s="109">
        <f t="shared" si="4"/>
        <v>1</v>
      </c>
      <c r="F284" s="109"/>
      <c r="G284" s="109" t="s">
        <v>17</v>
      </c>
      <c r="H284" s="109"/>
      <c r="I284" s="103">
        <v>43179</v>
      </c>
      <c r="J284" s="103"/>
      <c r="K284" s="103">
        <v>43182</v>
      </c>
      <c r="L284" s="103"/>
      <c r="M284" s="84" t="s">
        <v>656</v>
      </c>
      <c r="N284" s="84"/>
      <c r="O284" s="105">
        <v>80</v>
      </c>
      <c r="P284" s="105"/>
      <c r="Q284" s="84"/>
      <c r="R284" s="84"/>
      <c r="S284" s="84"/>
      <c r="T284" s="1"/>
    </row>
    <row r="285" spans="2:20" ht="45" customHeight="1" x14ac:dyDescent="0.25">
      <c r="B285" s="20" t="s">
        <v>1899</v>
      </c>
      <c r="C285" s="100" t="s">
        <v>1900</v>
      </c>
      <c r="D285" s="100"/>
      <c r="E285" s="109">
        <f t="shared" si="4"/>
        <v>1</v>
      </c>
      <c r="F285" s="109"/>
      <c r="G285" s="109" t="s">
        <v>17</v>
      </c>
      <c r="H285" s="109"/>
      <c r="I285" s="103">
        <v>43179</v>
      </c>
      <c r="J285" s="103"/>
      <c r="K285" s="103">
        <v>43182</v>
      </c>
      <c r="L285" s="103"/>
      <c r="M285" s="84" t="s">
        <v>656</v>
      </c>
      <c r="N285" s="84"/>
      <c r="O285" s="105">
        <v>255.2</v>
      </c>
      <c r="P285" s="105"/>
      <c r="Q285" s="84"/>
      <c r="R285" s="84"/>
      <c r="S285" s="84"/>
      <c r="T285" s="1"/>
    </row>
    <row r="286" spans="2:20" ht="45" customHeight="1" x14ac:dyDescent="0.25">
      <c r="B286" s="20" t="s">
        <v>1899</v>
      </c>
      <c r="C286" s="100" t="s">
        <v>1900</v>
      </c>
      <c r="D286" s="100"/>
      <c r="E286" s="109">
        <f t="shared" si="4"/>
        <v>1</v>
      </c>
      <c r="F286" s="109"/>
      <c r="G286" s="109" t="s">
        <v>17</v>
      </c>
      <c r="H286" s="109"/>
      <c r="I286" s="103">
        <v>43179</v>
      </c>
      <c r="J286" s="103"/>
      <c r="K286" s="103">
        <v>43182</v>
      </c>
      <c r="L286" s="103"/>
      <c r="M286" s="84" t="s">
        <v>656</v>
      </c>
      <c r="N286" s="84"/>
      <c r="O286" s="105">
        <v>28.7</v>
      </c>
      <c r="P286" s="105"/>
      <c r="Q286" s="84"/>
      <c r="R286" s="84"/>
      <c r="S286" s="84"/>
      <c r="T286" s="1"/>
    </row>
    <row r="287" spans="2:20" ht="45" customHeight="1" x14ac:dyDescent="0.25">
      <c r="B287" s="20" t="s">
        <v>1899</v>
      </c>
      <c r="C287" s="100" t="s">
        <v>1900</v>
      </c>
      <c r="D287" s="100"/>
      <c r="E287" s="109">
        <f t="shared" si="4"/>
        <v>1</v>
      </c>
      <c r="F287" s="109"/>
      <c r="G287" s="109" t="s">
        <v>17</v>
      </c>
      <c r="H287" s="109"/>
      <c r="I287" s="103">
        <v>43179</v>
      </c>
      <c r="J287" s="103"/>
      <c r="K287" s="103">
        <v>43182</v>
      </c>
      <c r="L287" s="103"/>
      <c r="M287" s="84" t="s">
        <v>656</v>
      </c>
      <c r="N287" s="84"/>
      <c r="O287" s="105">
        <v>131</v>
      </c>
      <c r="P287" s="105"/>
      <c r="Q287" s="84"/>
      <c r="R287" s="84"/>
      <c r="S287" s="84"/>
      <c r="T287" s="1"/>
    </row>
    <row r="288" spans="2:20" ht="45" customHeight="1" x14ac:dyDescent="0.25">
      <c r="B288" s="20" t="s">
        <v>1899</v>
      </c>
      <c r="C288" s="100" t="s">
        <v>1900</v>
      </c>
      <c r="D288" s="100"/>
      <c r="E288" s="109">
        <f t="shared" si="4"/>
        <v>1</v>
      </c>
      <c r="F288" s="109"/>
      <c r="G288" s="109" t="s">
        <v>17</v>
      </c>
      <c r="H288" s="109"/>
      <c r="I288" s="103">
        <v>43179</v>
      </c>
      <c r="J288" s="103"/>
      <c r="K288" s="103">
        <v>43182</v>
      </c>
      <c r="L288" s="103"/>
      <c r="M288" s="84" t="s">
        <v>656</v>
      </c>
      <c r="N288" s="84"/>
      <c r="O288" s="105">
        <v>121.5</v>
      </c>
      <c r="P288" s="105"/>
      <c r="Q288" s="84"/>
      <c r="R288" s="84"/>
      <c r="S288" s="84"/>
      <c r="T288" s="1"/>
    </row>
    <row r="289" spans="2:20" ht="45" customHeight="1" x14ac:dyDescent="0.25">
      <c r="B289" s="20" t="s">
        <v>1899</v>
      </c>
      <c r="C289" s="100" t="s">
        <v>1900</v>
      </c>
      <c r="D289" s="100"/>
      <c r="E289" s="109">
        <f t="shared" si="4"/>
        <v>1</v>
      </c>
      <c r="F289" s="109"/>
      <c r="G289" s="109" t="s">
        <v>17</v>
      </c>
      <c r="H289" s="109"/>
      <c r="I289" s="103">
        <v>43179</v>
      </c>
      <c r="J289" s="103"/>
      <c r="K289" s="103">
        <v>43182</v>
      </c>
      <c r="L289" s="103"/>
      <c r="M289" s="84" t="s">
        <v>656</v>
      </c>
      <c r="N289" s="84"/>
      <c r="O289" s="105">
        <v>564.07000000000005</v>
      </c>
      <c r="P289" s="105"/>
      <c r="Q289" s="84"/>
      <c r="R289" s="84"/>
      <c r="S289" s="84"/>
      <c r="T289" s="1"/>
    </row>
    <row r="290" spans="2:20" ht="45" customHeight="1" x14ac:dyDescent="0.25">
      <c r="B290" s="20" t="s">
        <v>1899</v>
      </c>
      <c r="C290" s="100" t="s">
        <v>1901</v>
      </c>
      <c r="D290" s="100"/>
      <c r="E290" s="109">
        <f t="shared" si="4"/>
        <v>1</v>
      </c>
      <c r="F290" s="109"/>
      <c r="G290" s="109" t="s">
        <v>35</v>
      </c>
      <c r="H290" s="109"/>
      <c r="I290" s="103">
        <v>43137</v>
      </c>
      <c r="J290" s="103"/>
      <c r="K290" s="103">
        <v>43137</v>
      </c>
      <c r="L290" s="103"/>
      <c r="M290" s="84" t="s">
        <v>656</v>
      </c>
      <c r="N290" s="84"/>
      <c r="O290" s="105">
        <v>400</v>
      </c>
      <c r="P290" s="105"/>
      <c r="Q290" s="84"/>
      <c r="R290" s="84"/>
      <c r="S290" s="84"/>
      <c r="T290" s="1"/>
    </row>
    <row r="291" spans="2:20" ht="45" customHeight="1" x14ac:dyDescent="0.25">
      <c r="B291" s="20" t="s">
        <v>1899</v>
      </c>
      <c r="C291" s="100" t="s">
        <v>1901</v>
      </c>
      <c r="D291" s="100"/>
      <c r="E291" s="109">
        <f t="shared" si="4"/>
        <v>1</v>
      </c>
      <c r="F291" s="109"/>
      <c r="G291" s="109" t="s">
        <v>35</v>
      </c>
      <c r="H291" s="109"/>
      <c r="I291" s="103">
        <v>43137</v>
      </c>
      <c r="J291" s="103"/>
      <c r="K291" s="103">
        <v>43137</v>
      </c>
      <c r="L291" s="103"/>
      <c r="M291" s="84" t="s">
        <v>656</v>
      </c>
      <c r="N291" s="84"/>
      <c r="O291" s="105">
        <v>394</v>
      </c>
      <c r="P291" s="105"/>
      <c r="Q291" s="84"/>
      <c r="R291" s="84"/>
      <c r="S291" s="84"/>
      <c r="T291" s="1"/>
    </row>
    <row r="292" spans="2:20" ht="45" customHeight="1" x14ac:dyDescent="0.25">
      <c r="B292" s="20" t="s">
        <v>1899</v>
      </c>
      <c r="C292" s="100" t="s">
        <v>1902</v>
      </c>
      <c r="D292" s="100"/>
      <c r="E292" s="109">
        <f t="shared" si="4"/>
        <v>1</v>
      </c>
      <c r="F292" s="109"/>
      <c r="G292" s="109" t="s">
        <v>1903</v>
      </c>
      <c r="H292" s="109"/>
      <c r="I292" s="103">
        <v>43174</v>
      </c>
      <c r="J292" s="103"/>
      <c r="K292" s="103">
        <v>43175</v>
      </c>
      <c r="L292" s="103"/>
      <c r="M292" s="84" t="s">
        <v>656</v>
      </c>
      <c r="N292" s="84"/>
      <c r="O292" s="105">
        <v>522</v>
      </c>
      <c r="P292" s="105"/>
      <c r="Q292" s="84"/>
      <c r="R292" s="84"/>
      <c r="S292" s="84"/>
      <c r="T292" s="1"/>
    </row>
    <row r="293" spans="2:20" ht="45" customHeight="1" x14ac:dyDescent="0.25">
      <c r="B293" s="20" t="s">
        <v>1899</v>
      </c>
      <c r="C293" s="100" t="s">
        <v>1902</v>
      </c>
      <c r="D293" s="100"/>
      <c r="E293" s="109">
        <f t="shared" si="4"/>
        <v>1</v>
      </c>
      <c r="F293" s="109"/>
      <c r="G293" s="109" t="s">
        <v>1903</v>
      </c>
      <c r="H293" s="109"/>
      <c r="I293" s="103">
        <v>43174</v>
      </c>
      <c r="J293" s="103"/>
      <c r="K293" s="103">
        <v>43175</v>
      </c>
      <c r="L293" s="103"/>
      <c r="M293" s="84" t="s">
        <v>656</v>
      </c>
      <c r="N293" s="84"/>
      <c r="O293" s="105">
        <v>17149.7</v>
      </c>
      <c r="P293" s="105"/>
      <c r="Q293" s="84"/>
      <c r="R293" s="84"/>
      <c r="S293" s="84"/>
      <c r="T293" s="1"/>
    </row>
    <row r="294" spans="2:20" ht="45" customHeight="1" x14ac:dyDescent="0.25">
      <c r="B294" s="20" t="s">
        <v>1899</v>
      </c>
      <c r="C294" s="100" t="s">
        <v>1904</v>
      </c>
      <c r="D294" s="100"/>
      <c r="E294" s="109">
        <f t="shared" si="4"/>
        <v>1</v>
      </c>
      <c r="F294" s="109"/>
      <c r="G294" s="109" t="s">
        <v>35</v>
      </c>
      <c r="H294" s="109"/>
      <c r="I294" s="103">
        <v>43166</v>
      </c>
      <c r="J294" s="103"/>
      <c r="K294" s="103">
        <v>43166</v>
      </c>
      <c r="L294" s="103"/>
      <c r="M294" s="84" t="s">
        <v>656</v>
      </c>
      <c r="N294" s="84"/>
      <c r="O294" s="105">
        <v>45</v>
      </c>
      <c r="P294" s="105"/>
      <c r="Q294" s="84"/>
      <c r="R294" s="84"/>
      <c r="S294" s="84"/>
      <c r="T294" s="1"/>
    </row>
    <row r="295" spans="2:20" ht="45" customHeight="1" x14ac:dyDescent="0.25">
      <c r="B295" s="20" t="s">
        <v>1899</v>
      </c>
      <c r="C295" s="100" t="s">
        <v>1904</v>
      </c>
      <c r="D295" s="100"/>
      <c r="E295" s="109">
        <f t="shared" si="4"/>
        <v>1</v>
      </c>
      <c r="F295" s="109"/>
      <c r="G295" s="109" t="s">
        <v>35</v>
      </c>
      <c r="H295" s="109"/>
      <c r="I295" s="103">
        <v>43166</v>
      </c>
      <c r="J295" s="103"/>
      <c r="K295" s="103">
        <v>43166</v>
      </c>
      <c r="L295" s="103"/>
      <c r="M295" s="84" t="s">
        <v>656</v>
      </c>
      <c r="N295" s="84"/>
      <c r="O295" s="105">
        <v>154</v>
      </c>
      <c r="P295" s="105"/>
      <c r="Q295" s="84"/>
      <c r="R295" s="84"/>
      <c r="S295" s="84"/>
      <c r="T295" s="1"/>
    </row>
    <row r="296" spans="2:20" ht="45" customHeight="1" x14ac:dyDescent="0.25">
      <c r="B296" s="20" t="s">
        <v>1899</v>
      </c>
      <c r="C296" s="100" t="s">
        <v>1904</v>
      </c>
      <c r="D296" s="100"/>
      <c r="E296" s="109">
        <f t="shared" si="4"/>
        <v>1</v>
      </c>
      <c r="F296" s="109"/>
      <c r="G296" s="109" t="s">
        <v>35</v>
      </c>
      <c r="H296" s="109"/>
      <c r="I296" s="103">
        <v>43168</v>
      </c>
      <c r="J296" s="103"/>
      <c r="K296" s="103">
        <v>43168</v>
      </c>
      <c r="L296" s="103"/>
      <c r="M296" s="84" t="s">
        <v>656</v>
      </c>
      <c r="N296" s="84"/>
      <c r="O296" s="105">
        <v>45</v>
      </c>
      <c r="P296" s="105"/>
      <c r="Q296" s="84"/>
      <c r="R296" s="84"/>
      <c r="S296" s="84"/>
      <c r="T296" s="1"/>
    </row>
    <row r="297" spans="2:20" ht="45" customHeight="1" x14ac:dyDescent="0.25">
      <c r="B297" s="20" t="s">
        <v>1899</v>
      </c>
      <c r="C297" s="100" t="s">
        <v>1904</v>
      </c>
      <c r="D297" s="100"/>
      <c r="E297" s="109">
        <f t="shared" si="4"/>
        <v>1</v>
      </c>
      <c r="F297" s="109"/>
      <c r="G297" s="109" t="s">
        <v>35</v>
      </c>
      <c r="H297" s="109"/>
      <c r="I297" s="103">
        <v>43166</v>
      </c>
      <c r="J297" s="103"/>
      <c r="K297" s="103">
        <v>43166</v>
      </c>
      <c r="L297" s="103"/>
      <c r="M297" s="84" t="s">
        <v>656</v>
      </c>
      <c r="N297" s="84"/>
      <c r="O297" s="105">
        <v>59</v>
      </c>
      <c r="P297" s="105"/>
      <c r="Q297" s="84"/>
      <c r="R297" s="84"/>
      <c r="S297" s="84"/>
      <c r="T297" s="1"/>
    </row>
    <row r="298" spans="2:20" ht="45" customHeight="1" x14ac:dyDescent="0.25">
      <c r="B298" s="20" t="s">
        <v>1899</v>
      </c>
      <c r="C298" s="100" t="s">
        <v>1904</v>
      </c>
      <c r="D298" s="100"/>
      <c r="E298" s="109">
        <f t="shared" si="4"/>
        <v>1</v>
      </c>
      <c r="F298" s="109"/>
      <c r="G298" s="109" t="s">
        <v>35</v>
      </c>
      <c r="H298" s="109"/>
      <c r="I298" s="103">
        <v>43168</v>
      </c>
      <c r="J298" s="103"/>
      <c r="K298" s="103">
        <v>43168</v>
      </c>
      <c r="L298" s="103"/>
      <c r="M298" s="84" t="s">
        <v>656</v>
      </c>
      <c r="N298" s="84"/>
      <c r="O298" s="105">
        <v>163</v>
      </c>
      <c r="P298" s="105"/>
      <c r="Q298" s="84"/>
      <c r="R298" s="84"/>
      <c r="S298" s="84"/>
      <c r="T298" s="1"/>
    </row>
    <row r="299" spans="2:20" ht="45" customHeight="1" x14ac:dyDescent="0.25">
      <c r="B299" s="20" t="s">
        <v>1899</v>
      </c>
      <c r="C299" s="100" t="s">
        <v>1905</v>
      </c>
      <c r="D299" s="100"/>
      <c r="E299" s="109">
        <f t="shared" si="4"/>
        <v>1</v>
      </c>
      <c r="F299" s="109"/>
      <c r="G299" s="109" t="s">
        <v>35</v>
      </c>
      <c r="H299" s="109"/>
      <c r="I299" s="103">
        <v>43130</v>
      </c>
      <c r="J299" s="103"/>
      <c r="K299" s="103">
        <v>43130</v>
      </c>
      <c r="L299" s="103"/>
      <c r="M299" s="84" t="s">
        <v>656</v>
      </c>
      <c r="N299" s="84"/>
      <c r="O299" s="105">
        <v>500</v>
      </c>
      <c r="P299" s="105"/>
      <c r="Q299" s="84"/>
      <c r="R299" s="84"/>
      <c r="S299" s="84"/>
      <c r="T299" s="1"/>
    </row>
    <row r="300" spans="2:20" ht="45" customHeight="1" x14ac:dyDescent="0.25">
      <c r="B300" s="20" t="s">
        <v>1899</v>
      </c>
      <c r="C300" s="100" t="s">
        <v>1905</v>
      </c>
      <c r="D300" s="100"/>
      <c r="E300" s="109">
        <f t="shared" si="4"/>
        <v>1</v>
      </c>
      <c r="F300" s="109"/>
      <c r="G300" s="109" t="s">
        <v>35</v>
      </c>
      <c r="H300" s="109"/>
      <c r="I300" s="103">
        <v>43130</v>
      </c>
      <c r="J300" s="103"/>
      <c r="K300" s="103">
        <v>43130</v>
      </c>
      <c r="L300" s="103"/>
      <c r="M300" s="84" t="s">
        <v>656</v>
      </c>
      <c r="N300" s="84"/>
      <c r="O300" s="105">
        <v>312</v>
      </c>
      <c r="P300" s="105"/>
      <c r="Q300" s="84"/>
      <c r="R300" s="84"/>
      <c r="S300" s="84"/>
      <c r="T300" s="1"/>
    </row>
    <row r="301" spans="2:20" ht="45" customHeight="1" x14ac:dyDescent="0.25">
      <c r="B301" s="20" t="s">
        <v>1899</v>
      </c>
      <c r="C301" s="100" t="s">
        <v>1906</v>
      </c>
      <c r="D301" s="100"/>
      <c r="E301" s="109">
        <f t="shared" si="4"/>
        <v>1</v>
      </c>
      <c r="F301" s="109"/>
      <c r="G301" s="109" t="s">
        <v>1357</v>
      </c>
      <c r="H301" s="109"/>
      <c r="I301" s="103">
        <v>43122</v>
      </c>
      <c r="J301" s="103"/>
      <c r="K301" s="103">
        <v>43124</v>
      </c>
      <c r="L301" s="103"/>
      <c r="M301" s="84" t="s">
        <v>656</v>
      </c>
      <c r="N301" s="84"/>
      <c r="O301" s="105">
        <v>2123</v>
      </c>
      <c r="P301" s="105"/>
      <c r="Q301" s="84"/>
      <c r="R301" s="84"/>
      <c r="S301" s="84"/>
      <c r="T301" s="1"/>
    </row>
    <row r="302" spans="2:20" ht="45" customHeight="1" x14ac:dyDescent="0.25">
      <c r="B302" s="20" t="s">
        <v>1899</v>
      </c>
      <c r="C302" s="100" t="s">
        <v>1906</v>
      </c>
      <c r="D302" s="100"/>
      <c r="E302" s="109">
        <f t="shared" si="4"/>
        <v>1</v>
      </c>
      <c r="F302" s="109"/>
      <c r="G302" s="109" t="s">
        <v>1357</v>
      </c>
      <c r="H302" s="109"/>
      <c r="I302" s="103">
        <v>43122</v>
      </c>
      <c r="J302" s="103"/>
      <c r="K302" s="103">
        <v>43124</v>
      </c>
      <c r="L302" s="103"/>
      <c r="M302" s="84" t="s">
        <v>656</v>
      </c>
      <c r="N302" s="84"/>
      <c r="O302" s="105">
        <v>11</v>
      </c>
      <c r="P302" s="105"/>
      <c r="Q302" s="84"/>
      <c r="R302" s="84"/>
      <c r="S302" s="84"/>
      <c r="T302" s="1"/>
    </row>
    <row r="303" spans="2:20" ht="45" customHeight="1" x14ac:dyDescent="0.25">
      <c r="B303" s="20" t="s">
        <v>1899</v>
      </c>
      <c r="C303" s="100" t="s">
        <v>1906</v>
      </c>
      <c r="D303" s="100"/>
      <c r="E303" s="109">
        <f t="shared" si="4"/>
        <v>1</v>
      </c>
      <c r="F303" s="109"/>
      <c r="G303" s="109" t="s">
        <v>1357</v>
      </c>
      <c r="H303" s="109"/>
      <c r="I303" s="103">
        <v>43122</v>
      </c>
      <c r="J303" s="103"/>
      <c r="K303" s="103">
        <v>43124</v>
      </c>
      <c r="L303" s="103"/>
      <c r="M303" s="84" t="s">
        <v>656</v>
      </c>
      <c r="N303" s="84"/>
      <c r="O303" s="105">
        <v>80</v>
      </c>
      <c r="P303" s="105"/>
      <c r="Q303" s="84"/>
      <c r="R303" s="84"/>
      <c r="S303" s="84"/>
      <c r="T303" s="1"/>
    </row>
    <row r="304" spans="2:20" ht="45" customHeight="1" x14ac:dyDescent="0.25">
      <c r="B304" s="20" t="s">
        <v>1899</v>
      </c>
      <c r="C304" s="100" t="s">
        <v>1907</v>
      </c>
      <c r="D304" s="100"/>
      <c r="E304" s="109">
        <f t="shared" si="4"/>
        <v>1</v>
      </c>
      <c r="F304" s="109"/>
      <c r="G304" s="109" t="s">
        <v>187</v>
      </c>
      <c r="H304" s="109"/>
      <c r="I304" s="103">
        <v>43129</v>
      </c>
      <c r="J304" s="103"/>
      <c r="K304" s="103">
        <v>43129</v>
      </c>
      <c r="L304" s="103"/>
      <c r="M304" s="84" t="s">
        <v>656</v>
      </c>
      <c r="N304" s="84"/>
      <c r="O304" s="105">
        <v>96</v>
      </c>
      <c r="P304" s="105"/>
      <c r="Q304" s="84"/>
      <c r="R304" s="84"/>
      <c r="S304" s="84"/>
      <c r="T304" s="1"/>
    </row>
    <row r="305" spans="2:20" ht="45" customHeight="1" x14ac:dyDescent="0.25">
      <c r="B305" s="20" t="s">
        <v>1899</v>
      </c>
      <c r="C305" s="100" t="s">
        <v>1907</v>
      </c>
      <c r="D305" s="100"/>
      <c r="E305" s="109">
        <f t="shared" si="4"/>
        <v>1</v>
      </c>
      <c r="F305" s="109"/>
      <c r="G305" s="109" t="s">
        <v>187</v>
      </c>
      <c r="H305" s="109"/>
      <c r="I305" s="103">
        <v>43129</v>
      </c>
      <c r="J305" s="103"/>
      <c r="K305" s="103">
        <v>43129</v>
      </c>
      <c r="L305" s="103"/>
      <c r="M305" s="84" t="s">
        <v>656</v>
      </c>
      <c r="N305" s="84"/>
      <c r="O305" s="105">
        <v>103</v>
      </c>
      <c r="P305" s="105"/>
      <c r="Q305" s="84"/>
      <c r="R305" s="84"/>
      <c r="S305" s="84"/>
      <c r="T305" s="1"/>
    </row>
    <row r="306" spans="2:20" ht="45" customHeight="1" x14ac:dyDescent="0.25">
      <c r="B306" s="20" t="s">
        <v>1899</v>
      </c>
      <c r="C306" s="100" t="s">
        <v>1907</v>
      </c>
      <c r="D306" s="100"/>
      <c r="E306" s="109">
        <f t="shared" si="4"/>
        <v>1</v>
      </c>
      <c r="F306" s="109"/>
      <c r="G306" s="109" t="s">
        <v>187</v>
      </c>
      <c r="H306" s="109"/>
      <c r="I306" s="103">
        <v>43129</v>
      </c>
      <c r="J306" s="103"/>
      <c r="K306" s="103">
        <v>43129</v>
      </c>
      <c r="L306" s="103"/>
      <c r="M306" s="84" t="s">
        <v>656</v>
      </c>
      <c r="N306" s="84"/>
      <c r="O306" s="105">
        <v>29</v>
      </c>
      <c r="P306" s="105"/>
      <c r="Q306" s="84"/>
      <c r="R306" s="84"/>
      <c r="S306" s="84"/>
      <c r="T306" s="1"/>
    </row>
    <row r="307" spans="2:20" ht="45" customHeight="1" x14ac:dyDescent="0.25">
      <c r="B307" s="20" t="s">
        <v>1899</v>
      </c>
      <c r="C307" s="100" t="s">
        <v>1907</v>
      </c>
      <c r="D307" s="100"/>
      <c r="E307" s="109">
        <f t="shared" si="4"/>
        <v>1</v>
      </c>
      <c r="F307" s="109"/>
      <c r="G307" s="109" t="s">
        <v>187</v>
      </c>
      <c r="H307" s="109"/>
      <c r="I307" s="103">
        <v>43129</v>
      </c>
      <c r="J307" s="103"/>
      <c r="K307" s="103">
        <v>43129</v>
      </c>
      <c r="L307" s="103"/>
      <c r="M307" s="84" t="s">
        <v>656</v>
      </c>
      <c r="N307" s="84"/>
      <c r="O307" s="105">
        <v>29</v>
      </c>
      <c r="P307" s="105"/>
      <c r="Q307" s="84"/>
      <c r="R307" s="84"/>
      <c r="S307" s="84"/>
      <c r="T307" s="1"/>
    </row>
    <row r="308" spans="2:20" ht="45" customHeight="1" x14ac:dyDescent="0.25">
      <c r="B308" s="20" t="s">
        <v>1899</v>
      </c>
      <c r="C308" s="100" t="s">
        <v>1907</v>
      </c>
      <c r="D308" s="100"/>
      <c r="E308" s="109">
        <f t="shared" si="4"/>
        <v>1</v>
      </c>
      <c r="F308" s="109"/>
      <c r="G308" s="109" t="s">
        <v>187</v>
      </c>
      <c r="H308" s="109"/>
      <c r="I308" s="103">
        <v>43129</v>
      </c>
      <c r="J308" s="103"/>
      <c r="K308" s="103">
        <v>43129</v>
      </c>
      <c r="L308" s="103"/>
      <c r="M308" s="84" t="s">
        <v>656</v>
      </c>
      <c r="N308" s="84"/>
      <c r="O308" s="105">
        <v>103</v>
      </c>
      <c r="P308" s="105"/>
      <c r="Q308" s="84"/>
      <c r="R308" s="84"/>
      <c r="S308" s="84"/>
      <c r="T308" s="1"/>
    </row>
    <row r="309" spans="2:20" ht="45" customHeight="1" x14ac:dyDescent="0.25">
      <c r="B309" s="20" t="s">
        <v>1899</v>
      </c>
      <c r="C309" s="100" t="s">
        <v>1907</v>
      </c>
      <c r="D309" s="100"/>
      <c r="E309" s="109">
        <f t="shared" si="4"/>
        <v>1</v>
      </c>
      <c r="F309" s="109"/>
      <c r="G309" s="109" t="s">
        <v>187</v>
      </c>
      <c r="H309" s="109"/>
      <c r="I309" s="103">
        <v>43129</v>
      </c>
      <c r="J309" s="103"/>
      <c r="K309" s="103">
        <v>43129</v>
      </c>
      <c r="L309" s="103"/>
      <c r="M309" s="84" t="s">
        <v>656</v>
      </c>
      <c r="N309" s="84"/>
      <c r="O309" s="105">
        <v>96</v>
      </c>
      <c r="P309" s="105"/>
      <c r="Q309" s="84"/>
      <c r="R309" s="84"/>
      <c r="S309" s="84"/>
      <c r="T309" s="1"/>
    </row>
    <row r="310" spans="2:20" ht="45" customHeight="1" x14ac:dyDescent="0.25">
      <c r="B310" s="20" t="s">
        <v>1899</v>
      </c>
      <c r="C310" s="100" t="s">
        <v>1907</v>
      </c>
      <c r="D310" s="100"/>
      <c r="E310" s="109">
        <f t="shared" si="4"/>
        <v>1</v>
      </c>
      <c r="F310" s="109"/>
      <c r="G310" s="109" t="s">
        <v>187</v>
      </c>
      <c r="H310" s="109"/>
      <c r="I310" s="103">
        <v>43129</v>
      </c>
      <c r="J310" s="103"/>
      <c r="K310" s="103">
        <v>43129</v>
      </c>
      <c r="L310" s="103"/>
      <c r="M310" s="84" t="s">
        <v>656</v>
      </c>
      <c r="N310" s="84"/>
      <c r="O310" s="105">
        <v>581</v>
      </c>
      <c r="P310" s="105"/>
      <c r="Q310" s="84"/>
      <c r="R310" s="84"/>
      <c r="S310" s="84"/>
      <c r="T310" s="1"/>
    </row>
    <row r="311" spans="2:20" ht="45" customHeight="1" x14ac:dyDescent="0.25">
      <c r="B311" s="20" t="s">
        <v>1899</v>
      </c>
      <c r="C311" s="100" t="s">
        <v>1908</v>
      </c>
      <c r="D311" s="100"/>
      <c r="E311" s="109">
        <f t="shared" si="4"/>
        <v>1</v>
      </c>
      <c r="F311" s="109"/>
      <c r="G311" s="109" t="s">
        <v>1357</v>
      </c>
      <c r="H311" s="109"/>
      <c r="I311" s="103">
        <v>43123</v>
      </c>
      <c r="J311" s="103"/>
      <c r="K311" s="103">
        <v>43124</v>
      </c>
      <c r="L311" s="103"/>
      <c r="M311" s="84" t="s">
        <v>656</v>
      </c>
      <c r="N311" s="84"/>
      <c r="O311" s="105">
        <v>20</v>
      </c>
      <c r="P311" s="105"/>
      <c r="Q311" s="84"/>
      <c r="R311" s="84"/>
      <c r="S311" s="84"/>
      <c r="T311" s="1"/>
    </row>
    <row r="312" spans="2:20" ht="45" customHeight="1" x14ac:dyDescent="0.25">
      <c r="B312" s="20" t="s">
        <v>1899</v>
      </c>
      <c r="C312" s="100" t="s">
        <v>1908</v>
      </c>
      <c r="D312" s="100"/>
      <c r="E312" s="109">
        <f t="shared" si="4"/>
        <v>1</v>
      </c>
      <c r="F312" s="109"/>
      <c r="G312" s="109" t="s">
        <v>1357</v>
      </c>
      <c r="H312" s="109"/>
      <c r="I312" s="103">
        <v>43123</v>
      </c>
      <c r="J312" s="103"/>
      <c r="K312" s="103">
        <v>43124</v>
      </c>
      <c r="L312" s="103"/>
      <c r="M312" s="84" t="s">
        <v>656</v>
      </c>
      <c r="N312" s="84"/>
      <c r="O312" s="105">
        <v>20</v>
      </c>
      <c r="P312" s="105"/>
      <c r="Q312" s="84"/>
      <c r="R312" s="84"/>
      <c r="S312" s="84"/>
      <c r="T312" s="1"/>
    </row>
    <row r="313" spans="2:20" ht="45" customHeight="1" x14ac:dyDescent="0.25">
      <c r="B313" s="20" t="s">
        <v>1899</v>
      </c>
      <c r="C313" s="100" t="s">
        <v>19</v>
      </c>
      <c r="D313" s="100"/>
      <c r="E313" s="109">
        <f t="shared" si="4"/>
        <v>1</v>
      </c>
      <c r="F313" s="109"/>
      <c r="G313" s="109" t="s">
        <v>20</v>
      </c>
      <c r="H313" s="109"/>
      <c r="I313" s="103">
        <v>43122</v>
      </c>
      <c r="J313" s="103"/>
      <c r="K313" s="103">
        <v>43124</v>
      </c>
      <c r="L313" s="103"/>
      <c r="M313" s="84" t="s">
        <v>656</v>
      </c>
      <c r="N313" s="84"/>
      <c r="O313" s="105">
        <v>635</v>
      </c>
      <c r="P313" s="105"/>
      <c r="Q313" s="84"/>
      <c r="R313" s="84"/>
      <c r="S313" s="84"/>
      <c r="T313" s="1"/>
    </row>
    <row r="314" spans="2:20" ht="45" customHeight="1" x14ac:dyDescent="0.25">
      <c r="B314" s="20" t="s">
        <v>1899</v>
      </c>
      <c r="C314" s="100" t="s">
        <v>1909</v>
      </c>
      <c r="D314" s="100"/>
      <c r="E314" s="109">
        <f t="shared" si="4"/>
        <v>1</v>
      </c>
      <c r="F314" s="109"/>
      <c r="G314" s="109" t="s">
        <v>1357</v>
      </c>
      <c r="H314" s="109"/>
      <c r="I314" s="103">
        <v>43122</v>
      </c>
      <c r="J314" s="103"/>
      <c r="K314" s="103">
        <v>43123</v>
      </c>
      <c r="L314" s="103"/>
      <c r="M314" s="84" t="s">
        <v>656</v>
      </c>
      <c r="N314" s="84"/>
      <c r="O314" s="105">
        <v>798</v>
      </c>
      <c r="P314" s="105"/>
      <c r="Q314" s="84"/>
      <c r="R314" s="84"/>
      <c r="S314" s="84"/>
      <c r="T314" s="1"/>
    </row>
    <row r="315" spans="2:20" ht="45" customHeight="1" x14ac:dyDescent="0.25">
      <c r="B315" s="20" t="s">
        <v>1899</v>
      </c>
      <c r="C315" s="100" t="s">
        <v>1909</v>
      </c>
      <c r="D315" s="100"/>
      <c r="E315" s="109">
        <f t="shared" si="4"/>
        <v>1</v>
      </c>
      <c r="F315" s="109"/>
      <c r="G315" s="109" t="s">
        <v>1357</v>
      </c>
      <c r="H315" s="109"/>
      <c r="I315" s="103">
        <v>43122</v>
      </c>
      <c r="J315" s="103"/>
      <c r="K315" s="103">
        <v>43123</v>
      </c>
      <c r="L315" s="103"/>
      <c r="M315" s="84" t="s">
        <v>656</v>
      </c>
      <c r="N315" s="84"/>
      <c r="O315" s="105">
        <v>16</v>
      </c>
      <c r="P315" s="105"/>
      <c r="Q315" s="84"/>
      <c r="R315" s="84"/>
      <c r="S315" s="84"/>
      <c r="T315" s="1"/>
    </row>
    <row r="316" spans="2:20" ht="45" customHeight="1" x14ac:dyDescent="0.25">
      <c r="B316" s="20" t="s">
        <v>1899</v>
      </c>
      <c r="C316" s="100" t="s">
        <v>1909</v>
      </c>
      <c r="D316" s="100"/>
      <c r="E316" s="109">
        <f t="shared" si="4"/>
        <v>1</v>
      </c>
      <c r="F316" s="109"/>
      <c r="G316" s="109" t="s">
        <v>1357</v>
      </c>
      <c r="H316" s="109"/>
      <c r="I316" s="103">
        <v>43121</v>
      </c>
      <c r="J316" s="103"/>
      <c r="K316" s="103">
        <v>43122</v>
      </c>
      <c r="L316" s="103"/>
      <c r="M316" s="84" t="s">
        <v>656</v>
      </c>
      <c r="N316" s="84"/>
      <c r="O316" s="105">
        <v>2216</v>
      </c>
      <c r="P316" s="105"/>
      <c r="Q316" s="84"/>
      <c r="R316" s="84"/>
      <c r="S316" s="84"/>
      <c r="T316" s="1"/>
    </row>
    <row r="317" spans="2:20" ht="45" customHeight="1" x14ac:dyDescent="0.25">
      <c r="B317" s="20" t="s">
        <v>1899</v>
      </c>
      <c r="C317" s="100" t="s">
        <v>1909</v>
      </c>
      <c r="D317" s="100"/>
      <c r="E317" s="109">
        <f t="shared" si="4"/>
        <v>1</v>
      </c>
      <c r="F317" s="109"/>
      <c r="G317" s="109" t="s">
        <v>1357</v>
      </c>
      <c r="H317" s="109"/>
      <c r="I317" s="103">
        <v>43121</v>
      </c>
      <c r="J317" s="103"/>
      <c r="K317" s="103">
        <v>43122</v>
      </c>
      <c r="L317" s="103"/>
      <c r="M317" s="84" t="s">
        <v>656</v>
      </c>
      <c r="N317" s="84"/>
      <c r="O317" s="105">
        <v>32</v>
      </c>
      <c r="P317" s="105"/>
      <c r="Q317" s="84"/>
      <c r="R317" s="84"/>
      <c r="S317" s="84"/>
      <c r="T317" s="1"/>
    </row>
    <row r="318" spans="2:20" ht="45" customHeight="1" x14ac:dyDescent="0.25">
      <c r="B318" s="20" t="s">
        <v>1899</v>
      </c>
      <c r="C318" s="100" t="s">
        <v>1909</v>
      </c>
      <c r="D318" s="100"/>
      <c r="E318" s="109">
        <f t="shared" si="4"/>
        <v>1</v>
      </c>
      <c r="F318" s="109"/>
      <c r="G318" s="109" t="s">
        <v>1357</v>
      </c>
      <c r="H318" s="109"/>
      <c r="I318" s="103">
        <v>43122</v>
      </c>
      <c r="J318" s="103"/>
      <c r="K318" s="103">
        <v>43123</v>
      </c>
      <c r="L318" s="103"/>
      <c r="M318" s="84" t="s">
        <v>656</v>
      </c>
      <c r="N318" s="84"/>
      <c r="O318" s="105">
        <v>829</v>
      </c>
      <c r="P318" s="105"/>
      <c r="Q318" s="84"/>
      <c r="R318" s="84"/>
      <c r="S318" s="84"/>
      <c r="T318" s="1"/>
    </row>
    <row r="319" spans="2:20" ht="45" customHeight="1" x14ac:dyDescent="0.25">
      <c r="B319" s="20" t="s">
        <v>1899</v>
      </c>
      <c r="C319" s="100" t="s">
        <v>1909</v>
      </c>
      <c r="D319" s="100"/>
      <c r="E319" s="109">
        <f t="shared" si="4"/>
        <v>1</v>
      </c>
      <c r="F319" s="109"/>
      <c r="G319" s="109" t="s">
        <v>1357</v>
      </c>
      <c r="H319" s="109"/>
      <c r="I319" s="103">
        <v>43122</v>
      </c>
      <c r="J319" s="103"/>
      <c r="K319" s="103">
        <v>43123</v>
      </c>
      <c r="L319" s="103"/>
      <c r="M319" s="84" t="s">
        <v>656</v>
      </c>
      <c r="N319" s="84"/>
      <c r="O319" s="105">
        <v>16</v>
      </c>
      <c r="P319" s="105"/>
      <c r="Q319" s="84"/>
      <c r="R319" s="84"/>
      <c r="S319" s="84"/>
      <c r="T319" s="1"/>
    </row>
    <row r="320" spans="2:20" ht="45" customHeight="1" x14ac:dyDescent="0.25">
      <c r="B320" s="20" t="s">
        <v>1899</v>
      </c>
      <c r="C320" s="100" t="s">
        <v>1909</v>
      </c>
      <c r="D320" s="100"/>
      <c r="E320" s="109">
        <f t="shared" si="4"/>
        <v>1</v>
      </c>
      <c r="F320" s="109"/>
      <c r="G320" s="109" t="s">
        <v>1357</v>
      </c>
      <c r="H320" s="109"/>
      <c r="I320" s="103">
        <v>43122</v>
      </c>
      <c r="J320" s="103"/>
      <c r="K320" s="103">
        <v>43123</v>
      </c>
      <c r="L320" s="103"/>
      <c r="M320" s="84" t="s">
        <v>656</v>
      </c>
      <c r="N320" s="84"/>
      <c r="O320" s="105">
        <v>798</v>
      </c>
      <c r="P320" s="105"/>
      <c r="Q320" s="84"/>
      <c r="R320" s="84"/>
      <c r="S320" s="84"/>
      <c r="T320" s="1"/>
    </row>
    <row r="321" spans="2:20" ht="45" customHeight="1" x14ac:dyDescent="0.25">
      <c r="B321" s="20" t="s">
        <v>1899</v>
      </c>
      <c r="C321" s="100" t="s">
        <v>1909</v>
      </c>
      <c r="D321" s="100"/>
      <c r="E321" s="109">
        <f t="shared" si="4"/>
        <v>1</v>
      </c>
      <c r="F321" s="109"/>
      <c r="G321" s="109" t="s">
        <v>1357</v>
      </c>
      <c r="H321" s="109"/>
      <c r="I321" s="103">
        <v>43122</v>
      </c>
      <c r="J321" s="103"/>
      <c r="K321" s="103">
        <v>43123</v>
      </c>
      <c r="L321" s="103"/>
      <c r="M321" s="84" t="s">
        <v>656</v>
      </c>
      <c r="N321" s="84"/>
      <c r="O321" s="105">
        <v>16</v>
      </c>
      <c r="P321" s="105"/>
      <c r="Q321" s="84"/>
      <c r="R321" s="84"/>
      <c r="S321" s="84"/>
      <c r="T321" s="1"/>
    </row>
    <row r="322" spans="2:20" ht="45" customHeight="1" x14ac:dyDescent="0.25">
      <c r="B322" s="20" t="s">
        <v>1899</v>
      </c>
      <c r="C322" s="100" t="s">
        <v>1909</v>
      </c>
      <c r="D322" s="100"/>
      <c r="E322" s="109">
        <f t="shared" si="4"/>
        <v>1</v>
      </c>
      <c r="F322" s="109"/>
      <c r="G322" s="109" t="s">
        <v>1357</v>
      </c>
      <c r="H322" s="109"/>
      <c r="I322" s="103">
        <v>43107</v>
      </c>
      <c r="J322" s="103"/>
      <c r="K322" s="103">
        <v>43112</v>
      </c>
      <c r="L322" s="103"/>
      <c r="M322" s="84" t="s">
        <v>656</v>
      </c>
      <c r="N322" s="84"/>
      <c r="O322" s="105">
        <v>1108</v>
      </c>
      <c r="P322" s="105"/>
      <c r="Q322" s="84"/>
      <c r="R322" s="84"/>
      <c r="S322" s="84"/>
      <c r="T322" s="1"/>
    </row>
    <row r="323" spans="2:20" ht="45" customHeight="1" x14ac:dyDescent="0.25">
      <c r="B323" s="20" t="s">
        <v>1899</v>
      </c>
      <c r="C323" s="100" t="s">
        <v>1910</v>
      </c>
      <c r="D323" s="100"/>
      <c r="E323" s="109">
        <f t="shared" si="4"/>
        <v>1</v>
      </c>
      <c r="F323" s="109"/>
      <c r="G323" s="109" t="s">
        <v>1357</v>
      </c>
      <c r="H323" s="109"/>
      <c r="I323" s="103">
        <v>43108</v>
      </c>
      <c r="J323" s="103"/>
      <c r="K323" s="103">
        <v>43109</v>
      </c>
      <c r="L323" s="103"/>
      <c r="M323" s="84" t="s">
        <v>656</v>
      </c>
      <c r="N323" s="84"/>
      <c r="O323" s="105">
        <v>1782</v>
      </c>
      <c r="P323" s="105"/>
      <c r="Q323" s="84"/>
      <c r="R323" s="84"/>
      <c r="S323" s="84"/>
      <c r="T323" s="1"/>
    </row>
    <row r="324" spans="2:20" ht="45" customHeight="1" x14ac:dyDescent="0.25">
      <c r="B324" s="20" t="s">
        <v>1899</v>
      </c>
      <c r="C324" s="100" t="s">
        <v>1910</v>
      </c>
      <c r="D324" s="100"/>
      <c r="E324" s="109">
        <f t="shared" si="4"/>
        <v>1</v>
      </c>
      <c r="F324" s="109"/>
      <c r="G324" s="109" t="s">
        <v>1357</v>
      </c>
      <c r="H324" s="109"/>
      <c r="I324" s="103">
        <v>43108</v>
      </c>
      <c r="J324" s="103"/>
      <c r="K324" s="103">
        <v>43109</v>
      </c>
      <c r="L324" s="103"/>
      <c r="M324" s="84" t="s">
        <v>656</v>
      </c>
      <c r="N324" s="84"/>
      <c r="O324" s="105">
        <v>32</v>
      </c>
      <c r="P324" s="105"/>
      <c r="Q324" s="84"/>
      <c r="R324" s="84"/>
      <c r="S324" s="84"/>
      <c r="T324" s="1"/>
    </row>
    <row r="325" spans="2:20" ht="45" customHeight="1" x14ac:dyDescent="0.25">
      <c r="B325" s="20" t="s">
        <v>1899</v>
      </c>
      <c r="C325" s="100" t="s">
        <v>1909</v>
      </c>
      <c r="D325" s="100"/>
      <c r="E325" s="109">
        <f t="shared" si="4"/>
        <v>1</v>
      </c>
      <c r="F325" s="109"/>
      <c r="G325" s="109" t="s">
        <v>1357</v>
      </c>
      <c r="H325" s="109"/>
      <c r="I325" s="103">
        <v>43125</v>
      </c>
      <c r="J325" s="103"/>
      <c r="K325" s="103">
        <v>43126</v>
      </c>
      <c r="L325" s="103"/>
      <c r="M325" s="84" t="s">
        <v>656</v>
      </c>
      <c r="N325" s="84"/>
      <c r="O325" s="105">
        <v>1108</v>
      </c>
      <c r="P325" s="105"/>
      <c r="Q325" s="84"/>
      <c r="R325" s="84"/>
      <c r="S325" s="84"/>
      <c r="T325" s="1"/>
    </row>
    <row r="326" spans="2:20" ht="45" customHeight="1" x14ac:dyDescent="0.25">
      <c r="B326" s="20" t="s">
        <v>1899</v>
      </c>
      <c r="C326" s="100" t="s">
        <v>1909</v>
      </c>
      <c r="D326" s="100"/>
      <c r="E326" s="109">
        <f t="shared" si="4"/>
        <v>1</v>
      </c>
      <c r="F326" s="109"/>
      <c r="G326" s="109" t="s">
        <v>1357</v>
      </c>
      <c r="H326" s="109"/>
      <c r="I326" s="103">
        <v>43117</v>
      </c>
      <c r="J326" s="103"/>
      <c r="K326" s="103">
        <v>43118</v>
      </c>
      <c r="L326" s="103"/>
      <c r="M326" s="84" t="s">
        <v>656</v>
      </c>
      <c r="N326" s="84"/>
      <c r="O326" s="105">
        <v>953</v>
      </c>
      <c r="P326" s="105"/>
      <c r="Q326" s="84"/>
      <c r="R326" s="84"/>
      <c r="S326" s="84"/>
      <c r="T326" s="1"/>
    </row>
    <row r="327" spans="2:20" ht="45" customHeight="1" x14ac:dyDescent="0.25">
      <c r="B327" s="20" t="s">
        <v>1899</v>
      </c>
      <c r="C327" s="100" t="s">
        <v>1909</v>
      </c>
      <c r="D327" s="100"/>
      <c r="E327" s="109">
        <f t="shared" si="4"/>
        <v>1</v>
      </c>
      <c r="F327" s="109"/>
      <c r="G327" s="109" t="s">
        <v>1357</v>
      </c>
      <c r="H327" s="109"/>
      <c r="I327" s="103">
        <v>43117</v>
      </c>
      <c r="J327" s="103"/>
      <c r="K327" s="103">
        <v>43118</v>
      </c>
      <c r="L327" s="103"/>
      <c r="M327" s="84" t="s">
        <v>656</v>
      </c>
      <c r="N327" s="84"/>
      <c r="O327" s="105">
        <v>16</v>
      </c>
      <c r="P327" s="105"/>
      <c r="Q327" s="84"/>
      <c r="R327" s="84"/>
      <c r="S327" s="84"/>
      <c r="T327" s="1"/>
    </row>
    <row r="328" spans="2:20" ht="45" customHeight="1" x14ac:dyDescent="0.25">
      <c r="B328" s="20" t="s">
        <v>1899</v>
      </c>
      <c r="C328" s="100" t="s">
        <v>1909</v>
      </c>
      <c r="D328" s="100"/>
      <c r="E328" s="109">
        <f t="shared" si="4"/>
        <v>1</v>
      </c>
      <c r="F328" s="109"/>
      <c r="G328" s="109" t="s">
        <v>1357</v>
      </c>
      <c r="H328" s="109"/>
      <c r="I328" s="103">
        <v>43129</v>
      </c>
      <c r="J328" s="103"/>
      <c r="K328" s="103">
        <v>43130</v>
      </c>
      <c r="L328" s="103"/>
      <c r="M328" s="84" t="s">
        <v>656</v>
      </c>
      <c r="N328" s="84"/>
      <c r="O328" s="105">
        <v>860</v>
      </c>
      <c r="P328" s="105"/>
      <c r="Q328" s="84"/>
      <c r="R328" s="84"/>
      <c r="S328" s="84"/>
      <c r="T328" s="1"/>
    </row>
    <row r="329" spans="2:20" ht="45" customHeight="1" x14ac:dyDescent="0.25">
      <c r="B329" s="20" t="s">
        <v>1899</v>
      </c>
      <c r="C329" s="100" t="s">
        <v>1909</v>
      </c>
      <c r="D329" s="100"/>
      <c r="E329" s="109">
        <f t="shared" si="4"/>
        <v>1</v>
      </c>
      <c r="F329" s="109"/>
      <c r="G329" s="109" t="s">
        <v>1357</v>
      </c>
      <c r="H329" s="109"/>
      <c r="I329" s="103">
        <v>43129</v>
      </c>
      <c r="J329" s="103"/>
      <c r="K329" s="103">
        <v>43130</v>
      </c>
      <c r="L329" s="103"/>
      <c r="M329" s="84" t="s">
        <v>656</v>
      </c>
      <c r="N329" s="84"/>
      <c r="O329" s="105">
        <v>16</v>
      </c>
      <c r="P329" s="105"/>
      <c r="Q329" s="84"/>
      <c r="R329" s="84"/>
      <c r="S329" s="84"/>
      <c r="T329" s="1"/>
    </row>
    <row r="330" spans="2:20" ht="45" customHeight="1" x14ac:dyDescent="0.25">
      <c r="B330" s="20" t="s">
        <v>1899</v>
      </c>
      <c r="C330" s="100" t="s">
        <v>1909</v>
      </c>
      <c r="D330" s="100"/>
      <c r="E330" s="109">
        <f t="shared" ref="E330:E393" si="5">D330+1</f>
        <v>1</v>
      </c>
      <c r="F330" s="109"/>
      <c r="G330" s="109" t="s">
        <v>1357</v>
      </c>
      <c r="H330" s="109"/>
      <c r="I330" s="103">
        <v>43116</v>
      </c>
      <c r="J330" s="103"/>
      <c r="K330" s="103">
        <v>43118</v>
      </c>
      <c r="L330" s="103"/>
      <c r="M330" s="84" t="s">
        <v>656</v>
      </c>
      <c r="N330" s="84"/>
      <c r="O330" s="105">
        <v>1015</v>
      </c>
      <c r="P330" s="105"/>
      <c r="Q330" s="84"/>
      <c r="R330" s="84"/>
      <c r="S330" s="84"/>
      <c r="T330" s="1"/>
    </row>
    <row r="331" spans="2:20" ht="45" customHeight="1" x14ac:dyDescent="0.25">
      <c r="B331" s="20" t="s">
        <v>1899</v>
      </c>
      <c r="C331" s="100" t="s">
        <v>1909</v>
      </c>
      <c r="D331" s="100"/>
      <c r="E331" s="109">
        <f t="shared" si="5"/>
        <v>1</v>
      </c>
      <c r="F331" s="109"/>
      <c r="G331" s="109" t="s">
        <v>1357</v>
      </c>
      <c r="H331" s="109"/>
      <c r="I331" s="103">
        <v>43116</v>
      </c>
      <c r="J331" s="103"/>
      <c r="K331" s="103">
        <v>43118</v>
      </c>
      <c r="L331" s="103"/>
      <c r="M331" s="84" t="s">
        <v>656</v>
      </c>
      <c r="N331" s="84"/>
      <c r="O331" s="105">
        <v>16</v>
      </c>
      <c r="P331" s="105"/>
      <c r="Q331" s="84"/>
      <c r="R331" s="84"/>
      <c r="S331" s="84"/>
      <c r="T331" s="1"/>
    </row>
    <row r="332" spans="2:20" ht="45" customHeight="1" x14ac:dyDescent="0.25">
      <c r="B332" s="20" t="s">
        <v>1899</v>
      </c>
      <c r="C332" s="100" t="s">
        <v>1909</v>
      </c>
      <c r="D332" s="100"/>
      <c r="E332" s="109">
        <f t="shared" si="5"/>
        <v>1</v>
      </c>
      <c r="F332" s="109"/>
      <c r="G332" s="109" t="s">
        <v>1357</v>
      </c>
      <c r="H332" s="109"/>
      <c r="I332" s="103">
        <v>43116</v>
      </c>
      <c r="J332" s="103"/>
      <c r="K332" s="103">
        <v>43151</v>
      </c>
      <c r="L332" s="103"/>
      <c r="M332" s="84" t="s">
        <v>656</v>
      </c>
      <c r="N332" s="84"/>
      <c r="O332" s="105">
        <v>1015</v>
      </c>
      <c r="P332" s="105"/>
      <c r="Q332" s="84"/>
      <c r="R332" s="84"/>
      <c r="S332" s="84"/>
      <c r="T332" s="1"/>
    </row>
    <row r="333" spans="2:20" ht="45" customHeight="1" x14ac:dyDescent="0.25">
      <c r="B333" s="20" t="s">
        <v>1899</v>
      </c>
      <c r="C333" s="100" t="s">
        <v>1909</v>
      </c>
      <c r="D333" s="100"/>
      <c r="E333" s="109">
        <f t="shared" si="5"/>
        <v>1</v>
      </c>
      <c r="F333" s="109"/>
      <c r="G333" s="109" t="s">
        <v>1357</v>
      </c>
      <c r="H333" s="109"/>
      <c r="I333" s="103">
        <v>43116</v>
      </c>
      <c r="J333" s="103"/>
      <c r="K333" s="103">
        <v>43151</v>
      </c>
      <c r="L333" s="103"/>
      <c r="M333" s="84" t="s">
        <v>656</v>
      </c>
      <c r="N333" s="84"/>
      <c r="O333" s="105">
        <v>16</v>
      </c>
      <c r="P333" s="105"/>
      <c r="Q333" s="84"/>
      <c r="R333" s="84"/>
      <c r="S333" s="84"/>
      <c r="T333" s="1"/>
    </row>
    <row r="334" spans="2:20" ht="45" customHeight="1" x14ac:dyDescent="0.25">
      <c r="B334" s="20" t="s">
        <v>1899</v>
      </c>
      <c r="C334" s="100" t="s">
        <v>1911</v>
      </c>
      <c r="D334" s="100"/>
      <c r="E334" s="109">
        <f t="shared" si="5"/>
        <v>1</v>
      </c>
      <c r="F334" s="109"/>
      <c r="G334" s="109" t="s">
        <v>35</v>
      </c>
      <c r="H334" s="109"/>
      <c r="I334" s="103">
        <v>43166</v>
      </c>
      <c r="J334" s="103"/>
      <c r="K334" s="103">
        <v>43166</v>
      </c>
      <c r="L334" s="103"/>
      <c r="M334" s="84" t="s">
        <v>656</v>
      </c>
      <c r="N334" s="84"/>
      <c r="O334" s="105">
        <v>40</v>
      </c>
      <c r="P334" s="105"/>
      <c r="Q334" s="84"/>
      <c r="R334" s="84"/>
      <c r="S334" s="84"/>
      <c r="T334" s="1"/>
    </row>
    <row r="335" spans="2:20" ht="45" customHeight="1" x14ac:dyDescent="0.25">
      <c r="B335" s="20" t="s">
        <v>1899</v>
      </c>
      <c r="C335" s="100" t="s">
        <v>1911</v>
      </c>
      <c r="D335" s="100"/>
      <c r="E335" s="109">
        <f t="shared" si="5"/>
        <v>1</v>
      </c>
      <c r="F335" s="109"/>
      <c r="G335" s="109" t="s">
        <v>35</v>
      </c>
      <c r="H335" s="109"/>
      <c r="I335" s="103">
        <v>43166</v>
      </c>
      <c r="J335" s="103"/>
      <c r="K335" s="103">
        <v>43166</v>
      </c>
      <c r="L335" s="103"/>
      <c r="M335" s="84" t="s">
        <v>656</v>
      </c>
      <c r="N335" s="84"/>
      <c r="O335" s="105">
        <v>9</v>
      </c>
      <c r="P335" s="105"/>
      <c r="Q335" s="84"/>
      <c r="R335" s="84"/>
      <c r="S335" s="84"/>
      <c r="T335" s="1"/>
    </row>
    <row r="336" spans="2:20" ht="45" customHeight="1" x14ac:dyDescent="0.25">
      <c r="B336" s="20" t="s">
        <v>1899</v>
      </c>
      <c r="C336" s="100" t="s">
        <v>1911</v>
      </c>
      <c r="D336" s="100"/>
      <c r="E336" s="109">
        <f t="shared" si="5"/>
        <v>1</v>
      </c>
      <c r="F336" s="109"/>
      <c r="G336" s="109" t="s">
        <v>35</v>
      </c>
      <c r="H336" s="109"/>
      <c r="I336" s="103">
        <v>43172</v>
      </c>
      <c r="J336" s="103"/>
      <c r="K336" s="103">
        <v>43172</v>
      </c>
      <c r="L336" s="103"/>
      <c r="M336" s="84" t="s">
        <v>656</v>
      </c>
      <c r="N336" s="84"/>
      <c r="O336" s="105">
        <v>47</v>
      </c>
      <c r="P336" s="105"/>
      <c r="Q336" s="84"/>
      <c r="R336" s="84"/>
      <c r="S336" s="84"/>
      <c r="T336" s="1"/>
    </row>
    <row r="337" spans="2:20" ht="45" customHeight="1" x14ac:dyDescent="0.25">
      <c r="B337" s="20" t="s">
        <v>1899</v>
      </c>
      <c r="C337" s="100" t="s">
        <v>1911</v>
      </c>
      <c r="D337" s="100"/>
      <c r="E337" s="109">
        <f t="shared" si="5"/>
        <v>1</v>
      </c>
      <c r="F337" s="109"/>
      <c r="G337" s="109" t="s">
        <v>35</v>
      </c>
      <c r="H337" s="109"/>
      <c r="I337" s="103">
        <v>43168</v>
      </c>
      <c r="J337" s="103"/>
      <c r="K337" s="103">
        <v>43168</v>
      </c>
      <c r="L337" s="103"/>
      <c r="M337" s="84" t="s">
        <v>656</v>
      </c>
      <c r="N337" s="84"/>
      <c r="O337" s="105">
        <v>65</v>
      </c>
      <c r="P337" s="105"/>
      <c r="Q337" s="84"/>
      <c r="R337" s="84"/>
      <c r="S337" s="84"/>
      <c r="T337" s="1"/>
    </row>
    <row r="338" spans="2:20" ht="45" customHeight="1" x14ac:dyDescent="0.25">
      <c r="B338" s="20" t="s">
        <v>1899</v>
      </c>
      <c r="C338" s="100" t="s">
        <v>1912</v>
      </c>
      <c r="D338" s="100"/>
      <c r="E338" s="109">
        <f t="shared" si="5"/>
        <v>1</v>
      </c>
      <c r="F338" s="109"/>
      <c r="G338" s="109" t="s">
        <v>35</v>
      </c>
      <c r="H338" s="109"/>
      <c r="I338" s="103">
        <v>43168</v>
      </c>
      <c r="J338" s="103"/>
      <c r="K338" s="103">
        <v>43168</v>
      </c>
      <c r="L338" s="103"/>
      <c r="M338" s="84" t="s">
        <v>656</v>
      </c>
      <c r="N338" s="84"/>
      <c r="O338" s="105">
        <v>308</v>
      </c>
      <c r="P338" s="105"/>
      <c r="Q338" s="84"/>
      <c r="R338" s="84"/>
      <c r="S338" s="84"/>
      <c r="T338" s="1"/>
    </row>
    <row r="339" spans="2:20" ht="45" customHeight="1" x14ac:dyDescent="0.25">
      <c r="B339" s="20" t="s">
        <v>1899</v>
      </c>
      <c r="C339" s="100" t="s">
        <v>1913</v>
      </c>
      <c r="D339" s="100"/>
      <c r="E339" s="109">
        <f t="shared" si="5"/>
        <v>1</v>
      </c>
      <c r="F339" s="109"/>
      <c r="G339" s="109" t="s">
        <v>17</v>
      </c>
      <c r="H339" s="109"/>
      <c r="I339" s="103">
        <v>43138</v>
      </c>
      <c r="J339" s="103"/>
      <c r="K339" s="103">
        <v>43139</v>
      </c>
      <c r="L339" s="103"/>
      <c r="M339" s="84" t="s">
        <v>656</v>
      </c>
      <c r="N339" s="84"/>
      <c r="O339" s="105">
        <v>2845.6</v>
      </c>
      <c r="P339" s="105"/>
      <c r="Q339" s="84"/>
      <c r="R339" s="84"/>
      <c r="S339" s="84"/>
      <c r="T339" s="1"/>
    </row>
    <row r="340" spans="2:20" ht="45" customHeight="1" x14ac:dyDescent="0.25">
      <c r="B340" s="20" t="s">
        <v>1899</v>
      </c>
      <c r="C340" s="100" t="s">
        <v>1914</v>
      </c>
      <c r="D340" s="100"/>
      <c r="E340" s="109">
        <f t="shared" si="5"/>
        <v>1</v>
      </c>
      <c r="F340" s="109"/>
      <c r="G340" s="109" t="s">
        <v>17</v>
      </c>
      <c r="H340" s="109"/>
      <c r="I340" s="103">
        <v>43138</v>
      </c>
      <c r="J340" s="103"/>
      <c r="K340" s="103">
        <v>43139</v>
      </c>
      <c r="L340" s="103"/>
      <c r="M340" s="84" t="s">
        <v>656</v>
      </c>
      <c r="N340" s="84"/>
      <c r="O340" s="105">
        <v>4050.01</v>
      </c>
      <c r="P340" s="105"/>
      <c r="Q340" s="84"/>
      <c r="R340" s="84"/>
      <c r="S340" s="84"/>
      <c r="T340" s="1"/>
    </row>
    <row r="341" spans="2:20" ht="45" customHeight="1" x14ac:dyDescent="0.25">
      <c r="B341" s="20" t="s">
        <v>1915</v>
      </c>
      <c r="C341" s="100" t="s">
        <v>1900</v>
      </c>
      <c r="D341" s="100"/>
      <c r="E341" s="109">
        <f t="shared" si="5"/>
        <v>1</v>
      </c>
      <c r="F341" s="109"/>
      <c r="G341" s="109" t="s">
        <v>17</v>
      </c>
      <c r="H341" s="109"/>
      <c r="I341" s="103">
        <v>43179</v>
      </c>
      <c r="J341" s="103"/>
      <c r="K341" s="103">
        <v>43182</v>
      </c>
      <c r="L341" s="103"/>
      <c r="M341" s="84" t="s">
        <v>656</v>
      </c>
      <c r="N341" s="84"/>
      <c r="O341" s="105">
        <v>25</v>
      </c>
      <c r="P341" s="105"/>
      <c r="Q341" s="84"/>
      <c r="R341" s="84"/>
      <c r="S341" s="84"/>
      <c r="T341" s="1"/>
    </row>
    <row r="342" spans="2:20" ht="45" customHeight="1" x14ac:dyDescent="0.25">
      <c r="B342" s="20" t="s">
        <v>1915</v>
      </c>
      <c r="C342" s="100" t="s">
        <v>1900</v>
      </c>
      <c r="D342" s="100"/>
      <c r="E342" s="109">
        <f t="shared" si="5"/>
        <v>1</v>
      </c>
      <c r="F342" s="109"/>
      <c r="G342" s="109" t="s">
        <v>17</v>
      </c>
      <c r="H342" s="109"/>
      <c r="I342" s="103">
        <v>43179</v>
      </c>
      <c r="J342" s="103"/>
      <c r="K342" s="103">
        <v>43182</v>
      </c>
      <c r="L342" s="103"/>
      <c r="M342" s="84" t="s">
        <v>656</v>
      </c>
      <c r="N342" s="84"/>
      <c r="O342" s="105">
        <v>50</v>
      </c>
      <c r="P342" s="105"/>
      <c r="Q342" s="84"/>
      <c r="R342" s="84"/>
      <c r="S342" s="84"/>
      <c r="T342" s="1"/>
    </row>
    <row r="343" spans="2:20" ht="45" customHeight="1" x14ac:dyDescent="0.25">
      <c r="B343" s="20" t="s">
        <v>1915</v>
      </c>
      <c r="C343" s="100" t="s">
        <v>1900</v>
      </c>
      <c r="D343" s="100"/>
      <c r="E343" s="109">
        <f t="shared" si="5"/>
        <v>1</v>
      </c>
      <c r="F343" s="109"/>
      <c r="G343" s="109" t="s">
        <v>17</v>
      </c>
      <c r="H343" s="109"/>
      <c r="I343" s="103">
        <v>43179</v>
      </c>
      <c r="J343" s="103"/>
      <c r="K343" s="103">
        <v>43182</v>
      </c>
      <c r="L343" s="103"/>
      <c r="M343" s="84" t="s">
        <v>656</v>
      </c>
      <c r="N343" s="84"/>
      <c r="O343" s="105">
        <v>150</v>
      </c>
      <c r="P343" s="105"/>
      <c r="Q343" s="84"/>
      <c r="R343" s="84"/>
      <c r="S343" s="84"/>
      <c r="T343" s="1"/>
    </row>
    <row r="344" spans="2:20" ht="45" customHeight="1" x14ac:dyDescent="0.25">
      <c r="B344" s="20" t="s">
        <v>1915</v>
      </c>
      <c r="C344" s="100" t="s">
        <v>1900</v>
      </c>
      <c r="D344" s="100"/>
      <c r="E344" s="109">
        <f t="shared" si="5"/>
        <v>1</v>
      </c>
      <c r="F344" s="109"/>
      <c r="G344" s="109" t="s">
        <v>17</v>
      </c>
      <c r="H344" s="109"/>
      <c r="I344" s="103">
        <v>43179</v>
      </c>
      <c r="J344" s="103"/>
      <c r="K344" s="103">
        <v>43182</v>
      </c>
      <c r="L344" s="103"/>
      <c r="M344" s="84" t="s">
        <v>656</v>
      </c>
      <c r="N344" s="84"/>
      <c r="O344" s="105">
        <v>170</v>
      </c>
      <c r="P344" s="105"/>
      <c r="Q344" s="84"/>
      <c r="R344" s="84"/>
      <c r="S344" s="84"/>
      <c r="T344" s="1"/>
    </row>
    <row r="345" spans="2:20" ht="45" customHeight="1" x14ac:dyDescent="0.25">
      <c r="B345" s="20" t="s">
        <v>1915</v>
      </c>
      <c r="C345" s="100" t="s">
        <v>1900</v>
      </c>
      <c r="D345" s="100"/>
      <c r="E345" s="109">
        <f t="shared" si="5"/>
        <v>1</v>
      </c>
      <c r="F345" s="109"/>
      <c r="G345" s="109" t="s">
        <v>17</v>
      </c>
      <c r="H345" s="109"/>
      <c r="I345" s="103">
        <v>43179</v>
      </c>
      <c r="J345" s="103"/>
      <c r="K345" s="103">
        <v>43182</v>
      </c>
      <c r="L345" s="103"/>
      <c r="M345" s="84" t="s">
        <v>656</v>
      </c>
      <c r="N345" s="84"/>
      <c r="O345" s="105">
        <v>100</v>
      </c>
      <c r="P345" s="105"/>
      <c r="Q345" s="84"/>
      <c r="R345" s="84"/>
      <c r="S345" s="84"/>
      <c r="T345" s="1"/>
    </row>
    <row r="346" spans="2:20" ht="45" customHeight="1" x14ac:dyDescent="0.25">
      <c r="B346" s="20" t="s">
        <v>1915</v>
      </c>
      <c r="C346" s="100" t="s">
        <v>1900</v>
      </c>
      <c r="D346" s="100"/>
      <c r="E346" s="109">
        <f t="shared" si="5"/>
        <v>1</v>
      </c>
      <c r="F346" s="109"/>
      <c r="G346" s="109" t="s">
        <v>17</v>
      </c>
      <c r="H346" s="109"/>
      <c r="I346" s="103">
        <v>43179</v>
      </c>
      <c r="J346" s="103"/>
      <c r="K346" s="103">
        <v>43182</v>
      </c>
      <c r="L346" s="103"/>
      <c r="M346" s="84" t="s">
        <v>656</v>
      </c>
      <c r="N346" s="84"/>
      <c r="O346" s="105">
        <v>60</v>
      </c>
      <c r="P346" s="105"/>
      <c r="Q346" s="84"/>
      <c r="R346" s="84"/>
      <c r="S346" s="84"/>
      <c r="T346" s="1"/>
    </row>
    <row r="347" spans="2:20" ht="45" customHeight="1" x14ac:dyDescent="0.25">
      <c r="B347" s="20" t="s">
        <v>1915</v>
      </c>
      <c r="C347" s="100" t="s">
        <v>1900</v>
      </c>
      <c r="D347" s="100"/>
      <c r="E347" s="109">
        <f t="shared" si="5"/>
        <v>1</v>
      </c>
      <c r="F347" s="109"/>
      <c r="G347" s="109" t="s">
        <v>17</v>
      </c>
      <c r="H347" s="109"/>
      <c r="I347" s="103">
        <v>43179</v>
      </c>
      <c r="J347" s="103"/>
      <c r="K347" s="103">
        <v>43182</v>
      </c>
      <c r="L347" s="103"/>
      <c r="M347" s="84" t="s">
        <v>656</v>
      </c>
      <c r="N347" s="84"/>
      <c r="O347" s="105">
        <v>200</v>
      </c>
      <c r="P347" s="105"/>
      <c r="Q347" s="84"/>
      <c r="R347" s="84"/>
      <c r="S347" s="84"/>
      <c r="T347" s="1"/>
    </row>
    <row r="348" spans="2:20" ht="45" customHeight="1" x14ac:dyDescent="0.25">
      <c r="B348" s="20" t="s">
        <v>1915</v>
      </c>
      <c r="C348" s="100" t="s">
        <v>1900</v>
      </c>
      <c r="D348" s="100"/>
      <c r="E348" s="109">
        <f t="shared" si="5"/>
        <v>1</v>
      </c>
      <c r="F348" s="109"/>
      <c r="G348" s="109" t="s">
        <v>17</v>
      </c>
      <c r="H348" s="109"/>
      <c r="I348" s="103">
        <v>43179</v>
      </c>
      <c r="J348" s="103"/>
      <c r="K348" s="103">
        <v>43182</v>
      </c>
      <c r="L348" s="103"/>
      <c r="M348" s="84" t="s">
        <v>656</v>
      </c>
      <c r="N348" s="84"/>
      <c r="O348" s="105">
        <v>1740</v>
      </c>
      <c r="P348" s="105"/>
      <c r="Q348" s="84"/>
      <c r="R348" s="84"/>
      <c r="S348" s="84"/>
      <c r="T348" s="1"/>
    </row>
    <row r="349" spans="2:20" ht="45" customHeight="1" x14ac:dyDescent="0.25">
      <c r="B349" s="20" t="s">
        <v>1915</v>
      </c>
      <c r="C349" s="100" t="s">
        <v>1900</v>
      </c>
      <c r="D349" s="100"/>
      <c r="E349" s="109">
        <f t="shared" si="5"/>
        <v>1</v>
      </c>
      <c r="F349" s="109"/>
      <c r="G349" s="109" t="s">
        <v>17</v>
      </c>
      <c r="H349" s="109"/>
      <c r="I349" s="103">
        <v>43179</v>
      </c>
      <c r="J349" s="103"/>
      <c r="K349" s="103">
        <v>43182</v>
      </c>
      <c r="L349" s="103"/>
      <c r="M349" s="84" t="s">
        <v>656</v>
      </c>
      <c r="N349" s="84"/>
      <c r="O349" s="105">
        <v>50</v>
      </c>
      <c r="P349" s="105"/>
      <c r="Q349" s="84"/>
      <c r="R349" s="84"/>
      <c r="S349" s="84"/>
      <c r="T349" s="1"/>
    </row>
    <row r="350" spans="2:20" ht="45" customHeight="1" x14ac:dyDescent="0.25">
      <c r="B350" s="20" t="s">
        <v>1915</v>
      </c>
      <c r="C350" s="100" t="s">
        <v>1900</v>
      </c>
      <c r="D350" s="100"/>
      <c r="E350" s="109">
        <f t="shared" si="5"/>
        <v>1</v>
      </c>
      <c r="F350" s="109"/>
      <c r="G350" s="109" t="s">
        <v>17</v>
      </c>
      <c r="H350" s="109"/>
      <c r="I350" s="103">
        <v>43179</v>
      </c>
      <c r="J350" s="103"/>
      <c r="K350" s="103">
        <v>43182</v>
      </c>
      <c r="L350" s="103"/>
      <c r="M350" s="84" t="s">
        <v>656</v>
      </c>
      <c r="N350" s="84"/>
      <c r="O350" s="105">
        <v>1250</v>
      </c>
      <c r="P350" s="105"/>
      <c r="Q350" s="84"/>
      <c r="R350" s="84"/>
      <c r="S350" s="84"/>
      <c r="T350" s="1"/>
    </row>
    <row r="351" spans="2:20" ht="45" customHeight="1" x14ac:dyDescent="0.25">
      <c r="B351" s="20" t="s">
        <v>1915</v>
      </c>
      <c r="C351" s="100" t="s">
        <v>1900</v>
      </c>
      <c r="D351" s="100"/>
      <c r="E351" s="109">
        <f t="shared" si="5"/>
        <v>1</v>
      </c>
      <c r="F351" s="109"/>
      <c r="G351" s="109" t="s">
        <v>17</v>
      </c>
      <c r="H351" s="109"/>
      <c r="I351" s="103">
        <v>43179</v>
      </c>
      <c r="J351" s="103"/>
      <c r="K351" s="103">
        <v>43182</v>
      </c>
      <c r="L351" s="103"/>
      <c r="M351" s="84" t="s">
        <v>656</v>
      </c>
      <c r="N351" s="84"/>
      <c r="O351" s="105">
        <v>1566.01</v>
      </c>
      <c r="P351" s="105"/>
      <c r="Q351" s="84"/>
      <c r="R351" s="84"/>
      <c r="S351" s="84"/>
      <c r="T351" s="1"/>
    </row>
    <row r="352" spans="2:20" ht="45" customHeight="1" x14ac:dyDescent="0.25">
      <c r="B352" s="20" t="s">
        <v>1915</v>
      </c>
      <c r="C352" s="100" t="s">
        <v>1900</v>
      </c>
      <c r="D352" s="100"/>
      <c r="E352" s="109">
        <f t="shared" si="5"/>
        <v>1</v>
      </c>
      <c r="F352" s="109"/>
      <c r="G352" s="109" t="s">
        <v>17</v>
      </c>
      <c r="H352" s="109"/>
      <c r="I352" s="103">
        <v>43179</v>
      </c>
      <c r="J352" s="103"/>
      <c r="K352" s="103">
        <v>43182</v>
      </c>
      <c r="L352" s="103"/>
      <c r="M352" s="84" t="s">
        <v>656</v>
      </c>
      <c r="N352" s="84"/>
      <c r="O352" s="105">
        <v>1566.01</v>
      </c>
      <c r="P352" s="105"/>
      <c r="Q352" s="84"/>
      <c r="R352" s="84"/>
      <c r="S352" s="84"/>
      <c r="T352" s="1"/>
    </row>
    <row r="353" spans="2:20" ht="45" customHeight="1" x14ac:dyDescent="0.25">
      <c r="B353" s="20" t="s">
        <v>1915</v>
      </c>
      <c r="C353" s="100" t="s">
        <v>1900</v>
      </c>
      <c r="D353" s="100"/>
      <c r="E353" s="109">
        <f t="shared" si="5"/>
        <v>1</v>
      </c>
      <c r="F353" s="109"/>
      <c r="G353" s="109" t="s">
        <v>17</v>
      </c>
      <c r="H353" s="109"/>
      <c r="I353" s="103">
        <v>43179</v>
      </c>
      <c r="J353" s="103"/>
      <c r="K353" s="103">
        <v>43182</v>
      </c>
      <c r="L353" s="103"/>
      <c r="M353" s="84" t="s">
        <v>656</v>
      </c>
      <c r="N353" s="84"/>
      <c r="O353" s="105">
        <v>50</v>
      </c>
      <c r="P353" s="105"/>
      <c r="Q353" s="84"/>
      <c r="R353" s="84"/>
      <c r="S353" s="84"/>
      <c r="T353" s="1"/>
    </row>
    <row r="354" spans="2:20" ht="45" customHeight="1" x14ac:dyDescent="0.25">
      <c r="B354" s="20" t="s">
        <v>1915</v>
      </c>
      <c r="C354" s="100" t="s">
        <v>1900</v>
      </c>
      <c r="D354" s="100"/>
      <c r="E354" s="109">
        <f t="shared" si="5"/>
        <v>1</v>
      </c>
      <c r="F354" s="109"/>
      <c r="G354" s="109" t="s">
        <v>17</v>
      </c>
      <c r="H354" s="109"/>
      <c r="I354" s="103">
        <v>43179</v>
      </c>
      <c r="J354" s="103"/>
      <c r="K354" s="103">
        <v>43182</v>
      </c>
      <c r="L354" s="103"/>
      <c r="M354" s="84" t="s">
        <v>656</v>
      </c>
      <c r="N354" s="84"/>
      <c r="O354" s="105">
        <v>154</v>
      </c>
      <c r="P354" s="105"/>
      <c r="Q354" s="84"/>
      <c r="R354" s="84"/>
      <c r="S354" s="84"/>
      <c r="T354" s="1"/>
    </row>
    <row r="355" spans="2:20" ht="45" customHeight="1" x14ac:dyDescent="0.25">
      <c r="B355" s="20" t="s">
        <v>1915</v>
      </c>
      <c r="C355" s="100" t="s">
        <v>1900</v>
      </c>
      <c r="D355" s="100"/>
      <c r="E355" s="109">
        <f t="shared" si="5"/>
        <v>1</v>
      </c>
      <c r="F355" s="109"/>
      <c r="G355" s="109" t="s">
        <v>17</v>
      </c>
      <c r="H355" s="109"/>
      <c r="I355" s="103">
        <v>43179</v>
      </c>
      <c r="J355" s="103"/>
      <c r="K355" s="103">
        <v>43182</v>
      </c>
      <c r="L355" s="103"/>
      <c r="M355" s="84" t="s">
        <v>656</v>
      </c>
      <c r="N355" s="84"/>
      <c r="O355" s="105">
        <v>1566.01</v>
      </c>
      <c r="P355" s="105"/>
      <c r="Q355" s="84"/>
      <c r="R355" s="84"/>
      <c r="S355" s="84"/>
      <c r="T355" s="1"/>
    </row>
    <row r="356" spans="2:20" ht="45" customHeight="1" x14ac:dyDescent="0.25">
      <c r="B356" s="20" t="s">
        <v>1915</v>
      </c>
      <c r="C356" s="100" t="s">
        <v>1906</v>
      </c>
      <c r="D356" s="100"/>
      <c r="E356" s="109">
        <f t="shared" si="5"/>
        <v>1</v>
      </c>
      <c r="F356" s="109"/>
      <c r="G356" s="109" t="s">
        <v>1357</v>
      </c>
      <c r="H356" s="109"/>
      <c r="I356" s="103">
        <v>43122</v>
      </c>
      <c r="J356" s="103"/>
      <c r="K356" s="103">
        <v>43124</v>
      </c>
      <c r="L356" s="103"/>
      <c r="M356" s="84" t="s">
        <v>656</v>
      </c>
      <c r="N356" s="84"/>
      <c r="O356" s="105">
        <v>32</v>
      </c>
      <c r="P356" s="105"/>
      <c r="Q356" s="84"/>
      <c r="R356" s="84"/>
      <c r="S356" s="84"/>
      <c r="T356" s="1"/>
    </row>
    <row r="357" spans="2:20" ht="45" customHeight="1" x14ac:dyDescent="0.25">
      <c r="B357" s="20" t="s">
        <v>1915</v>
      </c>
      <c r="C357" s="100" t="s">
        <v>1916</v>
      </c>
      <c r="D357" s="100"/>
      <c r="E357" s="109">
        <f t="shared" si="5"/>
        <v>1</v>
      </c>
      <c r="F357" s="109"/>
      <c r="G357" s="109" t="s">
        <v>35</v>
      </c>
      <c r="H357" s="109"/>
      <c r="I357" s="103">
        <v>43175</v>
      </c>
      <c r="J357" s="103"/>
      <c r="K357" s="103">
        <v>43175</v>
      </c>
      <c r="L357" s="103"/>
      <c r="M357" s="84" t="s">
        <v>656</v>
      </c>
      <c r="N357" s="84"/>
      <c r="O357" s="105">
        <v>59</v>
      </c>
      <c r="P357" s="105"/>
      <c r="Q357" s="84"/>
      <c r="R357" s="84"/>
      <c r="S357" s="84"/>
      <c r="T357" s="1"/>
    </row>
    <row r="358" spans="2:20" ht="45" customHeight="1" x14ac:dyDescent="0.25">
      <c r="B358" s="20" t="s">
        <v>1915</v>
      </c>
      <c r="C358" s="100" t="s">
        <v>1916</v>
      </c>
      <c r="D358" s="100"/>
      <c r="E358" s="109">
        <f t="shared" si="5"/>
        <v>1</v>
      </c>
      <c r="F358" s="109"/>
      <c r="G358" s="109" t="s">
        <v>35</v>
      </c>
      <c r="H358" s="109"/>
      <c r="I358" s="103">
        <v>43175</v>
      </c>
      <c r="J358" s="103"/>
      <c r="K358" s="103">
        <v>43175</v>
      </c>
      <c r="L358" s="103"/>
      <c r="M358" s="84" t="s">
        <v>656</v>
      </c>
      <c r="N358" s="84"/>
      <c r="O358" s="105">
        <v>45</v>
      </c>
      <c r="P358" s="105"/>
      <c r="Q358" s="84"/>
      <c r="R358" s="84"/>
      <c r="S358" s="84"/>
      <c r="T358" s="1"/>
    </row>
    <row r="359" spans="2:20" ht="45" customHeight="1" x14ac:dyDescent="0.25">
      <c r="B359" s="20" t="s">
        <v>1915</v>
      </c>
      <c r="C359" s="100" t="s">
        <v>1916</v>
      </c>
      <c r="D359" s="100"/>
      <c r="E359" s="109">
        <f t="shared" si="5"/>
        <v>1</v>
      </c>
      <c r="F359" s="109"/>
      <c r="G359" s="109" t="s">
        <v>35</v>
      </c>
      <c r="H359" s="109"/>
      <c r="I359" s="103">
        <v>43175</v>
      </c>
      <c r="J359" s="103"/>
      <c r="K359" s="103">
        <v>43175</v>
      </c>
      <c r="L359" s="103"/>
      <c r="M359" s="84" t="s">
        <v>656</v>
      </c>
      <c r="N359" s="84"/>
      <c r="O359" s="105">
        <v>59</v>
      </c>
      <c r="P359" s="105"/>
      <c r="Q359" s="84"/>
      <c r="R359" s="84"/>
      <c r="S359" s="84"/>
      <c r="T359" s="1"/>
    </row>
    <row r="360" spans="2:20" ht="45" customHeight="1" x14ac:dyDescent="0.25">
      <c r="B360" s="20" t="s">
        <v>1915</v>
      </c>
      <c r="C360" s="100" t="s">
        <v>1916</v>
      </c>
      <c r="D360" s="100"/>
      <c r="E360" s="109">
        <f t="shared" si="5"/>
        <v>1</v>
      </c>
      <c r="F360" s="109"/>
      <c r="G360" s="109" t="s">
        <v>35</v>
      </c>
      <c r="H360" s="109"/>
      <c r="I360" s="103">
        <v>43175</v>
      </c>
      <c r="J360" s="103"/>
      <c r="K360" s="103">
        <v>43175</v>
      </c>
      <c r="L360" s="103"/>
      <c r="M360" s="84" t="s">
        <v>656</v>
      </c>
      <c r="N360" s="84"/>
      <c r="O360" s="105">
        <v>45</v>
      </c>
      <c r="P360" s="105"/>
      <c r="Q360" s="84"/>
      <c r="R360" s="84"/>
      <c r="S360" s="84"/>
      <c r="T360" s="1"/>
    </row>
    <row r="361" spans="2:20" ht="45" customHeight="1" x14ac:dyDescent="0.25">
      <c r="B361" s="20" t="s">
        <v>1915</v>
      </c>
      <c r="C361" s="100" t="s">
        <v>1916</v>
      </c>
      <c r="D361" s="100"/>
      <c r="E361" s="109">
        <f t="shared" si="5"/>
        <v>1</v>
      </c>
      <c r="F361" s="109"/>
      <c r="G361" s="109" t="s">
        <v>35</v>
      </c>
      <c r="H361" s="109"/>
      <c r="I361" s="103">
        <v>43175</v>
      </c>
      <c r="J361" s="103"/>
      <c r="K361" s="103">
        <v>43175</v>
      </c>
      <c r="L361" s="103"/>
      <c r="M361" s="84" t="s">
        <v>656</v>
      </c>
      <c r="N361" s="84"/>
      <c r="O361" s="105">
        <v>500</v>
      </c>
      <c r="P361" s="105"/>
      <c r="Q361" s="84"/>
      <c r="R361" s="84"/>
      <c r="S361" s="84"/>
      <c r="T361" s="1"/>
    </row>
    <row r="362" spans="2:20" ht="45" customHeight="1" x14ac:dyDescent="0.25">
      <c r="B362" s="20" t="s">
        <v>1915</v>
      </c>
      <c r="C362" s="100" t="s">
        <v>1916</v>
      </c>
      <c r="D362" s="100"/>
      <c r="E362" s="109">
        <f t="shared" si="5"/>
        <v>1</v>
      </c>
      <c r="F362" s="109"/>
      <c r="G362" s="109" t="s">
        <v>35</v>
      </c>
      <c r="H362" s="109"/>
      <c r="I362" s="103">
        <v>43175</v>
      </c>
      <c r="J362" s="103"/>
      <c r="K362" s="103">
        <v>43175</v>
      </c>
      <c r="L362" s="103"/>
      <c r="M362" s="84" t="s">
        <v>656</v>
      </c>
      <c r="N362" s="84"/>
      <c r="O362" s="105">
        <v>87</v>
      </c>
      <c r="P362" s="105"/>
      <c r="Q362" s="84"/>
      <c r="R362" s="84"/>
      <c r="S362" s="84"/>
      <c r="T362" s="5">
        <f>SUM(O284:O362)</f>
        <v>54396.810000000005</v>
      </c>
    </row>
    <row r="363" spans="2:20" ht="45" customHeight="1" x14ac:dyDescent="0.25">
      <c r="B363" s="20" t="s">
        <v>1917</v>
      </c>
      <c r="C363" s="100" t="s">
        <v>1918</v>
      </c>
      <c r="D363" s="100"/>
      <c r="E363" s="109">
        <f t="shared" si="5"/>
        <v>1</v>
      </c>
      <c r="F363" s="109"/>
      <c r="G363" s="109" t="s">
        <v>1357</v>
      </c>
      <c r="H363" s="109"/>
      <c r="I363" s="103">
        <v>43122</v>
      </c>
      <c r="J363" s="103"/>
      <c r="K363" s="103">
        <v>43122</v>
      </c>
      <c r="L363" s="103"/>
      <c r="M363" s="84" t="s">
        <v>656</v>
      </c>
      <c r="N363" s="84"/>
      <c r="O363" s="105">
        <v>1042</v>
      </c>
      <c r="P363" s="105"/>
      <c r="Q363" s="84"/>
      <c r="R363" s="84"/>
      <c r="S363" s="84"/>
      <c r="T363" s="1"/>
    </row>
    <row r="364" spans="2:20" ht="45" customHeight="1" x14ac:dyDescent="0.25">
      <c r="B364" s="20" t="s">
        <v>1917</v>
      </c>
      <c r="C364" s="100" t="s">
        <v>1918</v>
      </c>
      <c r="D364" s="100"/>
      <c r="E364" s="109">
        <f t="shared" si="5"/>
        <v>1</v>
      </c>
      <c r="F364" s="109"/>
      <c r="G364" s="109" t="s">
        <v>1357</v>
      </c>
      <c r="H364" s="109"/>
      <c r="I364" s="103">
        <v>43122</v>
      </c>
      <c r="J364" s="103"/>
      <c r="K364" s="103">
        <v>43122</v>
      </c>
      <c r="L364" s="103"/>
      <c r="M364" s="84" t="s">
        <v>656</v>
      </c>
      <c r="N364" s="84"/>
      <c r="O364" s="105">
        <v>220</v>
      </c>
      <c r="P364" s="105"/>
      <c r="Q364" s="84"/>
      <c r="R364" s="84"/>
      <c r="S364" s="84"/>
      <c r="T364" s="5">
        <f>SUM(O363:O364)</f>
        <v>1262</v>
      </c>
    </row>
    <row r="365" spans="2:20" ht="45" customHeight="1" x14ac:dyDescent="0.25">
      <c r="B365" s="20" t="s">
        <v>1919</v>
      </c>
      <c r="C365" s="100" t="s">
        <v>19</v>
      </c>
      <c r="D365" s="100"/>
      <c r="E365" s="109">
        <f t="shared" si="5"/>
        <v>1</v>
      </c>
      <c r="F365" s="109"/>
      <c r="G365" s="109" t="s">
        <v>20</v>
      </c>
      <c r="H365" s="109"/>
      <c r="I365" s="103">
        <v>43101</v>
      </c>
      <c r="J365" s="103"/>
      <c r="K365" s="103">
        <v>43131</v>
      </c>
      <c r="L365" s="103"/>
      <c r="M365" s="84" t="s">
        <v>656</v>
      </c>
      <c r="N365" s="84"/>
      <c r="O365" s="105">
        <v>148</v>
      </c>
      <c r="P365" s="105"/>
      <c r="Q365" s="84"/>
      <c r="R365" s="84"/>
      <c r="S365" s="84"/>
      <c r="T365" s="1"/>
    </row>
    <row r="366" spans="2:20" ht="45" customHeight="1" x14ac:dyDescent="0.25">
      <c r="B366" s="20" t="s">
        <v>1919</v>
      </c>
      <c r="C366" s="100" t="s">
        <v>19</v>
      </c>
      <c r="D366" s="100"/>
      <c r="E366" s="109">
        <f t="shared" si="5"/>
        <v>1</v>
      </c>
      <c r="F366" s="109"/>
      <c r="G366" s="109" t="s">
        <v>20</v>
      </c>
      <c r="H366" s="109"/>
      <c r="I366" s="103">
        <v>43132</v>
      </c>
      <c r="J366" s="103"/>
      <c r="K366" s="103">
        <v>43132</v>
      </c>
      <c r="L366" s="103"/>
      <c r="M366" s="84" t="s">
        <v>656</v>
      </c>
      <c r="N366" s="84"/>
      <c r="O366" s="105">
        <v>886</v>
      </c>
      <c r="P366" s="105"/>
      <c r="Q366" s="84"/>
      <c r="R366" s="84"/>
      <c r="S366" s="84"/>
      <c r="T366" s="1"/>
    </row>
    <row r="367" spans="2:20" ht="45" customHeight="1" x14ac:dyDescent="0.25">
      <c r="B367" s="20" t="s">
        <v>1919</v>
      </c>
      <c r="C367" s="100" t="s">
        <v>19</v>
      </c>
      <c r="D367" s="100"/>
      <c r="E367" s="109">
        <f t="shared" si="5"/>
        <v>1</v>
      </c>
      <c r="F367" s="109"/>
      <c r="G367" s="109" t="s">
        <v>20</v>
      </c>
      <c r="H367" s="109"/>
      <c r="I367" s="103">
        <v>43132</v>
      </c>
      <c r="J367" s="103"/>
      <c r="K367" s="103">
        <v>43146</v>
      </c>
      <c r="L367" s="103"/>
      <c r="M367" s="84" t="s">
        <v>656</v>
      </c>
      <c r="N367" s="84"/>
      <c r="O367" s="105">
        <v>56</v>
      </c>
      <c r="P367" s="105"/>
      <c r="Q367" s="84"/>
      <c r="R367" s="84"/>
      <c r="S367" s="84"/>
      <c r="T367" s="5">
        <f>SUM(O365:O367)</f>
        <v>1090</v>
      </c>
    </row>
    <row r="368" spans="2:20" ht="45" customHeight="1" x14ac:dyDescent="0.25">
      <c r="B368" s="20" t="s">
        <v>1920</v>
      </c>
      <c r="C368" s="100" t="s">
        <v>19</v>
      </c>
      <c r="D368" s="100"/>
      <c r="E368" s="109">
        <f t="shared" si="5"/>
        <v>1</v>
      </c>
      <c r="F368" s="109"/>
      <c r="G368" s="109" t="s">
        <v>20</v>
      </c>
      <c r="H368" s="109"/>
      <c r="I368" s="103">
        <v>43102</v>
      </c>
      <c r="J368" s="103"/>
      <c r="K368" s="103">
        <v>43131</v>
      </c>
      <c r="L368" s="103"/>
      <c r="M368" s="84" t="s">
        <v>656</v>
      </c>
      <c r="N368" s="84"/>
      <c r="O368" s="105">
        <v>972</v>
      </c>
      <c r="P368" s="105"/>
      <c r="Q368" s="84"/>
      <c r="R368" s="84"/>
      <c r="S368" s="84"/>
      <c r="T368" s="1"/>
    </row>
    <row r="369" spans="2:20" ht="45" customHeight="1" x14ac:dyDescent="0.25">
      <c r="B369" s="20" t="s">
        <v>1920</v>
      </c>
      <c r="C369" s="100" t="s">
        <v>19</v>
      </c>
      <c r="D369" s="100"/>
      <c r="E369" s="109">
        <f t="shared" si="5"/>
        <v>1</v>
      </c>
      <c r="F369" s="109"/>
      <c r="G369" s="109" t="s">
        <v>20</v>
      </c>
      <c r="H369" s="109"/>
      <c r="I369" s="103">
        <v>43150</v>
      </c>
      <c r="J369" s="103"/>
      <c r="K369" s="103">
        <v>43157</v>
      </c>
      <c r="L369" s="103"/>
      <c r="M369" s="84" t="s">
        <v>656</v>
      </c>
      <c r="N369" s="84"/>
      <c r="O369" s="105">
        <v>2088</v>
      </c>
      <c r="P369" s="105"/>
      <c r="Q369" s="84"/>
      <c r="R369" s="84"/>
      <c r="S369" s="84"/>
      <c r="T369" s="5">
        <f>SUM(O368:O369)</f>
        <v>3060</v>
      </c>
    </row>
    <row r="370" spans="2:20" ht="45" customHeight="1" x14ac:dyDescent="0.25">
      <c r="B370" s="20" t="s">
        <v>1921</v>
      </c>
      <c r="C370" s="100" t="s">
        <v>84</v>
      </c>
      <c r="D370" s="100"/>
      <c r="E370" s="109">
        <f t="shared" si="5"/>
        <v>1</v>
      </c>
      <c r="F370" s="109"/>
      <c r="G370" s="109" t="s">
        <v>20</v>
      </c>
      <c r="H370" s="109"/>
      <c r="I370" s="103">
        <v>43166</v>
      </c>
      <c r="J370" s="103"/>
      <c r="K370" s="103">
        <v>43185</v>
      </c>
      <c r="L370" s="103"/>
      <c r="M370" s="84" t="s">
        <v>656</v>
      </c>
      <c r="N370" s="84"/>
      <c r="O370" s="105">
        <v>54</v>
      </c>
      <c r="P370" s="105"/>
      <c r="Q370" s="84"/>
      <c r="R370" s="84"/>
      <c r="S370" s="84"/>
      <c r="T370" s="1"/>
    </row>
    <row r="371" spans="2:20" ht="45" customHeight="1" x14ac:dyDescent="0.25">
      <c r="B371" s="20" t="s">
        <v>1921</v>
      </c>
      <c r="C371" s="100" t="s">
        <v>84</v>
      </c>
      <c r="D371" s="100"/>
      <c r="E371" s="109">
        <f t="shared" si="5"/>
        <v>1</v>
      </c>
      <c r="F371" s="109"/>
      <c r="G371" s="109" t="s">
        <v>20</v>
      </c>
      <c r="H371" s="109"/>
      <c r="I371" s="103">
        <v>43241</v>
      </c>
      <c r="J371" s="103"/>
      <c r="K371" s="103">
        <v>43241</v>
      </c>
      <c r="L371" s="103"/>
      <c r="M371" s="84" t="s">
        <v>656</v>
      </c>
      <c r="N371" s="84"/>
      <c r="O371" s="105">
        <v>459</v>
      </c>
      <c r="P371" s="105"/>
      <c r="Q371" s="84"/>
      <c r="R371" s="84"/>
      <c r="S371" s="84"/>
      <c r="T371" s="5">
        <f>SUM(O370:O371)</f>
        <v>513</v>
      </c>
    </row>
    <row r="372" spans="2:20" ht="45" customHeight="1" x14ac:dyDescent="0.25">
      <c r="B372" s="20" t="s">
        <v>1922</v>
      </c>
      <c r="C372" s="100" t="s">
        <v>84</v>
      </c>
      <c r="D372" s="100"/>
      <c r="E372" s="109">
        <f t="shared" si="5"/>
        <v>1</v>
      </c>
      <c r="F372" s="109"/>
      <c r="G372" s="109" t="s">
        <v>20</v>
      </c>
      <c r="H372" s="109"/>
      <c r="I372" s="103">
        <v>43164</v>
      </c>
      <c r="J372" s="103"/>
      <c r="K372" s="103">
        <v>43189</v>
      </c>
      <c r="L372" s="103"/>
      <c r="M372" s="84" t="s">
        <v>656</v>
      </c>
      <c r="N372" s="84"/>
      <c r="O372" s="105">
        <v>20520</v>
      </c>
      <c r="P372" s="105"/>
      <c r="Q372" s="84"/>
      <c r="R372" s="84"/>
      <c r="S372" s="84"/>
      <c r="T372" s="1"/>
    </row>
    <row r="373" spans="2:20" ht="45" customHeight="1" x14ac:dyDescent="0.25">
      <c r="B373" s="20" t="s">
        <v>1922</v>
      </c>
      <c r="C373" s="100" t="s">
        <v>84</v>
      </c>
      <c r="D373" s="100"/>
      <c r="E373" s="109">
        <f t="shared" si="5"/>
        <v>1</v>
      </c>
      <c r="F373" s="109"/>
      <c r="G373" s="109" t="s">
        <v>20</v>
      </c>
      <c r="H373" s="109"/>
      <c r="I373" s="103">
        <v>43192</v>
      </c>
      <c r="J373" s="103"/>
      <c r="K373" s="103">
        <v>43192</v>
      </c>
      <c r="L373" s="103"/>
      <c r="M373" s="84" t="s">
        <v>656</v>
      </c>
      <c r="N373" s="84"/>
      <c r="O373" s="105">
        <v>20520</v>
      </c>
      <c r="P373" s="105"/>
      <c r="Q373" s="84"/>
      <c r="R373" s="84"/>
      <c r="S373" s="84"/>
      <c r="T373" s="1"/>
    </row>
    <row r="374" spans="2:20" ht="45" customHeight="1" x14ac:dyDescent="0.25">
      <c r="B374" s="20" t="s">
        <v>1922</v>
      </c>
      <c r="C374" s="100" t="s">
        <v>19</v>
      </c>
      <c r="D374" s="100"/>
      <c r="E374" s="109">
        <f t="shared" si="5"/>
        <v>1</v>
      </c>
      <c r="F374" s="109"/>
      <c r="G374" s="109" t="s">
        <v>20</v>
      </c>
      <c r="H374" s="109"/>
      <c r="I374" s="103">
        <v>43115</v>
      </c>
      <c r="J374" s="103"/>
      <c r="K374" s="103">
        <v>43131</v>
      </c>
      <c r="L374" s="103"/>
      <c r="M374" s="84" t="s">
        <v>656</v>
      </c>
      <c r="N374" s="84"/>
      <c r="O374" s="105">
        <v>8640</v>
      </c>
      <c r="P374" s="105"/>
      <c r="Q374" s="84"/>
      <c r="R374" s="84"/>
      <c r="S374" s="84"/>
      <c r="T374" s="1"/>
    </row>
    <row r="375" spans="2:20" ht="45" customHeight="1" x14ac:dyDescent="0.25">
      <c r="B375" s="20" t="s">
        <v>1922</v>
      </c>
      <c r="C375" s="100" t="s">
        <v>84</v>
      </c>
      <c r="D375" s="100"/>
      <c r="E375" s="109">
        <f t="shared" si="5"/>
        <v>1</v>
      </c>
      <c r="F375" s="109"/>
      <c r="G375" s="109" t="s">
        <v>20</v>
      </c>
      <c r="H375" s="109"/>
      <c r="I375" s="103">
        <v>43132</v>
      </c>
      <c r="J375" s="103"/>
      <c r="K375" s="103">
        <v>43162</v>
      </c>
      <c r="L375" s="103"/>
      <c r="M375" s="84" t="s">
        <v>656</v>
      </c>
      <c r="N375" s="84"/>
      <c r="O375" s="105">
        <v>21600</v>
      </c>
      <c r="P375" s="105"/>
      <c r="Q375" s="84"/>
      <c r="R375" s="84"/>
      <c r="S375" s="84"/>
      <c r="T375" s="5">
        <f>SUM(O372:O375)</f>
        <v>71280</v>
      </c>
    </row>
    <row r="376" spans="2:20" ht="45" customHeight="1" x14ac:dyDescent="0.25">
      <c r="B376" s="20" t="s">
        <v>1923</v>
      </c>
      <c r="C376" s="100" t="s">
        <v>84</v>
      </c>
      <c r="D376" s="100"/>
      <c r="E376" s="109">
        <f t="shared" si="5"/>
        <v>1</v>
      </c>
      <c r="F376" s="109"/>
      <c r="G376" s="109" t="s">
        <v>20</v>
      </c>
      <c r="H376" s="109"/>
      <c r="I376" s="103">
        <v>43194</v>
      </c>
      <c r="J376" s="103"/>
      <c r="K376" s="103">
        <v>43194</v>
      </c>
      <c r="L376" s="103"/>
      <c r="M376" s="84" t="s">
        <v>656</v>
      </c>
      <c r="N376" s="84"/>
      <c r="O376" s="105">
        <v>1944</v>
      </c>
      <c r="P376" s="105"/>
      <c r="Q376" s="84"/>
      <c r="R376" s="84"/>
      <c r="S376" s="84"/>
      <c r="T376" s="1"/>
    </row>
    <row r="377" spans="2:20" ht="45" customHeight="1" x14ac:dyDescent="0.25">
      <c r="B377" s="20" t="s">
        <v>1923</v>
      </c>
      <c r="C377" s="100" t="s">
        <v>84</v>
      </c>
      <c r="D377" s="100"/>
      <c r="E377" s="109">
        <f t="shared" si="5"/>
        <v>1</v>
      </c>
      <c r="F377" s="109"/>
      <c r="G377" s="109" t="s">
        <v>20</v>
      </c>
      <c r="H377" s="109"/>
      <c r="I377" s="103">
        <v>43192</v>
      </c>
      <c r="J377" s="103"/>
      <c r="K377" s="103">
        <v>43222</v>
      </c>
      <c r="L377" s="103"/>
      <c r="M377" s="84" t="s">
        <v>656</v>
      </c>
      <c r="N377" s="84"/>
      <c r="O377" s="105">
        <v>1944</v>
      </c>
      <c r="P377" s="105"/>
      <c r="Q377" s="84"/>
      <c r="R377" s="84"/>
      <c r="S377" s="84"/>
      <c r="T377" s="5">
        <f>SUM(O376:O377)</f>
        <v>3888</v>
      </c>
    </row>
    <row r="378" spans="2:20" ht="45" customHeight="1" x14ac:dyDescent="0.25">
      <c r="B378" s="20" t="s">
        <v>1924</v>
      </c>
      <c r="C378" s="100" t="s">
        <v>19</v>
      </c>
      <c r="D378" s="100"/>
      <c r="E378" s="109">
        <f t="shared" si="5"/>
        <v>1</v>
      </c>
      <c r="F378" s="109"/>
      <c r="G378" s="109" t="s">
        <v>20</v>
      </c>
      <c r="H378" s="109"/>
      <c r="I378" s="103">
        <v>43140</v>
      </c>
      <c r="J378" s="103"/>
      <c r="K378" s="103">
        <v>43147</v>
      </c>
      <c r="L378" s="103"/>
      <c r="M378" s="84" t="s">
        <v>656</v>
      </c>
      <c r="N378" s="84"/>
      <c r="O378" s="105">
        <v>1764</v>
      </c>
      <c r="P378" s="105"/>
      <c r="Q378" s="84"/>
      <c r="R378" s="84"/>
      <c r="S378" s="84"/>
      <c r="T378" s="1"/>
    </row>
    <row r="379" spans="2:20" ht="45" customHeight="1" x14ac:dyDescent="0.25">
      <c r="B379" s="20" t="s">
        <v>1924</v>
      </c>
      <c r="C379" s="100" t="s">
        <v>19</v>
      </c>
      <c r="D379" s="100"/>
      <c r="E379" s="109">
        <f t="shared" si="5"/>
        <v>1</v>
      </c>
      <c r="F379" s="109"/>
      <c r="G379" s="109" t="s">
        <v>20</v>
      </c>
      <c r="H379" s="109"/>
      <c r="I379" s="103">
        <v>43122</v>
      </c>
      <c r="J379" s="103"/>
      <c r="K379" s="103">
        <v>43133</v>
      </c>
      <c r="L379" s="103"/>
      <c r="M379" s="84" t="s">
        <v>656</v>
      </c>
      <c r="N379" s="84"/>
      <c r="O379" s="105">
        <v>2160</v>
      </c>
      <c r="P379" s="105"/>
      <c r="Q379" s="84"/>
      <c r="R379" s="84"/>
      <c r="S379" s="84"/>
      <c r="T379" s="1"/>
    </row>
    <row r="380" spans="2:20" ht="45" customHeight="1" x14ac:dyDescent="0.25">
      <c r="B380" s="20" t="s">
        <v>1924</v>
      </c>
      <c r="C380" s="100" t="s">
        <v>19</v>
      </c>
      <c r="D380" s="100"/>
      <c r="E380" s="109">
        <f t="shared" si="5"/>
        <v>1</v>
      </c>
      <c r="F380" s="109"/>
      <c r="G380" s="109" t="s">
        <v>20</v>
      </c>
      <c r="H380" s="109"/>
      <c r="I380" s="103">
        <v>43150</v>
      </c>
      <c r="J380" s="103"/>
      <c r="K380" s="103">
        <v>43157</v>
      </c>
      <c r="L380" s="103"/>
      <c r="M380" s="84" t="s">
        <v>656</v>
      </c>
      <c r="N380" s="84"/>
      <c r="O380" s="105">
        <v>2574</v>
      </c>
      <c r="P380" s="105"/>
      <c r="Q380" s="84"/>
      <c r="R380" s="84"/>
      <c r="S380" s="84"/>
      <c r="T380" s="1"/>
    </row>
    <row r="381" spans="2:20" ht="45" customHeight="1" x14ac:dyDescent="0.25">
      <c r="B381" s="20" t="s">
        <v>1924</v>
      </c>
      <c r="C381" s="100" t="s">
        <v>19</v>
      </c>
      <c r="D381" s="100"/>
      <c r="E381" s="109">
        <f t="shared" si="5"/>
        <v>1</v>
      </c>
      <c r="F381" s="109"/>
      <c r="G381" s="109" t="s">
        <v>20</v>
      </c>
      <c r="H381" s="109"/>
      <c r="I381" s="103">
        <v>43164</v>
      </c>
      <c r="J381" s="103"/>
      <c r="K381" s="103">
        <v>43175</v>
      </c>
      <c r="L381" s="103"/>
      <c r="M381" s="84" t="s">
        <v>656</v>
      </c>
      <c r="N381" s="84"/>
      <c r="O381" s="105">
        <v>2394</v>
      </c>
      <c r="P381" s="105"/>
      <c r="Q381" s="84"/>
      <c r="R381" s="84"/>
      <c r="S381" s="84"/>
      <c r="T381" s="1"/>
    </row>
    <row r="382" spans="2:20" ht="45" customHeight="1" x14ac:dyDescent="0.25">
      <c r="B382" s="20" t="s">
        <v>1924</v>
      </c>
      <c r="C382" s="100" t="s">
        <v>84</v>
      </c>
      <c r="D382" s="100"/>
      <c r="E382" s="109">
        <f t="shared" si="5"/>
        <v>1</v>
      </c>
      <c r="F382" s="109"/>
      <c r="G382" s="109" t="s">
        <v>20</v>
      </c>
      <c r="H382" s="109"/>
      <c r="I382" s="103">
        <v>43179</v>
      </c>
      <c r="J382" s="103"/>
      <c r="K382" s="103">
        <v>43182</v>
      </c>
      <c r="L382" s="103"/>
      <c r="M382" s="84" t="s">
        <v>656</v>
      </c>
      <c r="N382" s="84"/>
      <c r="O382" s="105">
        <v>1782</v>
      </c>
      <c r="P382" s="105"/>
      <c r="Q382" s="84"/>
      <c r="R382" s="84"/>
      <c r="S382" s="84"/>
      <c r="T382" s="1"/>
    </row>
    <row r="383" spans="2:20" ht="45" customHeight="1" x14ac:dyDescent="0.25">
      <c r="B383" s="20" t="s">
        <v>1924</v>
      </c>
      <c r="C383" s="100" t="s">
        <v>1925</v>
      </c>
      <c r="D383" s="100"/>
      <c r="E383" s="109">
        <f t="shared" si="5"/>
        <v>1</v>
      </c>
      <c r="F383" s="109"/>
      <c r="G383" s="109" t="s">
        <v>35</v>
      </c>
      <c r="H383" s="109"/>
      <c r="I383" s="103">
        <v>43144</v>
      </c>
      <c r="J383" s="103"/>
      <c r="K383" s="103">
        <v>43144</v>
      </c>
      <c r="L383" s="103"/>
      <c r="M383" s="84" t="s">
        <v>656</v>
      </c>
      <c r="N383" s="84"/>
      <c r="O383" s="105">
        <v>208</v>
      </c>
      <c r="P383" s="105"/>
      <c r="Q383" s="84"/>
      <c r="R383" s="84"/>
      <c r="S383" s="84"/>
      <c r="T383" s="1"/>
    </row>
    <row r="384" spans="2:20" ht="45" customHeight="1" x14ac:dyDescent="0.25">
      <c r="B384" s="20" t="s">
        <v>1924</v>
      </c>
      <c r="C384" s="100" t="s">
        <v>1925</v>
      </c>
      <c r="D384" s="100"/>
      <c r="E384" s="109">
        <f t="shared" si="5"/>
        <v>1</v>
      </c>
      <c r="F384" s="109"/>
      <c r="G384" s="109" t="s">
        <v>35</v>
      </c>
      <c r="H384" s="109"/>
      <c r="I384" s="103">
        <v>43144</v>
      </c>
      <c r="J384" s="103"/>
      <c r="K384" s="103">
        <v>43144</v>
      </c>
      <c r="L384" s="103"/>
      <c r="M384" s="84" t="s">
        <v>656</v>
      </c>
      <c r="N384" s="84"/>
      <c r="O384" s="105">
        <v>500</v>
      </c>
      <c r="P384" s="105"/>
      <c r="Q384" s="84"/>
      <c r="R384" s="84"/>
      <c r="S384" s="84"/>
      <c r="T384" s="1"/>
    </row>
    <row r="385" spans="2:20" ht="45" customHeight="1" x14ac:dyDescent="0.25">
      <c r="B385" s="20" t="s">
        <v>1924</v>
      </c>
      <c r="C385" s="100" t="s">
        <v>1926</v>
      </c>
      <c r="D385" s="100"/>
      <c r="E385" s="109">
        <f t="shared" si="5"/>
        <v>1</v>
      </c>
      <c r="F385" s="109"/>
      <c r="G385" s="109" t="s">
        <v>35</v>
      </c>
      <c r="H385" s="109"/>
      <c r="I385" s="103">
        <v>43150</v>
      </c>
      <c r="J385" s="103"/>
      <c r="K385" s="103">
        <v>43150</v>
      </c>
      <c r="L385" s="103"/>
      <c r="M385" s="84" t="s">
        <v>656</v>
      </c>
      <c r="N385" s="84"/>
      <c r="O385" s="105">
        <v>208</v>
      </c>
      <c r="P385" s="105"/>
      <c r="Q385" s="84"/>
      <c r="R385" s="84"/>
      <c r="S385" s="84"/>
      <c r="T385" s="1"/>
    </row>
    <row r="386" spans="2:20" ht="45" customHeight="1" x14ac:dyDescent="0.25">
      <c r="B386" s="20" t="s">
        <v>1924</v>
      </c>
      <c r="C386" s="100" t="s">
        <v>1926</v>
      </c>
      <c r="D386" s="100"/>
      <c r="E386" s="109">
        <f t="shared" si="5"/>
        <v>1</v>
      </c>
      <c r="F386" s="109"/>
      <c r="G386" s="109" t="s">
        <v>35</v>
      </c>
      <c r="H386" s="109"/>
      <c r="I386" s="103">
        <v>43150</v>
      </c>
      <c r="J386" s="103"/>
      <c r="K386" s="103">
        <v>43150</v>
      </c>
      <c r="L386" s="103"/>
      <c r="M386" s="84" t="s">
        <v>656</v>
      </c>
      <c r="N386" s="84"/>
      <c r="O386" s="105">
        <v>808</v>
      </c>
      <c r="P386" s="105"/>
      <c r="Q386" s="84"/>
      <c r="R386" s="84"/>
      <c r="S386" s="84"/>
      <c r="T386" s="5">
        <f>SUM(O378:O386)</f>
        <v>12398</v>
      </c>
    </row>
    <row r="387" spans="2:20" ht="45" customHeight="1" x14ac:dyDescent="0.25">
      <c r="B387" s="20" t="s">
        <v>1927</v>
      </c>
      <c r="C387" s="100" t="s">
        <v>84</v>
      </c>
      <c r="D387" s="100"/>
      <c r="E387" s="109">
        <f t="shared" si="5"/>
        <v>1</v>
      </c>
      <c r="F387" s="109"/>
      <c r="G387" s="109" t="s">
        <v>20</v>
      </c>
      <c r="H387" s="109"/>
      <c r="I387" s="103">
        <v>43160</v>
      </c>
      <c r="J387" s="103"/>
      <c r="K387" s="103">
        <v>43190</v>
      </c>
      <c r="L387" s="103"/>
      <c r="M387" s="84" t="s">
        <v>656</v>
      </c>
      <c r="N387" s="84"/>
      <c r="O387" s="105">
        <v>1863</v>
      </c>
      <c r="P387" s="105"/>
      <c r="Q387" s="84"/>
      <c r="R387" s="84"/>
      <c r="S387" s="84"/>
      <c r="T387" s="1"/>
    </row>
    <row r="388" spans="2:20" ht="45" customHeight="1" x14ac:dyDescent="0.25">
      <c r="B388" s="20" t="s">
        <v>1927</v>
      </c>
      <c r="C388" s="100" t="s">
        <v>84</v>
      </c>
      <c r="D388" s="100"/>
      <c r="E388" s="109">
        <f t="shared" si="5"/>
        <v>1</v>
      </c>
      <c r="F388" s="109"/>
      <c r="G388" s="109" t="s">
        <v>20</v>
      </c>
      <c r="H388" s="109"/>
      <c r="I388" s="103">
        <v>43221</v>
      </c>
      <c r="J388" s="103"/>
      <c r="K388" s="103">
        <v>43251</v>
      </c>
      <c r="L388" s="103"/>
      <c r="M388" s="84" t="s">
        <v>656</v>
      </c>
      <c r="N388" s="84"/>
      <c r="O388" s="105">
        <v>2340</v>
      </c>
      <c r="P388" s="105"/>
      <c r="Q388" s="84"/>
      <c r="R388" s="84"/>
      <c r="S388" s="84"/>
      <c r="T388" s="1"/>
    </row>
    <row r="389" spans="2:20" ht="45" customHeight="1" x14ac:dyDescent="0.25">
      <c r="B389" s="20" t="s">
        <v>1927</v>
      </c>
      <c r="C389" s="100" t="s">
        <v>84</v>
      </c>
      <c r="D389" s="100"/>
      <c r="E389" s="109">
        <f t="shared" si="5"/>
        <v>1</v>
      </c>
      <c r="F389" s="109"/>
      <c r="G389" s="109" t="s">
        <v>20</v>
      </c>
      <c r="H389" s="109"/>
      <c r="I389" s="103">
        <v>43192</v>
      </c>
      <c r="J389" s="103"/>
      <c r="K389" s="103">
        <v>43192</v>
      </c>
      <c r="L389" s="103"/>
      <c r="M389" s="84" t="s">
        <v>656</v>
      </c>
      <c r="N389" s="84"/>
      <c r="O389" s="105">
        <v>1962</v>
      </c>
      <c r="P389" s="105"/>
      <c r="Q389" s="84"/>
      <c r="R389" s="84"/>
      <c r="S389" s="84"/>
      <c r="T389" s="5">
        <f>SUM(O387:O389)</f>
        <v>6165</v>
      </c>
    </row>
    <row r="390" spans="2:20" ht="45" customHeight="1" x14ac:dyDescent="0.25">
      <c r="B390" s="20" t="s">
        <v>1928</v>
      </c>
      <c r="C390" s="100" t="s">
        <v>1929</v>
      </c>
      <c r="D390" s="100"/>
      <c r="E390" s="109">
        <f t="shared" si="5"/>
        <v>1</v>
      </c>
      <c r="F390" s="109"/>
      <c r="G390" s="109" t="s">
        <v>35</v>
      </c>
      <c r="H390" s="109"/>
      <c r="I390" s="103">
        <v>43231</v>
      </c>
      <c r="J390" s="103"/>
      <c r="K390" s="103">
        <v>43231</v>
      </c>
      <c r="L390" s="103"/>
      <c r="M390" s="84" t="s">
        <v>656</v>
      </c>
      <c r="N390" s="84"/>
      <c r="O390" s="105">
        <v>708</v>
      </c>
      <c r="P390" s="105"/>
      <c r="Q390" s="84"/>
      <c r="R390" s="84"/>
      <c r="S390" s="84"/>
      <c r="T390" s="1"/>
    </row>
    <row r="391" spans="2:20" ht="45" customHeight="1" x14ac:dyDescent="0.25">
      <c r="B391" s="20" t="s">
        <v>1928</v>
      </c>
      <c r="C391" s="100" t="s">
        <v>1929</v>
      </c>
      <c r="D391" s="100"/>
      <c r="E391" s="109">
        <f t="shared" si="5"/>
        <v>1</v>
      </c>
      <c r="F391" s="109"/>
      <c r="G391" s="109" t="s">
        <v>35</v>
      </c>
      <c r="H391" s="109"/>
      <c r="I391" s="103">
        <v>43231</v>
      </c>
      <c r="J391" s="103"/>
      <c r="K391" s="103">
        <v>43231</v>
      </c>
      <c r="L391" s="103"/>
      <c r="M391" s="84" t="s">
        <v>656</v>
      </c>
      <c r="N391" s="84"/>
      <c r="O391" s="105">
        <v>1000</v>
      </c>
      <c r="P391" s="105"/>
      <c r="Q391" s="84"/>
      <c r="R391" s="84"/>
      <c r="S391" s="84"/>
      <c r="T391" s="1"/>
    </row>
    <row r="392" spans="2:20" ht="45" customHeight="1" x14ac:dyDescent="0.25">
      <c r="B392" s="20" t="s">
        <v>1928</v>
      </c>
      <c r="C392" s="100" t="s">
        <v>1930</v>
      </c>
      <c r="D392" s="100"/>
      <c r="E392" s="109">
        <f t="shared" si="5"/>
        <v>1</v>
      </c>
      <c r="F392" s="109"/>
      <c r="G392" s="109" t="s">
        <v>35</v>
      </c>
      <c r="H392" s="109"/>
      <c r="I392" s="103">
        <v>43154</v>
      </c>
      <c r="J392" s="103"/>
      <c r="K392" s="103">
        <v>43154</v>
      </c>
      <c r="L392" s="103"/>
      <c r="M392" s="84" t="s">
        <v>656</v>
      </c>
      <c r="N392" s="84"/>
      <c r="O392" s="105">
        <v>100</v>
      </c>
      <c r="P392" s="105"/>
      <c r="Q392" s="84"/>
      <c r="R392" s="84"/>
      <c r="S392" s="84"/>
      <c r="T392" s="1"/>
    </row>
    <row r="393" spans="2:20" ht="45" customHeight="1" x14ac:dyDescent="0.25">
      <c r="B393" s="20" t="s">
        <v>1928</v>
      </c>
      <c r="C393" s="100" t="s">
        <v>1930</v>
      </c>
      <c r="D393" s="100"/>
      <c r="E393" s="109">
        <f t="shared" si="5"/>
        <v>1</v>
      </c>
      <c r="F393" s="109"/>
      <c r="G393" s="109" t="s">
        <v>35</v>
      </c>
      <c r="H393" s="109"/>
      <c r="I393" s="103">
        <v>43154</v>
      </c>
      <c r="J393" s="103"/>
      <c r="K393" s="103">
        <v>43154</v>
      </c>
      <c r="L393" s="103"/>
      <c r="M393" s="84" t="s">
        <v>656</v>
      </c>
      <c r="N393" s="84"/>
      <c r="O393" s="105">
        <v>544</v>
      </c>
      <c r="P393" s="105"/>
      <c r="Q393" s="84"/>
      <c r="R393" s="84"/>
      <c r="S393" s="84"/>
      <c r="T393" s="1"/>
    </row>
    <row r="394" spans="2:20" ht="45" customHeight="1" x14ac:dyDescent="0.25">
      <c r="B394" s="20" t="s">
        <v>1928</v>
      </c>
      <c r="C394" s="100" t="s">
        <v>1931</v>
      </c>
      <c r="D394" s="100"/>
      <c r="E394" s="109">
        <f t="shared" ref="E394:E457" si="6">D394+1</f>
        <v>1</v>
      </c>
      <c r="F394" s="109"/>
      <c r="G394" s="109" t="s">
        <v>35</v>
      </c>
      <c r="H394" s="109"/>
      <c r="I394" s="103">
        <v>43154</v>
      </c>
      <c r="J394" s="103"/>
      <c r="K394" s="103">
        <v>43154</v>
      </c>
      <c r="L394" s="103"/>
      <c r="M394" s="84" t="s">
        <v>656</v>
      </c>
      <c r="N394" s="84"/>
      <c r="O394" s="105">
        <v>208</v>
      </c>
      <c r="P394" s="105"/>
      <c r="Q394" s="84"/>
      <c r="R394" s="84"/>
      <c r="S394" s="84"/>
      <c r="T394" s="1"/>
    </row>
    <row r="395" spans="2:20" ht="45" customHeight="1" x14ac:dyDescent="0.25">
      <c r="B395" s="20" t="s">
        <v>1928</v>
      </c>
      <c r="C395" s="100" t="s">
        <v>1931</v>
      </c>
      <c r="D395" s="100"/>
      <c r="E395" s="109">
        <f t="shared" si="6"/>
        <v>1</v>
      </c>
      <c r="F395" s="109"/>
      <c r="G395" s="109" t="s">
        <v>35</v>
      </c>
      <c r="H395" s="109"/>
      <c r="I395" s="103">
        <v>43154</v>
      </c>
      <c r="J395" s="103"/>
      <c r="K395" s="103">
        <v>43154</v>
      </c>
      <c r="L395" s="103"/>
      <c r="M395" s="84" t="s">
        <v>656</v>
      </c>
      <c r="N395" s="84"/>
      <c r="O395" s="105">
        <v>1105</v>
      </c>
      <c r="P395" s="105"/>
      <c r="Q395" s="84"/>
      <c r="R395" s="84"/>
      <c r="S395" s="84"/>
      <c r="T395" s="1"/>
    </row>
    <row r="396" spans="2:20" ht="45" customHeight="1" x14ac:dyDescent="0.25">
      <c r="B396" s="20" t="s">
        <v>1928</v>
      </c>
      <c r="C396" s="100" t="s">
        <v>1931</v>
      </c>
      <c r="D396" s="100"/>
      <c r="E396" s="109">
        <f t="shared" si="6"/>
        <v>1</v>
      </c>
      <c r="F396" s="109"/>
      <c r="G396" s="109" t="s">
        <v>35</v>
      </c>
      <c r="H396" s="109"/>
      <c r="I396" s="103">
        <v>43154</v>
      </c>
      <c r="J396" s="103"/>
      <c r="K396" s="103">
        <v>43154</v>
      </c>
      <c r="L396" s="103"/>
      <c r="M396" s="84" t="s">
        <v>656</v>
      </c>
      <c r="N396" s="84"/>
      <c r="O396" s="105">
        <v>1000</v>
      </c>
      <c r="P396" s="105"/>
      <c r="Q396" s="84"/>
      <c r="R396" s="84"/>
      <c r="S396" s="84"/>
      <c r="T396" s="5">
        <f>SUM(O390:O396)</f>
        <v>4665</v>
      </c>
    </row>
    <row r="397" spans="2:20" ht="45" customHeight="1" x14ac:dyDescent="0.25">
      <c r="B397" s="20" t="s">
        <v>1932</v>
      </c>
      <c r="C397" s="100" t="s">
        <v>1933</v>
      </c>
      <c r="D397" s="100"/>
      <c r="E397" s="109">
        <f t="shared" si="6"/>
        <v>1</v>
      </c>
      <c r="F397" s="109"/>
      <c r="G397" s="109" t="s">
        <v>20</v>
      </c>
      <c r="H397" s="109"/>
      <c r="I397" s="103">
        <v>43116</v>
      </c>
      <c r="J397" s="103"/>
      <c r="K397" s="103">
        <v>43131</v>
      </c>
      <c r="L397" s="103"/>
      <c r="M397" s="84" t="s">
        <v>656</v>
      </c>
      <c r="N397" s="84"/>
      <c r="O397" s="105">
        <v>234</v>
      </c>
      <c r="P397" s="105"/>
      <c r="Q397" s="84"/>
      <c r="R397" s="84"/>
      <c r="S397" s="84"/>
      <c r="T397" s="1"/>
    </row>
    <row r="398" spans="2:20" ht="45" customHeight="1" x14ac:dyDescent="0.25">
      <c r="B398" s="20" t="s">
        <v>1932</v>
      </c>
      <c r="C398" s="100" t="s">
        <v>1933</v>
      </c>
      <c r="D398" s="100"/>
      <c r="E398" s="109">
        <f t="shared" si="6"/>
        <v>1</v>
      </c>
      <c r="F398" s="109"/>
      <c r="G398" s="109" t="s">
        <v>20</v>
      </c>
      <c r="H398" s="109"/>
      <c r="I398" s="103">
        <v>43132</v>
      </c>
      <c r="J398" s="103"/>
      <c r="K398" s="103">
        <v>43146</v>
      </c>
      <c r="L398" s="103"/>
      <c r="M398" s="84" t="s">
        <v>656</v>
      </c>
      <c r="N398" s="84"/>
      <c r="O398" s="105">
        <v>126</v>
      </c>
      <c r="P398" s="105"/>
      <c r="Q398" s="84"/>
      <c r="R398" s="84"/>
      <c r="S398" s="84"/>
      <c r="T398" s="1"/>
    </row>
    <row r="399" spans="2:20" ht="45" customHeight="1" x14ac:dyDescent="0.25">
      <c r="B399" s="20" t="s">
        <v>1932</v>
      </c>
      <c r="C399" s="100" t="s">
        <v>1933</v>
      </c>
      <c r="D399" s="100"/>
      <c r="E399" s="109">
        <f t="shared" si="6"/>
        <v>1</v>
      </c>
      <c r="F399" s="109"/>
      <c r="G399" s="109" t="s">
        <v>20</v>
      </c>
      <c r="H399" s="109"/>
      <c r="I399" s="103">
        <v>43104</v>
      </c>
      <c r="J399" s="103"/>
      <c r="K399" s="103">
        <v>43112</v>
      </c>
      <c r="L399" s="103"/>
      <c r="M399" s="84" t="s">
        <v>656</v>
      </c>
      <c r="N399" s="84"/>
      <c r="O399" s="105">
        <v>162</v>
      </c>
      <c r="P399" s="105"/>
      <c r="Q399" s="84"/>
      <c r="R399" s="84"/>
      <c r="S399" s="84"/>
      <c r="T399" s="1"/>
    </row>
    <row r="400" spans="2:20" ht="45" customHeight="1" x14ac:dyDescent="0.25">
      <c r="B400" s="20" t="s">
        <v>1932</v>
      </c>
      <c r="C400" s="100" t="s">
        <v>1934</v>
      </c>
      <c r="D400" s="100"/>
      <c r="E400" s="109">
        <f t="shared" si="6"/>
        <v>1</v>
      </c>
      <c r="F400" s="109"/>
      <c r="G400" s="109" t="s">
        <v>20</v>
      </c>
      <c r="H400" s="109"/>
      <c r="I400" s="103">
        <v>43147</v>
      </c>
      <c r="J400" s="103"/>
      <c r="K400" s="103">
        <v>43159</v>
      </c>
      <c r="L400" s="103"/>
      <c r="M400" s="84" t="s">
        <v>656</v>
      </c>
      <c r="N400" s="84"/>
      <c r="O400" s="105">
        <v>252</v>
      </c>
      <c r="P400" s="105"/>
      <c r="Q400" s="84"/>
      <c r="R400" s="84"/>
      <c r="S400" s="84"/>
      <c r="T400" s="1"/>
    </row>
    <row r="401" spans="2:20" ht="45" customHeight="1" x14ac:dyDescent="0.25">
      <c r="B401" s="20" t="s">
        <v>1932</v>
      </c>
      <c r="C401" s="100" t="s">
        <v>1935</v>
      </c>
      <c r="D401" s="100"/>
      <c r="E401" s="109">
        <f t="shared" si="6"/>
        <v>1</v>
      </c>
      <c r="F401" s="109"/>
      <c r="G401" s="109" t="s">
        <v>20</v>
      </c>
      <c r="H401" s="109"/>
      <c r="I401" s="103">
        <v>43160</v>
      </c>
      <c r="J401" s="103"/>
      <c r="K401" s="103">
        <v>43174</v>
      </c>
      <c r="L401" s="103"/>
      <c r="M401" s="84" t="s">
        <v>656</v>
      </c>
      <c r="N401" s="84"/>
      <c r="O401" s="105">
        <v>252</v>
      </c>
      <c r="P401" s="105"/>
      <c r="Q401" s="84"/>
      <c r="R401" s="84"/>
      <c r="S401" s="84"/>
      <c r="T401" s="1"/>
    </row>
    <row r="402" spans="2:20" ht="45" customHeight="1" x14ac:dyDescent="0.25">
      <c r="B402" s="20" t="s">
        <v>1932</v>
      </c>
      <c r="C402" s="100" t="s">
        <v>1936</v>
      </c>
      <c r="D402" s="100"/>
      <c r="E402" s="109">
        <f t="shared" si="6"/>
        <v>1</v>
      </c>
      <c r="F402" s="109"/>
      <c r="G402" s="109" t="s">
        <v>1937</v>
      </c>
      <c r="H402" s="109"/>
      <c r="I402" s="103">
        <v>43174</v>
      </c>
      <c r="J402" s="103"/>
      <c r="K402" s="103">
        <v>43190</v>
      </c>
      <c r="L402" s="103"/>
      <c r="M402" s="84" t="s">
        <v>656</v>
      </c>
      <c r="N402" s="84"/>
      <c r="O402" s="105">
        <v>180</v>
      </c>
      <c r="P402" s="105"/>
      <c r="Q402" s="84"/>
      <c r="R402" s="84"/>
      <c r="S402" s="84"/>
      <c r="T402" s="1"/>
    </row>
    <row r="403" spans="2:20" ht="45" customHeight="1" x14ac:dyDescent="0.25">
      <c r="B403" s="20" t="s">
        <v>1932</v>
      </c>
      <c r="C403" s="100" t="s">
        <v>1938</v>
      </c>
      <c r="D403" s="100"/>
      <c r="E403" s="109">
        <f t="shared" si="6"/>
        <v>1</v>
      </c>
      <c r="F403" s="109"/>
      <c r="G403" s="109" t="s">
        <v>20</v>
      </c>
      <c r="H403" s="109"/>
      <c r="I403" s="103">
        <v>43182</v>
      </c>
      <c r="J403" s="103"/>
      <c r="K403" s="103">
        <v>43182</v>
      </c>
      <c r="L403" s="103"/>
      <c r="M403" s="84" t="s">
        <v>656</v>
      </c>
      <c r="N403" s="84"/>
      <c r="O403" s="105">
        <v>235</v>
      </c>
      <c r="P403" s="105"/>
      <c r="Q403" s="84"/>
      <c r="R403" s="84"/>
      <c r="S403" s="84"/>
      <c r="T403" s="1"/>
    </row>
    <row r="404" spans="2:20" ht="45" customHeight="1" x14ac:dyDescent="0.25">
      <c r="B404" s="20" t="s">
        <v>1932</v>
      </c>
      <c r="C404" s="100" t="s">
        <v>1939</v>
      </c>
      <c r="D404" s="100"/>
      <c r="E404" s="109">
        <f t="shared" si="6"/>
        <v>1</v>
      </c>
      <c r="F404" s="109"/>
      <c r="G404" s="109" t="s">
        <v>20</v>
      </c>
      <c r="H404" s="109"/>
      <c r="I404" s="103">
        <v>43192</v>
      </c>
      <c r="J404" s="103"/>
      <c r="K404" s="103">
        <v>43203</v>
      </c>
      <c r="L404" s="103"/>
      <c r="M404" s="84" t="s">
        <v>656</v>
      </c>
      <c r="N404" s="84"/>
      <c r="O404" s="105">
        <v>252</v>
      </c>
      <c r="P404" s="105"/>
      <c r="Q404" s="84"/>
      <c r="R404" s="84"/>
      <c r="S404" s="84"/>
      <c r="T404" s="1"/>
    </row>
    <row r="405" spans="2:20" ht="45" customHeight="1" x14ac:dyDescent="0.25">
      <c r="B405" s="20" t="s">
        <v>1932</v>
      </c>
      <c r="C405" s="100" t="s">
        <v>1940</v>
      </c>
      <c r="D405" s="100"/>
      <c r="E405" s="109">
        <f t="shared" si="6"/>
        <v>1</v>
      </c>
      <c r="F405" s="109"/>
      <c r="G405" s="109" t="s">
        <v>20</v>
      </c>
      <c r="H405" s="109"/>
      <c r="I405" s="103">
        <v>43206</v>
      </c>
      <c r="J405" s="103"/>
      <c r="K405" s="103">
        <v>43220</v>
      </c>
      <c r="L405" s="103"/>
      <c r="M405" s="84" t="s">
        <v>656</v>
      </c>
      <c r="N405" s="84"/>
      <c r="O405" s="105">
        <v>288</v>
      </c>
      <c r="P405" s="105"/>
      <c r="Q405" s="84"/>
      <c r="R405" s="84"/>
      <c r="S405" s="84"/>
      <c r="T405" s="1"/>
    </row>
    <row r="406" spans="2:20" ht="45" customHeight="1" x14ac:dyDescent="0.25">
      <c r="B406" s="20" t="s">
        <v>1932</v>
      </c>
      <c r="C406" s="100" t="s">
        <v>1871</v>
      </c>
      <c r="D406" s="100"/>
      <c r="E406" s="109">
        <f t="shared" si="6"/>
        <v>1</v>
      </c>
      <c r="F406" s="109"/>
      <c r="G406" s="109" t="s">
        <v>20</v>
      </c>
      <c r="H406" s="109"/>
      <c r="I406" s="103">
        <v>43237</v>
      </c>
      <c r="J406" s="103"/>
      <c r="K406" s="103">
        <v>43237</v>
      </c>
      <c r="L406" s="103"/>
      <c r="M406" s="84" t="s">
        <v>656</v>
      </c>
      <c r="N406" s="84"/>
      <c r="O406" s="105">
        <v>270</v>
      </c>
      <c r="P406" s="105"/>
      <c r="Q406" s="84"/>
      <c r="R406" s="84"/>
      <c r="S406" s="84"/>
      <c r="T406" s="1"/>
    </row>
    <row r="407" spans="2:20" ht="45" customHeight="1" x14ac:dyDescent="0.25">
      <c r="B407" s="20" t="s">
        <v>1932</v>
      </c>
      <c r="C407" s="100" t="s">
        <v>1941</v>
      </c>
      <c r="D407" s="100"/>
      <c r="E407" s="109">
        <f t="shared" si="6"/>
        <v>1</v>
      </c>
      <c r="F407" s="109"/>
      <c r="G407" s="109" t="s">
        <v>1357</v>
      </c>
      <c r="H407" s="109"/>
      <c r="I407" s="103">
        <v>43115</v>
      </c>
      <c r="J407" s="103"/>
      <c r="K407" s="103">
        <v>43115</v>
      </c>
      <c r="L407" s="103"/>
      <c r="M407" s="84" t="s">
        <v>656</v>
      </c>
      <c r="N407" s="84"/>
      <c r="O407" s="105">
        <v>1624</v>
      </c>
      <c r="P407" s="105"/>
      <c r="Q407" s="84"/>
      <c r="R407" s="84"/>
      <c r="S407" s="84"/>
      <c r="T407" s="1"/>
    </row>
    <row r="408" spans="2:20" ht="45" customHeight="1" x14ac:dyDescent="0.25">
      <c r="B408" s="20" t="s">
        <v>1932</v>
      </c>
      <c r="C408" s="100" t="s">
        <v>1942</v>
      </c>
      <c r="D408" s="100"/>
      <c r="E408" s="109">
        <f t="shared" si="6"/>
        <v>1</v>
      </c>
      <c r="F408" s="109"/>
      <c r="G408" s="109" t="s">
        <v>1357</v>
      </c>
      <c r="H408" s="109"/>
      <c r="I408" s="103">
        <v>43115</v>
      </c>
      <c r="J408" s="103"/>
      <c r="K408" s="103">
        <v>43115</v>
      </c>
      <c r="L408" s="103"/>
      <c r="M408" s="84" t="s">
        <v>656</v>
      </c>
      <c r="N408" s="84"/>
      <c r="O408" s="105">
        <v>1624</v>
      </c>
      <c r="P408" s="105"/>
      <c r="Q408" s="84"/>
      <c r="R408" s="84"/>
      <c r="S408" s="84"/>
      <c r="T408" s="1"/>
    </row>
    <row r="409" spans="2:20" ht="45" customHeight="1" x14ac:dyDescent="0.25">
      <c r="B409" s="20" t="s">
        <v>1932</v>
      </c>
      <c r="C409" s="100" t="s">
        <v>1941</v>
      </c>
      <c r="D409" s="100"/>
      <c r="E409" s="109">
        <f t="shared" si="6"/>
        <v>1</v>
      </c>
      <c r="F409" s="109"/>
      <c r="G409" s="109" t="s">
        <v>1357</v>
      </c>
      <c r="H409" s="109"/>
      <c r="I409" s="103">
        <v>43115</v>
      </c>
      <c r="J409" s="103"/>
      <c r="K409" s="103">
        <v>43115</v>
      </c>
      <c r="L409" s="103"/>
      <c r="M409" s="84" t="s">
        <v>656</v>
      </c>
      <c r="N409" s="84"/>
      <c r="O409" s="105">
        <v>585</v>
      </c>
      <c r="P409" s="105"/>
      <c r="Q409" s="84"/>
      <c r="R409" s="84"/>
      <c r="S409" s="84"/>
      <c r="T409" s="1"/>
    </row>
    <row r="410" spans="2:20" ht="45" customHeight="1" x14ac:dyDescent="0.25">
      <c r="B410" s="20" t="s">
        <v>1932</v>
      </c>
      <c r="C410" s="100" t="s">
        <v>1942</v>
      </c>
      <c r="D410" s="100"/>
      <c r="E410" s="109">
        <f t="shared" si="6"/>
        <v>1</v>
      </c>
      <c r="F410" s="109"/>
      <c r="G410" s="109" t="s">
        <v>1357</v>
      </c>
      <c r="H410" s="109"/>
      <c r="I410" s="103">
        <v>43115</v>
      </c>
      <c r="J410" s="103"/>
      <c r="K410" s="103">
        <v>43115</v>
      </c>
      <c r="L410" s="103"/>
      <c r="M410" s="84" t="s">
        <v>656</v>
      </c>
      <c r="N410" s="84"/>
      <c r="O410" s="105">
        <v>695</v>
      </c>
      <c r="P410" s="105"/>
      <c r="Q410" s="84"/>
      <c r="R410" s="84"/>
      <c r="S410" s="84"/>
      <c r="T410" s="1"/>
    </row>
    <row r="411" spans="2:20" ht="45" customHeight="1" x14ac:dyDescent="0.25">
      <c r="B411" s="20" t="s">
        <v>1932</v>
      </c>
      <c r="C411" s="100" t="s">
        <v>1941</v>
      </c>
      <c r="D411" s="100"/>
      <c r="E411" s="109">
        <f t="shared" si="6"/>
        <v>1</v>
      </c>
      <c r="F411" s="109"/>
      <c r="G411" s="109" t="s">
        <v>1357</v>
      </c>
      <c r="H411" s="109"/>
      <c r="I411" s="103">
        <v>43115</v>
      </c>
      <c r="J411" s="103"/>
      <c r="K411" s="103">
        <v>43115</v>
      </c>
      <c r="L411" s="103"/>
      <c r="M411" s="84" t="s">
        <v>656</v>
      </c>
      <c r="N411" s="84"/>
      <c r="O411" s="105">
        <v>92.5</v>
      </c>
      <c r="P411" s="105"/>
      <c r="Q411" s="84"/>
      <c r="R411" s="84"/>
      <c r="S411" s="84"/>
      <c r="T411" s="1"/>
    </row>
    <row r="412" spans="2:20" ht="45" customHeight="1" x14ac:dyDescent="0.25">
      <c r="B412" s="20" t="s">
        <v>1932</v>
      </c>
      <c r="C412" s="100" t="s">
        <v>1943</v>
      </c>
      <c r="D412" s="100"/>
      <c r="E412" s="109">
        <f t="shared" si="6"/>
        <v>1</v>
      </c>
      <c r="F412" s="109"/>
      <c r="G412" s="109" t="s">
        <v>17</v>
      </c>
      <c r="H412" s="109"/>
      <c r="I412" s="103">
        <v>43167</v>
      </c>
      <c r="J412" s="103"/>
      <c r="K412" s="103">
        <v>43167</v>
      </c>
      <c r="L412" s="103"/>
      <c r="M412" s="84" t="s">
        <v>656</v>
      </c>
      <c r="N412" s="84"/>
      <c r="O412" s="105">
        <v>2035.02</v>
      </c>
      <c r="P412" s="105"/>
      <c r="Q412" s="84"/>
      <c r="R412" s="84"/>
      <c r="S412" s="84"/>
      <c r="T412" s="1"/>
    </row>
    <row r="413" spans="2:20" ht="45" customHeight="1" x14ac:dyDescent="0.25">
      <c r="B413" s="20" t="s">
        <v>1932</v>
      </c>
      <c r="C413" s="100" t="s">
        <v>1943</v>
      </c>
      <c r="D413" s="100"/>
      <c r="E413" s="109">
        <f t="shared" si="6"/>
        <v>1</v>
      </c>
      <c r="F413" s="109"/>
      <c r="G413" s="109" t="s">
        <v>17</v>
      </c>
      <c r="H413" s="109"/>
      <c r="I413" s="103">
        <v>43167</v>
      </c>
      <c r="J413" s="103"/>
      <c r="K413" s="103">
        <v>43167</v>
      </c>
      <c r="L413" s="103"/>
      <c r="M413" s="84" t="s">
        <v>656</v>
      </c>
      <c r="N413" s="84"/>
      <c r="O413" s="105">
        <v>1000</v>
      </c>
      <c r="P413" s="105"/>
      <c r="Q413" s="84"/>
      <c r="R413" s="84"/>
      <c r="S413" s="84"/>
      <c r="T413" s="5">
        <f>SUM(O397:O413)</f>
        <v>9906.52</v>
      </c>
    </row>
    <row r="414" spans="2:20" ht="45" customHeight="1" x14ac:dyDescent="0.25">
      <c r="B414" s="20" t="s">
        <v>1944</v>
      </c>
      <c r="C414" s="100" t="s">
        <v>1945</v>
      </c>
      <c r="D414" s="100"/>
      <c r="E414" s="109">
        <f t="shared" si="6"/>
        <v>1</v>
      </c>
      <c r="F414" s="109"/>
      <c r="G414" s="109" t="s">
        <v>20</v>
      </c>
      <c r="H414" s="109"/>
      <c r="I414" s="103">
        <v>43160</v>
      </c>
      <c r="J414" s="103"/>
      <c r="K414" s="103">
        <v>43161</v>
      </c>
      <c r="L414" s="103"/>
      <c r="M414" s="84" t="s">
        <v>656</v>
      </c>
      <c r="N414" s="84"/>
      <c r="O414" s="105">
        <v>3606.36</v>
      </c>
      <c r="P414" s="105"/>
      <c r="Q414" s="84"/>
      <c r="R414" s="84"/>
      <c r="S414" s="84"/>
      <c r="T414" s="1"/>
    </row>
    <row r="415" spans="2:20" ht="45" customHeight="1" x14ac:dyDescent="0.25">
      <c r="B415" s="20" t="s">
        <v>1944</v>
      </c>
      <c r="C415" s="100" t="s">
        <v>1945</v>
      </c>
      <c r="D415" s="100"/>
      <c r="E415" s="109">
        <f t="shared" si="6"/>
        <v>1</v>
      </c>
      <c r="F415" s="109"/>
      <c r="G415" s="109" t="s">
        <v>20</v>
      </c>
      <c r="H415" s="109"/>
      <c r="I415" s="103">
        <v>43160</v>
      </c>
      <c r="J415" s="103"/>
      <c r="K415" s="103">
        <v>43161</v>
      </c>
      <c r="L415" s="103"/>
      <c r="M415" s="84" t="s">
        <v>656</v>
      </c>
      <c r="N415" s="84"/>
      <c r="O415" s="105">
        <v>11393.64</v>
      </c>
      <c r="P415" s="105"/>
      <c r="Q415" s="84"/>
      <c r="R415" s="84"/>
      <c r="S415" s="84"/>
      <c r="T415" s="1"/>
    </row>
    <row r="416" spans="2:20" ht="45" customHeight="1" x14ac:dyDescent="0.25">
      <c r="B416" s="20" t="s">
        <v>1944</v>
      </c>
      <c r="C416" s="100" t="s">
        <v>1946</v>
      </c>
      <c r="D416" s="100"/>
      <c r="E416" s="109">
        <f t="shared" si="6"/>
        <v>1</v>
      </c>
      <c r="F416" s="109"/>
      <c r="G416" s="109" t="s">
        <v>17</v>
      </c>
      <c r="H416" s="109"/>
      <c r="I416" s="103">
        <v>43170</v>
      </c>
      <c r="J416" s="103"/>
      <c r="K416" s="103">
        <v>43171</v>
      </c>
      <c r="L416" s="103"/>
      <c r="M416" s="84" t="s">
        <v>656</v>
      </c>
      <c r="N416" s="84"/>
      <c r="O416" s="105">
        <v>4000</v>
      </c>
      <c r="P416" s="105"/>
      <c r="Q416" s="84"/>
      <c r="R416" s="84"/>
      <c r="S416" s="84"/>
      <c r="T416" s="1"/>
    </row>
    <row r="417" spans="2:20" ht="45" customHeight="1" x14ac:dyDescent="0.25">
      <c r="B417" s="20" t="s">
        <v>1944</v>
      </c>
      <c r="C417" s="100" t="s">
        <v>1946</v>
      </c>
      <c r="D417" s="100"/>
      <c r="E417" s="109">
        <f t="shared" si="6"/>
        <v>1</v>
      </c>
      <c r="F417" s="109"/>
      <c r="G417" s="109" t="s">
        <v>17</v>
      </c>
      <c r="H417" s="109"/>
      <c r="I417" s="103">
        <v>43170</v>
      </c>
      <c r="J417" s="103"/>
      <c r="K417" s="103">
        <v>43171</v>
      </c>
      <c r="L417" s="103"/>
      <c r="M417" s="84" t="s">
        <v>656</v>
      </c>
      <c r="N417" s="84"/>
      <c r="O417" s="105">
        <v>932.82</v>
      </c>
      <c r="P417" s="105"/>
      <c r="Q417" s="84"/>
      <c r="R417" s="84"/>
      <c r="S417" s="84"/>
      <c r="T417" s="1"/>
    </row>
    <row r="418" spans="2:20" ht="45" customHeight="1" x14ac:dyDescent="0.25">
      <c r="B418" s="20" t="s">
        <v>1944</v>
      </c>
      <c r="C418" s="100" t="s">
        <v>1947</v>
      </c>
      <c r="D418" s="100"/>
      <c r="E418" s="109">
        <f t="shared" si="6"/>
        <v>1</v>
      </c>
      <c r="F418" s="109"/>
      <c r="G418" s="109" t="s">
        <v>17</v>
      </c>
      <c r="H418" s="109"/>
      <c r="I418" s="103">
        <v>43180</v>
      </c>
      <c r="J418" s="103"/>
      <c r="K418" s="103">
        <v>43181</v>
      </c>
      <c r="L418" s="103"/>
      <c r="M418" s="84" t="s">
        <v>656</v>
      </c>
      <c r="N418" s="84"/>
      <c r="O418" s="105">
        <v>3881</v>
      </c>
      <c r="P418" s="105"/>
      <c r="Q418" s="84"/>
      <c r="R418" s="84"/>
      <c r="S418" s="84"/>
      <c r="T418" s="1"/>
    </row>
    <row r="419" spans="2:20" ht="45" customHeight="1" x14ac:dyDescent="0.25">
      <c r="B419" s="20" t="s">
        <v>1944</v>
      </c>
      <c r="C419" s="100" t="s">
        <v>1947</v>
      </c>
      <c r="D419" s="100"/>
      <c r="E419" s="109">
        <f t="shared" si="6"/>
        <v>1</v>
      </c>
      <c r="F419" s="109"/>
      <c r="G419" s="109" t="s">
        <v>17</v>
      </c>
      <c r="H419" s="109"/>
      <c r="I419" s="103">
        <v>43180</v>
      </c>
      <c r="J419" s="103"/>
      <c r="K419" s="103">
        <v>43181</v>
      </c>
      <c r="L419" s="103"/>
      <c r="M419" s="84" t="s">
        <v>656</v>
      </c>
      <c r="N419" s="84"/>
      <c r="O419" s="105">
        <v>2064.0500000000002</v>
      </c>
      <c r="P419" s="105"/>
      <c r="Q419" s="84"/>
      <c r="R419" s="84"/>
      <c r="S419" s="84"/>
      <c r="T419" s="1"/>
    </row>
    <row r="420" spans="2:20" ht="45" customHeight="1" x14ac:dyDescent="0.25">
      <c r="B420" s="20" t="s">
        <v>1944</v>
      </c>
      <c r="C420" s="100" t="s">
        <v>1948</v>
      </c>
      <c r="D420" s="100"/>
      <c r="E420" s="109">
        <f t="shared" si="6"/>
        <v>1</v>
      </c>
      <c r="F420" s="109"/>
      <c r="G420" s="109" t="s">
        <v>20</v>
      </c>
      <c r="H420" s="109"/>
      <c r="I420" s="103">
        <v>43227</v>
      </c>
      <c r="J420" s="103"/>
      <c r="K420" s="103">
        <v>43227</v>
      </c>
      <c r="L420" s="103"/>
      <c r="M420" s="84" t="s">
        <v>656</v>
      </c>
      <c r="N420" s="84"/>
      <c r="O420" s="105">
        <v>894</v>
      </c>
      <c r="P420" s="105"/>
      <c r="Q420" s="84"/>
      <c r="R420" s="84"/>
      <c r="S420" s="84"/>
      <c r="T420" s="1"/>
    </row>
    <row r="421" spans="2:20" ht="45" customHeight="1" x14ac:dyDescent="0.25">
      <c r="B421" s="20" t="s">
        <v>1944</v>
      </c>
      <c r="C421" s="100" t="s">
        <v>1948</v>
      </c>
      <c r="D421" s="100"/>
      <c r="E421" s="109">
        <f t="shared" si="6"/>
        <v>1</v>
      </c>
      <c r="F421" s="109"/>
      <c r="G421" s="109" t="s">
        <v>20</v>
      </c>
      <c r="H421" s="109"/>
      <c r="I421" s="103">
        <v>43227</v>
      </c>
      <c r="J421" s="103"/>
      <c r="K421" s="103">
        <v>43227</v>
      </c>
      <c r="L421" s="103"/>
      <c r="M421" s="84" t="s">
        <v>656</v>
      </c>
      <c r="N421" s="84"/>
      <c r="O421" s="105">
        <v>635</v>
      </c>
      <c r="P421" s="105"/>
      <c r="Q421" s="84"/>
      <c r="R421" s="84"/>
      <c r="S421" s="84"/>
      <c r="T421" s="1"/>
    </row>
    <row r="422" spans="2:20" ht="45" customHeight="1" x14ac:dyDescent="0.25">
      <c r="B422" s="20" t="s">
        <v>1944</v>
      </c>
      <c r="C422" s="100" t="s">
        <v>1948</v>
      </c>
      <c r="D422" s="100"/>
      <c r="E422" s="109">
        <f t="shared" si="6"/>
        <v>1</v>
      </c>
      <c r="F422" s="109"/>
      <c r="G422" s="109" t="s">
        <v>20</v>
      </c>
      <c r="H422" s="109"/>
      <c r="I422" s="103">
        <v>43227</v>
      </c>
      <c r="J422" s="103"/>
      <c r="K422" s="103">
        <v>43227</v>
      </c>
      <c r="L422" s="103"/>
      <c r="M422" s="84" t="s">
        <v>656</v>
      </c>
      <c r="N422" s="84"/>
      <c r="O422" s="105">
        <v>1080</v>
      </c>
      <c r="P422" s="105"/>
      <c r="Q422" s="84"/>
      <c r="R422" s="84"/>
      <c r="S422" s="84"/>
      <c r="T422" s="1"/>
    </row>
    <row r="423" spans="2:20" ht="45" customHeight="1" x14ac:dyDescent="0.25">
      <c r="B423" s="20" t="s">
        <v>1944</v>
      </c>
      <c r="C423" s="100" t="s">
        <v>1949</v>
      </c>
      <c r="D423" s="100"/>
      <c r="E423" s="109">
        <f t="shared" si="6"/>
        <v>1</v>
      </c>
      <c r="F423" s="109"/>
      <c r="G423" s="109" t="s">
        <v>35</v>
      </c>
      <c r="H423" s="109"/>
      <c r="I423" s="103">
        <v>43171</v>
      </c>
      <c r="J423" s="103"/>
      <c r="K423" s="103">
        <v>43171</v>
      </c>
      <c r="L423" s="103"/>
      <c r="M423" s="84" t="s">
        <v>656</v>
      </c>
      <c r="N423" s="84"/>
      <c r="O423" s="105">
        <v>411</v>
      </c>
      <c r="P423" s="105"/>
      <c r="Q423" s="84"/>
      <c r="R423" s="84"/>
      <c r="S423" s="84"/>
      <c r="T423" s="1"/>
    </row>
    <row r="424" spans="2:20" ht="45" customHeight="1" x14ac:dyDescent="0.25">
      <c r="B424" s="20" t="s">
        <v>1944</v>
      </c>
      <c r="C424" s="100" t="s">
        <v>1949</v>
      </c>
      <c r="D424" s="100"/>
      <c r="E424" s="109">
        <f t="shared" si="6"/>
        <v>1</v>
      </c>
      <c r="F424" s="109"/>
      <c r="G424" s="109" t="s">
        <v>35</v>
      </c>
      <c r="H424" s="109"/>
      <c r="I424" s="103">
        <v>43171</v>
      </c>
      <c r="J424" s="103"/>
      <c r="K424" s="103">
        <v>43171</v>
      </c>
      <c r="L424" s="103"/>
      <c r="M424" s="84" t="s">
        <v>656</v>
      </c>
      <c r="N424" s="84"/>
      <c r="O424" s="105">
        <v>70</v>
      </c>
      <c r="P424" s="105"/>
      <c r="Q424" s="84"/>
      <c r="R424" s="84"/>
      <c r="S424" s="84"/>
      <c r="T424" s="5">
        <f>SUM(O414:O424)</f>
        <v>28967.87</v>
      </c>
    </row>
    <row r="425" spans="2:20" ht="45" customHeight="1" x14ac:dyDescent="0.25">
      <c r="B425" s="20" t="s">
        <v>1950</v>
      </c>
      <c r="C425" s="100" t="s">
        <v>1951</v>
      </c>
      <c r="D425" s="100"/>
      <c r="E425" s="109">
        <f t="shared" si="6"/>
        <v>1</v>
      </c>
      <c r="F425" s="109"/>
      <c r="G425" s="109" t="s">
        <v>1357</v>
      </c>
      <c r="H425" s="109"/>
      <c r="I425" s="103">
        <v>43126</v>
      </c>
      <c r="J425" s="103"/>
      <c r="K425" s="103">
        <v>43126</v>
      </c>
      <c r="L425" s="103"/>
      <c r="M425" s="84" t="s">
        <v>656</v>
      </c>
      <c r="N425" s="84"/>
      <c r="O425" s="105">
        <v>1407</v>
      </c>
      <c r="P425" s="105"/>
      <c r="Q425" s="84"/>
      <c r="R425" s="84"/>
      <c r="S425" s="84"/>
      <c r="T425" s="1"/>
    </row>
    <row r="426" spans="2:20" ht="45" customHeight="1" x14ac:dyDescent="0.25">
      <c r="B426" s="20" t="s">
        <v>1950</v>
      </c>
      <c r="C426" s="100" t="s">
        <v>1951</v>
      </c>
      <c r="D426" s="100"/>
      <c r="E426" s="109">
        <f t="shared" si="6"/>
        <v>1</v>
      </c>
      <c r="F426" s="109"/>
      <c r="G426" s="109" t="s">
        <v>1357</v>
      </c>
      <c r="H426" s="109"/>
      <c r="I426" s="103">
        <v>43126</v>
      </c>
      <c r="J426" s="103"/>
      <c r="K426" s="103">
        <v>43126</v>
      </c>
      <c r="L426" s="103"/>
      <c r="M426" s="84" t="s">
        <v>656</v>
      </c>
      <c r="N426" s="84"/>
      <c r="O426" s="105">
        <v>1420</v>
      </c>
      <c r="P426" s="105"/>
      <c r="Q426" s="84"/>
      <c r="R426" s="84"/>
      <c r="S426" s="84"/>
      <c r="T426" s="1"/>
    </row>
    <row r="427" spans="2:20" ht="45" customHeight="1" x14ac:dyDescent="0.25">
      <c r="B427" s="20" t="s">
        <v>1950</v>
      </c>
      <c r="C427" s="100" t="s">
        <v>1952</v>
      </c>
      <c r="D427" s="100"/>
      <c r="E427" s="109">
        <f t="shared" si="6"/>
        <v>1</v>
      </c>
      <c r="F427" s="109"/>
      <c r="G427" s="109" t="s">
        <v>35</v>
      </c>
      <c r="H427" s="109"/>
      <c r="I427" s="103">
        <v>43131</v>
      </c>
      <c r="J427" s="103"/>
      <c r="K427" s="103">
        <v>43131</v>
      </c>
      <c r="L427" s="103"/>
      <c r="M427" s="84" t="s">
        <v>656</v>
      </c>
      <c r="N427" s="84"/>
      <c r="O427" s="105">
        <v>274</v>
      </c>
      <c r="P427" s="105"/>
      <c r="Q427" s="84"/>
      <c r="R427" s="84"/>
      <c r="S427" s="84"/>
      <c r="T427" s="1"/>
    </row>
    <row r="428" spans="2:20" ht="45" customHeight="1" x14ac:dyDescent="0.25">
      <c r="B428" s="20" t="s">
        <v>1950</v>
      </c>
      <c r="C428" s="100" t="s">
        <v>1952</v>
      </c>
      <c r="D428" s="100"/>
      <c r="E428" s="109">
        <f t="shared" si="6"/>
        <v>1</v>
      </c>
      <c r="F428" s="109"/>
      <c r="G428" s="109" t="s">
        <v>35</v>
      </c>
      <c r="H428" s="109"/>
      <c r="I428" s="103">
        <v>43131</v>
      </c>
      <c r="J428" s="103"/>
      <c r="K428" s="103">
        <v>43131</v>
      </c>
      <c r="L428" s="103"/>
      <c r="M428" s="84" t="s">
        <v>656</v>
      </c>
      <c r="N428" s="84"/>
      <c r="O428" s="105">
        <v>214</v>
      </c>
      <c r="P428" s="105"/>
      <c r="Q428" s="84"/>
      <c r="R428" s="84"/>
      <c r="S428" s="84"/>
      <c r="T428" s="1"/>
    </row>
    <row r="429" spans="2:20" ht="45" customHeight="1" x14ac:dyDescent="0.25">
      <c r="B429" s="20" t="s">
        <v>1950</v>
      </c>
      <c r="C429" s="100" t="s">
        <v>1951</v>
      </c>
      <c r="D429" s="100"/>
      <c r="E429" s="109">
        <f t="shared" si="6"/>
        <v>1</v>
      </c>
      <c r="F429" s="109"/>
      <c r="G429" s="109" t="s">
        <v>1357</v>
      </c>
      <c r="H429" s="109"/>
      <c r="I429" s="103">
        <v>43126</v>
      </c>
      <c r="J429" s="103"/>
      <c r="K429" s="103">
        <v>43126</v>
      </c>
      <c r="L429" s="103"/>
      <c r="M429" s="84" t="s">
        <v>656</v>
      </c>
      <c r="N429" s="84"/>
      <c r="O429" s="105">
        <v>206</v>
      </c>
      <c r="P429" s="105"/>
      <c r="Q429" s="84"/>
      <c r="R429" s="84"/>
      <c r="S429" s="84"/>
      <c r="T429" s="1"/>
    </row>
    <row r="430" spans="2:20" ht="45" customHeight="1" x14ac:dyDescent="0.25">
      <c r="B430" s="20" t="s">
        <v>1950</v>
      </c>
      <c r="C430" s="100" t="s">
        <v>1951</v>
      </c>
      <c r="D430" s="100"/>
      <c r="E430" s="109">
        <f t="shared" si="6"/>
        <v>1</v>
      </c>
      <c r="F430" s="109"/>
      <c r="G430" s="109" t="s">
        <v>1357</v>
      </c>
      <c r="H430" s="109"/>
      <c r="I430" s="103">
        <v>43126</v>
      </c>
      <c r="J430" s="103"/>
      <c r="K430" s="103">
        <v>43126</v>
      </c>
      <c r="L430" s="103"/>
      <c r="M430" s="84" t="s">
        <v>656</v>
      </c>
      <c r="N430" s="84"/>
      <c r="O430" s="105">
        <v>223</v>
      </c>
      <c r="P430" s="105"/>
      <c r="Q430" s="84"/>
      <c r="R430" s="84"/>
      <c r="S430" s="84"/>
      <c r="T430" s="1"/>
    </row>
    <row r="431" spans="2:20" ht="45" customHeight="1" x14ac:dyDescent="0.25">
      <c r="B431" s="20" t="s">
        <v>1950</v>
      </c>
      <c r="C431" s="100" t="s">
        <v>1953</v>
      </c>
      <c r="D431" s="100"/>
      <c r="E431" s="109">
        <f t="shared" si="6"/>
        <v>1</v>
      </c>
      <c r="F431" s="109"/>
      <c r="G431" s="109" t="s">
        <v>1357</v>
      </c>
      <c r="H431" s="109"/>
      <c r="I431" s="103">
        <v>43131</v>
      </c>
      <c r="J431" s="103"/>
      <c r="K431" s="103">
        <v>43132</v>
      </c>
      <c r="L431" s="103"/>
      <c r="M431" s="84" t="s">
        <v>656</v>
      </c>
      <c r="N431" s="84"/>
      <c r="O431" s="105">
        <v>627</v>
      </c>
      <c r="P431" s="105"/>
      <c r="Q431" s="84"/>
      <c r="R431" s="84"/>
      <c r="S431" s="84"/>
      <c r="T431" s="1"/>
    </row>
    <row r="432" spans="2:20" ht="45" customHeight="1" x14ac:dyDescent="0.25">
      <c r="B432" s="20" t="s">
        <v>1950</v>
      </c>
      <c r="C432" s="100" t="s">
        <v>1954</v>
      </c>
      <c r="D432" s="100"/>
      <c r="E432" s="109">
        <f t="shared" si="6"/>
        <v>1</v>
      </c>
      <c r="F432" s="109"/>
      <c r="G432" s="109" t="s">
        <v>17</v>
      </c>
      <c r="H432" s="109"/>
      <c r="I432" s="103">
        <v>43147</v>
      </c>
      <c r="J432" s="103"/>
      <c r="K432" s="103">
        <v>43147</v>
      </c>
      <c r="L432" s="103"/>
      <c r="M432" s="84" t="s">
        <v>656</v>
      </c>
      <c r="N432" s="84"/>
      <c r="O432" s="105">
        <v>1879.68</v>
      </c>
      <c r="P432" s="105"/>
      <c r="Q432" s="84"/>
      <c r="R432" s="84"/>
      <c r="S432" s="84"/>
      <c r="T432" s="1"/>
    </row>
    <row r="433" spans="2:20" ht="45" customHeight="1" x14ac:dyDescent="0.25">
      <c r="B433" s="20" t="s">
        <v>1950</v>
      </c>
      <c r="C433" s="100" t="s">
        <v>1954</v>
      </c>
      <c r="D433" s="100"/>
      <c r="E433" s="109">
        <f t="shared" si="6"/>
        <v>1</v>
      </c>
      <c r="F433" s="109"/>
      <c r="G433" s="109" t="s">
        <v>17</v>
      </c>
      <c r="H433" s="109"/>
      <c r="I433" s="103">
        <v>43147</v>
      </c>
      <c r="J433" s="103"/>
      <c r="K433" s="103">
        <v>43147</v>
      </c>
      <c r="L433" s="103"/>
      <c r="M433" s="84" t="s">
        <v>656</v>
      </c>
      <c r="N433" s="84"/>
      <c r="O433" s="105">
        <v>42</v>
      </c>
      <c r="P433" s="105"/>
      <c r="Q433" s="84"/>
      <c r="R433" s="84"/>
      <c r="S433" s="84"/>
      <c r="T433" s="1"/>
    </row>
    <row r="434" spans="2:20" ht="45" customHeight="1" x14ac:dyDescent="0.25">
      <c r="B434" s="20" t="s">
        <v>1950</v>
      </c>
      <c r="C434" s="100" t="s">
        <v>1955</v>
      </c>
      <c r="D434" s="100"/>
      <c r="E434" s="109">
        <f t="shared" si="6"/>
        <v>1</v>
      </c>
      <c r="F434" s="109"/>
      <c r="G434" s="109" t="s">
        <v>17</v>
      </c>
      <c r="H434" s="109"/>
      <c r="I434" s="103">
        <v>43104</v>
      </c>
      <c r="J434" s="103"/>
      <c r="K434" s="103">
        <v>43104</v>
      </c>
      <c r="L434" s="103"/>
      <c r="M434" s="84" t="s">
        <v>656</v>
      </c>
      <c r="N434" s="84"/>
      <c r="O434" s="105">
        <v>182</v>
      </c>
      <c r="P434" s="105"/>
      <c r="Q434" s="84"/>
      <c r="R434" s="84"/>
      <c r="S434" s="84"/>
      <c r="T434" s="1"/>
    </row>
    <row r="435" spans="2:20" ht="45" customHeight="1" x14ac:dyDescent="0.25">
      <c r="B435" s="20" t="s">
        <v>1950</v>
      </c>
      <c r="C435" s="100" t="s">
        <v>1956</v>
      </c>
      <c r="D435" s="100"/>
      <c r="E435" s="109">
        <f t="shared" si="6"/>
        <v>1</v>
      </c>
      <c r="F435" s="109"/>
      <c r="G435" s="109" t="s">
        <v>17</v>
      </c>
      <c r="H435" s="109"/>
      <c r="I435" s="103">
        <v>43131</v>
      </c>
      <c r="J435" s="103"/>
      <c r="K435" s="103">
        <v>43132</v>
      </c>
      <c r="L435" s="103"/>
      <c r="M435" s="84" t="s">
        <v>656</v>
      </c>
      <c r="N435" s="84"/>
      <c r="O435" s="105">
        <v>1577.01</v>
      </c>
      <c r="P435" s="105"/>
      <c r="Q435" s="84"/>
      <c r="R435" s="84"/>
      <c r="S435" s="84"/>
      <c r="T435" s="5">
        <f>SUM(O425:O435)</f>
        <v>8051.6900000000005</v>
      </c>
    </row>
    <row r="436" spans="2:20" ht="45" customHeight="1" x14ac:dyDescent="0.25">
      <c r="B436" s="20" t="s">
        <v>1957</v>
      </c>
      <c r="C436" s="100" t="s">
        <v>1958</v>
      </c>
      <c r="D436" s="100"/>
      <c r="E436" s="109">
        <f t="shared" si="6"/>
        <v>1</v>
      </c>
      <c r="F436" s="109"/>
      <c r="G436" s="109" t="s">
        <v>35</v>
      </c>
      <c r="H436" s="109"/>
      <c r="I436" s="103">
        <v>43168</v>
      </c>
      <c r="J436" s="103"/>
      <c r="K436" s="103">
        <v>43168</v>
      </c>
      <c r="L436" s="103"/>
      <c r="M436" s="84" t="s">
        <v>656</v>
      </c>
      <c r="N436" s="84"/>
      <c r="O436" s="105">
        <v>373</v>
      </c>
      <c r="P436" s="105"/>
      <c r="Q436" s="84"/>
      <c r="R436" s="84"/>
      <c r="S436" s="84"/>
    </row>
    <row r="437" spans="2:20" ht="45" customHeight="1" x14ac:dyDescent="0.25">
      <c r="B437" s="20" t="s">
        <v>1957</v>
      </c>
      <c r="C437" s="100" t="s">
        <v>1958</v>
      </c>
      <c r="D437" s="100"/>
      <c r="E437" s="109">
        <f t="shared" si="6"/>
        <v>1</v>
      </c>
      <c r="F437" s="109"/>
      <c r="G437" s="109" t="s">
        <v>35</v>
      </c>
      <c r="H437" s="109"/>
      <c r="I437" s="103">
        <v>43168</v>
      </c>
      <c r="J437" s="103"/>
      <c r="K437" s="103">
        <v>43168</v>
      </c>
      <c r="L437" s="103"/>
      <c r="M437" s="84" t="s">
        <v>656</v>
      </c>
      <c r="N437" s="84"/>
      <c r="O437" s="105">
        <v>129</v>
      </c>
      <c r="P437" s="105"/>
      <c r="Q437" s="84"/>
      <c r="R437" s="84"/>
      <c r="S437" s="84"/>
    </row>
    <row r="438" spans="2:20" ht="45" customHeight="1" x14ac:dyDescent="0.25">
      <c r="B438" s="20" t="s">
        <v>1957</v>
      </c>
      <c r="C438" s="100" t="s">
        <v>1871</v>
      </c>
      <c r="D438" s="100"/>
      <c r="E438" s="109">
        <f t="shared" si="6"/>
        <v>1</v>
      </c>
      <c r="F438" s="109"/>
      <c r="G438" s="109" t="s">
        <v>35</v>
      </c>
      <c r="H438" s="109"/>
      <c r="I438" s="103">
        <v>43217</v>
      </c>
      <c r="J438" s="103"/>
      <c r="K438" s="103">
        <v>43217</v>
      </c>
      <c r="L438" s="103"/>
      <c r="M438" s="84" t="s">
        <v>656</v>
      </c>
      <c r="N438" s="84"/>
      <c r="O438" s="105">
        <v>483</v>
      </c>
      <c r="P438" s="105"/>
      <c r="Q438" s="84"/>
      <c r="R438" s="84"/>
      <c r="S438" s="84"/>
    </row>
    <row r="439" spans="2:20" ht="45" customHeight="1" x14ac:dyDescent="0.25">
      <c r="B439" s="20" t="s">
        <v>1957</v>
      </c>
      <c r="C439" s="100" t="s">
        <v>1857</v>
      </c>
      <c r="D439" s="100"/>
      <c r="E439" s="109">
        <f t="shared" si="6"/>
        <v>1</v>
      </c>
      <c r="F439" s="109"/>
      <c r="G439" s="109" t="s">
        <v>35</v>
      </c>
      <c r="H439" s="109"/>
      <c r="I439" s="103">
        <v>43206</v>
      </c>
      <c r="J439" s="103"/>
      <c r="K439" s="103">
        <v>43206</v>
      </c>
      <c r="L439" s="103"/>
      <c r="M439" s="84" t="s">
        <v>656</v>
      </c>
      <c r="N439" s="84"/>
      <c r="O439" s="105">
        <v>154</v>
      </c>
      <c r="P439" s="105"/>
      <c r="Q439" s="84"/>
      <c r="R439" s="84"/>
      <c r="S439" s="84"/>
    </row>
    <row r="440" spans="2:20" ht="45" customHeight="1" x14ac:dyDescent="0.25">
      <c r="B440" s="20" t="s">
        <v>1957</v>
      </c>
      <c r="C440" s="100" t="s">
        <v>1857</v>
      </c>
      <c r="D440" s="100"/>
      <c r="E440" s="109">
        <f t="shared" si="6"/>
        <v>1</v>
      </c>
      <c r="F440" s="109"/>
      <c r="G440" s="109" t="s">
        <v>35</v>
      </c>
      <c r="H440" s="109"/>
      <c r="I440" s="103">
        <v>43237</v>
      </c>
      <c r="J440" s="103"/>
      <c r="K440" s="103">
        <v>43238</v>
      </c>
      <c r="L440" s="103"/>
      <c r="M440" s="84" t="s">
        <v>656</v>
      </c>
      <c r="N440" s="84"/>
      <c r="O440" s="105">
        <v>234</v>
      </c>
      <c r="P440" s="105"/>
      <c r="Q440" s="84"/>
      <c r="R440" s="84"/>
      <c r="S440" s="84"/>
    </row>
    <row r="441" spans="2:20" ht="45" customHeight="1" x14ac:dyDescent="0.25">
      <c r="B441" s="20" t="s">
        <v>1957</v>
      </c>
      <c r="C441" s="100" t="s">
        <v>1857</v>
      </c>
      <c r="D441" s="100"/>
      <c r="E441" s="109">
        <f t="shared" si="6"/>
        <v>1</v>
      </c>
      <c r="F441" s="109"/>
      <c r="G441" s="109" t="s">
        <v>35</v>
      </c>
      <c r="H441" s="109"/>
      <c r="I441" s="103">
        <v>43206</v>
      </c>
      <c r="J441" s="103"/>
      <c r="K441" s="103">
        <v>43206</v>
      </c>
      <c r="L441" s="103"/>
      <c r="M441" s="84" t="s">
        <v>656</v>
      </c>
      <c r="N441" s="84"/>
      <c r="O441" s="105">
        <v>256</v>
      </c>
      <c r="P441" s="105"/>
      <c r="Q441" s="84"/>
      <c r="R441" s="84"/>
      <c r="S441" s="84"/>
    </row>
    <row r="442" spans="2:20" ht="45" customHeight="1" x14ac:dyDescent="0.25">
      <c r="B442" s="20" t="s">
        <v>1957</v>
      </c>
      <c r="C442" s="100" t="s">
        <v>1857</v>
      </c>
      <c r="D442" s="100"/>
      <c r="E442" s="109">
        <f t="shared" si="6"/>
        <v>1</v>
      </c>
      <c r="F442" s="109"/>
      <c r="G442" s="109" t="s">
        <v>35</v>
      </c>
      <c r="H442" s="109"/>
      <c r="I442" s="103">
        <v>43237</v>
      </c>
      <c r="J442" s="103"/>
      <c r="K442" s="103">
        <v>43238</v>
      </c>
      <c r="L442" s="103"/>
      <c r="M442" s="84" t="s">
        <v>656</v>
      </c>
      <c r="N442" s="84"/>
      <c r="O442" s="105">
        <v>280</v>
      </c>
      <c r="P442" s="105"/>
      <c r="Q442" s="84"/>
      <c r="R442" s="84"/>
      <c r="S442" s="84"/>
    </row>
    <row r="443" spans="2:20" ht="45" customHeight="1" x14ac:dyDescent="0.25">
      <c r="B443" s="20" t="s">
        <v>1957</v>
      </c>
      <c r="C443" s="100" t="s">
        <v>1959</v>
      </c>
      <c r="D443" s="100"/>
      <c r="E443" s="109">
        <f t="shared" si="6"/>
        <v>1</v>
      </c>
      <c r="F443" s="109"/>
      <c r="G443" s="109" t="s">
        <v>35</v>
      </c>
      <c r="H443" s="109"/>
      <c r="I443" s="103">
        <v>43186</v>
      </c>
      <c r="J443" s="103"/>
      <c r="K443" s="103">
        <v>43187</v>
      </c>
      <c r="L443" s="103"/>
      <c r="M443" s="84" t="s">
        <v>656</v>
      </c>
      <c r="N443" s="84"/>
      <c r="O443" s="105">
        <v>105</v>
      </c>
      <c r="P443" s="105"/>
      <c r="Q443" s="84"/>
      <c r="R443" s="84"/>
      <c r="S443" s="84"/>
    </row>
    <row r="444" spans="2:20" ht="45" customHeight="1" x14ac:dyDescent="0.25">
      <c r="B444" s="20" t="s">
        <v>1957</v>
      </c>
      <c r="C444" s="100" t="s">
        <v>1960</v>
      </c>
      <c r="D444" s="100"/>
      <c r="E444" s="109">
        <f t="shared" si="6"/>
        <v>1</v>
      </c>
      <c r="F444" s="109"/>
      <c r="G444" s="109" t="s">
        <v>35</v>
      </c>
      <c r="H444" s="109"/>
      <c r="I444" s="103">
        <v>43158</v>
      </c>
      <c r="J444" s="103"/>
      <c r="K444" s="103">
        <v>43158</v>
      </c>
      <c r="L444" s="103"/>
      <c r="M444" s="84" t="s">
        <v>656</v>
      </c>
      <c r="N444" s="84"/>
      <c r="O444" s="105">
        <v>208</v>
      </c>
      <c r="P444" s="105"/>
      <c r="Q444" s="84"/>
      <c r="R444" s="84"/>
      <c r="S444" s="84"/>
    </row>
    <row r="445" spans="2:20" ht="45" customHeight="1" x14ac:dyDescent="0.25">
      <c r="B445" s="20" t="s">
        <v>1957</v>
      </c>
      <c r="C445" s="100" t="s">
        <v>1961</v>
      </c>
      <c r="D445" s="100"/>
      <c r="E445" s="109">
        <f t="shared" si="6"/>
        <v>1</v>
      </c>
      <c r="F445" s="109"/>
      <c r="G445" s="109" t="s">
        <v>35</v>
      </c>
      <c r="H445" s="109"/>
      <c r="I445" s="103">
        <v>43150</v>
      </c>
      <c r="J445" s="103"/>
      <c r="K445" s="103">
        <v>43152</v>
      </c>
      <c r="L445" s="103"/>
      <c r="M445" s="84" t="s">
        <v>656</v>
      </c>
      <c r="N445" s="84"/>
      <c r="O445" s="105">
        <v>283</v>
      </c>
      <c r="P445" s="105"/>
      <c r="Q445" s="84"/>
      <c r="R445" s="84"/>
      <c r="S445" s="84"/>
    </row>
    <row r="446" spans="2:20" ht="45" customHeight="1" x14ac:dyDescent="0.25">
      <c r="B446" s="20" t="s">
        <v>1957</v>
      </c>
      <c r="C446" s="100" t="s">
        <v>1962</v>
      </c>
      <c r="D446" s="100"/>
      <c r="E446" s="109">
        <f t="shared" si="6"/>
        <v>1</v>
      </c>
      <c r="F446" s="109"/>
      <c r="G446" s="109" t="s">
        <v>35</v>
      </c>
      <c r="H446" s="109"/>
      <c r="I446" s="103">
        <v>43159</v>
      </c>
      <c r="J446" s="103"/>
      <c r="K446" s="103">
        <v>43160</v>
      </c>
      <c r="L446" s="103"/>
      <c r="M446" s="84" t="s">
        <v>656</v>
      </c>
      <c r="N446" s="84"/>
      <c r="O446" s="105">
        <v>418</v>
      </c>
      <c r="P446" s="105"/>
      <c r="Q446" s="84"/>
      <c r="R446" s="84"/>
      <c r="S446" s="84"/>
    </row>
    <row r="447" spans="2:20" ht="45" customHeight="1" x14ac:dyDescent="0.25">
      <c r="B447" s="20" t="s">
        <v>1957</v>
      </c>
      <c r="C447" s="100" t="s">
        <v>1963</v>
      </c>
      <c r="D447" s="100"/>
      <c r="E447" s="109">
        <f t="shared" si="6"/>
        <v>1</v>
      </c>
      <c r="F447" s="109"/>
      <c r="G447" s="109" t="s">
        <v>35</v>
      </c>
      <c r="H447" s="109"/>
      <c r="I447" s="103">
        <v>43171</v>
      </c>
      <c r="J447" s="103"/>
      <c r="K447" s="103">
        <v>43171</v>
      </c>
      <c r="L447" s="103"/>
      <c r="M447" s="84" t="s">
        <v>656</v>
      </c>
      <c r="N447" s="84"/>
      <c r="O447" s="105">
        <v>154</v>
      </c>
      <c r="P447" s="105"/>
      <c r="Q447" s="84"/>
      <c r="R447" s="84"/>
      <c r="S447" s="84"/>
    </row>
    <row r="448" spans="2:20" ht="45" customHeight="1" x14ac:dyDescent="0.25">
      <c r="B448" s="20" t="s">
        <v>1957</v>
      </c>
      <c r="C448" s="100" t="s">
        <v>1964</v>
      </c>
      <c r="D448" s="100"/>
      <c r="E448" s="109">
        <f t="shared" si="6"/>
        <v>1</v>
      </c>
      <c r="F448" s="109"/>
      <c r="G448" s="109" t="s">
        <v>35</v>
      </c>
      <c r="H448" s="109"/>
      <c r="I448" s="103">
        <v>43164</v>
      </c>
      <c r="J448" s="103"/>
      <c r="K448" s="103">
        <v>43164</v>
      </c>
      <c r="L448" s="103"/>
      <c r="M448" s="84" t="s">
        <v>656</v>
      </c>
      <c r="N448" s="84"/>
      <c r="O448" s="105">
        <v>154</v>
      </c>
      <c r="P448" s="105"/>
      <c r="Q448" s="84"/>
      <c r="R448" s="84"/>
      <c r="S448" s="84"/>
    </row>
    <row r="449" spans="2:19" ht="45" customHeight="1" x14ac:dyDescent="0.25">
      <c r="B449" s="20" t="s">
        <v>1957</v>
      </c>
      <c r="C449" s="100" t="s">
        <v>1960</v>
      </c>
      <c r="D449" s="100"/>
      <c r="E449" s="109">
        <f t="shared" si="6"/>
        <v>1</v>
      </c>
      <c r="F449" s="109"/>
      <c r="G449" s="109" t="s">
        <v>35</v>
      </c>
      <c r="H449" s="109"/>
      <c r="I449" s="103">
        <v>43158</v>
      </c>
      <c r="J449" s="103"/>
      <c r="K449" s="103">
        <v>43158</v>
      </c>
      <c r="L449" s="103"/>
      <c r="M449" s="84" t="s">
        <v>656</v>
      </c>
      <c r="N449" s="84"/>
      <c r="O449" s="105">
        <v>440</v>
      </c>
      <c r="P449" s="105"/>
      <c r="Q449" s="84"/>
      <c r="R449" s="84"/>
      <c r="S449" s="84"/>
    </row>
    <row r="450" spans="2:19" ht="45" customHeight="1" x14ac:dyDescent="0.25">
      <c r="B450" s="20" t="s">
        <v>1957</v>
      </c>
      <c r="C450" s="100" t="s">
        <v>1961</v>
      </c>
      <c r="D450" s="100"/>
      <c r="E450" s="109">
        <f t="shared" si="6"/>
        <v>1</v>
      </c>
      <c r="F450" s="109"/>
      <c r="G450" s="109" t="s">
        <v>35</v>
      </c>
      <c r="H450" s="109"/>
      <c r="I450" s="103">
        <v>43150</v>
      </c>
      <c r="J450" s="103"/>
      <c r="K450" s="103">
        <v>43152</v>
      </c>
      <c r="L450" s="103"/>
      <c r="M450" s="84" t="s">
        <v>656</v>
      </c>
      <c r="N450" s="84"/>
      <c r="O450" s="105">
        <v>229</v>
      </c>
      <c r="P450" s="105"/>
      <c r="Q450" s="84"/>
      <c r="R450" s="84"/>
      <c r="S450" s="84"/>
    </row>
    <row r="451" spans="2:19" ht="45" customHeight="1" x14ac:dyDescent="0.25">
      <c r="B451" s="20" t="s">
        <v>1957</v>
      </c>
      <c r="C451" s="100" t="s">
        <v>1963</v>
      </c>
      <c r="D451" s="100"/>
      <c r="E451" s="109">
        <f t="shared" si="6"/>
        <v>1</v>
      </c>
      <c r="F451" s="109"/>
      <c r="G451" s="109" t="s">
        <v>35</v>
      </c>
      <c r="H451" s="109"/>
      <c r="I451" s="103">
        <v>43171</v>
      </c>
      <c r="J451" s="103"/>
      <c r="K451" s="103">
        <v>43171</v>
      </c>
      <c r="L451" s="103"/>
      <c r="M451" s="84" t="s">
        <v>656</v>
      </c>
      <c r="N451" s="84"/>
      <c r="O451" s="105">
        <v>46</v>
      </c>
      <c r="P451" s="105"/>
      <c r="Q451" s="84"/>
      <c r="R451" s="84"/>
      <c r="S451" s="84"/>
    </row>
    <row r="452" spans="2:19" ht="45" customHeight="1" x14ac:dyDescent="0.25">
      <c r="B452" s="20" t="s">
        <v>1957</v>
      </c>
      <c r="C452" s="100" t="s">
        <v>1964</v>
      </c>
      <c r="D452" s="100"/>
      <c r="E452" s="109">
        <f t="shared" si="6"/>
        <v>1</v>
      </c>
      <c r="F452" s="109"/>
      <c r="G452" s="109" t="s">
        <v>35</v>
      </c>
      <c r="H452" s="109"/>
      <c r="I452" s="103">
        <v>43164</v>
      </c>
      <c r="J452" s="103"/>
      <c r="K452" s="103">
        <v>43164</v>
      </c>
      <c r="L452" s="103"/>
      <c r="M452" s="84" t="s">
        <v>656</v>
      </c>
      <c r="N452" s="84"/>
      <c r="O452" s="105">
        <v>46</v>
      </c>
      <c r="P452" s="105"/>
      <c r="Q452" s="84"/>
      <c r="R452" s="84"/>
      <c r="S452" s="84"/>
    </row>
    <row r="453" spans="2:19" ht="45" customHeight="1" x14ac:dyDescent="0.25">
      <c r="B453" s="20" t="s">
        <v>1957</v>
      </c>
      <c r="C453" s="100" t="s">
        <v>1965</v>
      </c>
      <c r="D453" s="100"/>
      <c r="E453" s="109">
        <f t="shared" si="6"/>
        <v>1</v>
      </c>
      <c r="F453" s="109"/>
      <c r="G453" s="109" t="s">
        <v>35</v>
      </c>
      <c r="H453" s="109"/>
      <c r="I453" s="103">
        <v>43193</v>
      </c>
      <c r="J453" s="103"/>
      <c r="K453" s="103">
        <v>43193</v>
      </c>
      <c r="L453" s="103"/>
      <c r="M453" s="84" t="s">
        <v>656</v>
      </c>
      <c r="N453" s="84"/>
      <c r="O453" s="105">
        <v>430</v>
      </c>
      <c r="P453" s="105"/>
      <c r="Q453" s="84"/>
      <c r="R453" s="84"/>
      <c r="S453" s="84"/>
    </row>
    <row r="454" spans="2:19" ht="45" customHeight="1" x14ac:dyDescent="0.25">
      <c r="B454" s="20" t="s">
        <v>1957</v>
      </c>
      <c r="C454" s="100" t="s">
        <v>1965</v>
      </c>
      <c r="D454" s="100"/>
      <c r="E454" s="109">
        <f t="shared" si="6"/>
        <v>1</v>
      </c>
      <c r="F454" s="109"/>
      <c r="G454" s="109" t="s">
        <v>35</v>
      </c>
      <c r="H454" s="109"/>
      <c r="I454" s="103">
        <v>43193</v>
      </c>
      <c r="J454" s="103"/>
      <c r="K454" s="103">
        <v>43193</v>
      </c>
      <c r="L454" s="103"/>
      <c r="M454" s="84" t="s">
        <v>656</v>
      </c>
      <c r="N454" s="84"/>
      <c r="O454" s="105">
        <v>224</v>
      </c>
      <c r="P454" s="105"/>
      <c r="Q454" s="84"/>
      <c r="R454" s="84"/>
      <c r="S454" s="84"/>
    </row>
    <row r="455" spans="2:19" ht="45" customHeight="1" x14ac:dyDescent="0.25">
      <c r="B455" s="20" t="s">
        <v>1957</v>
      </c>
      <c r="C455" s="100" t="s">
        <v>1966</v>
      </c>
      <c r="D455" s="100"/>
      <c r="E455" s="109">
        <f t="shared" si="6"/>
        <v>1</v>
      </c>
      <c r="F455" s="109"/>
      <c r="G455" s="109" t="s">
        <v>1357</v>
      </c>
      <c r="H455" s="109"/>
      <c r="I455" s="103">
        <v>43111</v>
      </c>
      <c r="J455" s="103"/>
      <c r="K455" s="103">
        <v>43111</v>
      </c>
      <c r="L455" s="103"/>
      <c r="M455" s="84" t="s">
        <v>656</v>
      </c>
      <c r="N455" s="84"/>
      <c r="O455" s="105">
        <v>771</v>
      </c>
      <c r="P455" s="105"/>
      <c r="Q455" s="84"/>
      <c r="R455" s="84"/>
      <c r="S455" s="84"/>
    </row>
    <row r="456" spans="2:19" ht="45" customHeight="1" x14ac:dyDescent="0.25">
      <c r="B456" s="20" t="s">
        <v>1957</v>
      </c>
      <c r="C456" s="100" t="s">
        <v>1966</v>
      </c>
      <c r="D456" s="100"/>
      <c r="E456" s="109">
        <f t="shared" si="6"/>
        <v>1</v>
      </c>
      <c r="F456" s="109"/>
      <c r="G456" s="109" t="s">
        <v>1357</v>
      </c>
      <c r="H456" s="109"/>
      <c r="I456" s="103">
        <v>43111</v>
      </c>
      <c r="J456" s="103"/>
      <c r="K456" s="103">
        <v>43111</v>
      </c>
      <c r="L456" s="103"/>
      <c r="M456" s="84" t="s">
        <v>656</v>
      </c>
      <c r="N456" s="84"/>
      <c r="O456" s="105">
        <v>3709</v>
      </c>
      <c r="P456" s="105"/>
      <c r="Q456" s="84"/>
      <c r="R456" s="84"/>
      <c r="S456" s="84"/>
    </row>
    <row r="457" spans="2:19" ht="45" customHeight="1" x14ac:dyDescent="0.25">
      <c r="B457" s="20" t="s">
        <v>1957</v>
      </c>
      <c r="C457" s="100" t="s">
        <v>1967</v>
      </c>
      <c r="D457" s="100"/>
      <c r="E457" s="109">
        <f t="shared" si="6"/>
        <v>1</v>
      </c>
      <c r="F457" s="109"/>
      <c r="G457" s="109" t="s">
        <v>35</v>
      </c>
      <c r="H457" s="109"/>
      <c r="I457" s="103">
        <v>43132</v>
      </c>
      <c r="J457" s="103"/>
      <c r="K457" s="103">
        <v>43132</v>
      </c>
      <c r="L457" s="103"/>
      <c r="M457" s="84" t="s">
        <v>656</v>
      </c>
      <c r="N457" s="84"/>
      <c r="O457" s="105">
        <v>208</v>
      </c>
      <c r="P457" s="105"/>
      <c r="Q457" s="84"/>
      <c r="R457" s="84"/>
      <c r="S457" s="84"/>
    </row>
    <row r="458" spans="2:19" ht="45" customHeight="1" x14ac:dyDescent="0.25">
      <c r="B458" s="20" t="s">
        <v>1957</v>
      </c>
      <c r="C458" s="100" t="s">
        <v>1968</v>
      </c>
      <c r="D458" s="100"/>
      <c r="E458" s="109">
        <f t="shared" ref="E458:E521" si="7">D458+1</f>
        <v>1</v>
      </c>
      <c r="F458" s="109"/>
      <c r="G458" s="109" t="s">
        <v>35</v>
      </c>
      <c r="H458" s="109"/>
      <c r="I458" s="103">
        <v>43131</v>
      </c>
      <c r="J458" s="103"/>
      <c r="K458" s="103">
        <v>43131</v>
      </c>
      <c r="L458" s="103"/>
      <c r="M458" s="84" t="s">
        <v>656</v>
      </c>
      <c r="N458" s="84"/>
      <c r="O458" s="105">
        <v>208</v>
      </c>
      <c r="P458" s="105"/>
      <c r="Q458" s="84"/>
      <c r="R458" s="84"/>
      <c r="S458" s="84"/>
    </row>
    <row r="459" spans="2:19" ht="45" customHeight="1" x14ac:dyDescent="0.25">
      <c r="B459" s="20" t="s">
        <v>1957</v>
      </c>
      <c r="C459" s="100" t="s">
        <v>1967</v>
      </c>
      <c r="D459" s="100"/>
      <c r="E459" s="109">
        <f t="shared" si="7"/>
        <v>1</v>
      </c>
      <c r="F459" s="109"/>
      <c r="G459" s="109" t="s">
        <v>35</v>
      </c>
      <c r="H459" s="109"/>
      <c r="I459" s="103">
        <v>43132</v>
      </c>
      <c r="J459" s="103"/>
      <c r="K459" s="103">
        <v>43132</v>
      </c>
      <c r="L459" s="103"/>
      <c r="M459" s="84" t="s">
        <v>656</v>
      </c>
      <c r="N459" s="84"/>
      <c r="O459" s="105">
        <v>495</v>
      </c>
      <c r="P459" s="105"/>
      <c r="Q459" s="84"/>
      <c r="R459" s="84"/>
      <c r="S459" s="84"/>
    </row>
    <row r="460" spans="2:19" ht="45" customHeight="1" x14ac:dyDescent="0.25">
      <c r="B460" s="20" t="s">
        <v>1957</v>
      </c>
      <c r="C460" s="100" t="s">
        <v>1968</v>
      </c>
      <c r="D460" s="100"/>
      <c r="E460" s="109">
        <f t="shared" si="7"/>
        <v>1</v>
      </c>
      <c r="F460" s="109"/>
      <c r="G460" s="109" t="s">
        <v>35</v>
      </c>
      <c r="H460" s="109"/>
      <c r="I460" s="103">
        <v>43131</v>
      </c>
      <c r="J460" s="103"/>
      <c r="K460" s="103">
        <v>43131</v>
      </c>
      <c r="L460" s="103"/>
      <c r="M460" s="84" t="s">
        <v>656</v>
      </c>
      <c r="N460" s="84"/>
      <c r="O460" s="105">
        <v>350</v>
      </c>
      <c r="P460" s="105"/>
      <c r="Q460" s="84"/>
      <c r="R460" s="84"/>
      <c r="S460" s="84"/>
    </row>
    <row r="461" spans="2:19" ht="45" customHeight="1" x14ac:dyDescent="0.25">
      <c r="B461" s="20" t="s">
        <v>1957</v>
      </c>
      <c r="C461" s="100" t="s">
        <v>1967</v>
      </c>
      <c r="D461" s="100"/>
      <c r="E461" s="109">
        <f t="shared" si="7"/>
        <v>1</v>
      </c>
      <c r="F461" s="109"/>
      <c r="G461" s="109" t="s">
        <v>35</v>
      </c>
      <c r="H461" s="109"/>
      <c r="I461" s="103">
        <v>43153</v>
      </c>
      <c r="J461" s="103"/>
      <c r="K461" s="103">
        <v>43153</v>
      </c>
      <c r="L461" s="103"/>
      <c r="M461" s="84" t="s">
        <v>656</v>
      </c>
      <c r="N461" s="84"/>
      <c r="O461" s="105">
        <v>208</v>
      </c>
      <c r="P461" s="105"/>
      <c r="Q461" s="84"/>
      <c r="R461" s="84"/>
      <c r="S461" s="84"/>
    </row>
    <row r="462" spans="2:19" ht="45" customHeight="1" x14ac:dyDescent="0.25">
      <c r="B462" s="20" t="s">
        <v>1957</v>
      </c>
      <c r="C462" s="100" t="s">
        <v>1967</v>
      </c>
      <c r="D462" s="100"/>
      <c r="E462" s="109">
        <f t="shared" si="7"/>
        <v>1</v>
      </c>
      <c r="F462" s="109"/>
      <c r="G462" s="109" t="s">
        <v>35</v>
      </c>
      <c r="H462" s="109"/>
      <c r="I462" s="103">
        <v>43137</v>
      </c>
      <c r="J462" s="103"/>
      <c r="K462" s="103">
        <v>43137</v>
      </c>
      <c r="L462" s="103"/>
      <c r="M462" s="84" t="s">
        <v>656</v>
      </c>
      <c r="N462" s="84"/>
      <c r="O462" s="105">
        <v>208</v>
      </c>
      <c r="P462" s="105"/>
      <c r="Q462" s="84"/>
      <c r="R462" s="84"/>
      <c r="S462" s="84"/>
    </row>
    <row r="463" spans="2:19" ht="45" customHeight="1" x14ac:dyDescent="0.25">
      <c r="B463" s="20" t="s">
        <v>1957</v>
      </c>
      <c r="C463" s="100" t="s">
        <v>1967</v>
      </c>
      <c r="D463" s="100"/>
      <c r="E463" s="109">
        <f t="shared" si="7"/>
        <v>1</v>
      </c>
      <c r="F463" s="109"/>
      <c r="G463" s="109" t="s">
        <v>35</v>
      </c>
      <c r="H463" s="109"/>
      <c r="I463" s="103">
        <v>43153</v>
      </c>
      <c r="J463" s="103"/>
      <c r="K463" s="103">
        <v>43153</v>
      </c>
      <c r="L463" s="103"/>
      <c r="M463" s="84" t="s">
        <v>656</v>
      </c>
      <c r="N463" s="84"/>
      <c r="O463" s="105">
        <v>500</v>
      </c>
      <c r="P463" s="105"/>
      <c r="Q463" s="84"/>
      <c r="R463" s="84"/>
      <c r="S463" s="84"/>
    </row>
    <row r="464" spans="2:19" ht="45" customHeight="1" x14ac:dyDescent="0.25">
      <c r="B464" s="20" t="s">
        <v>1957</v>
      </c>
      <c r="C464" s="100" t="s">
        <v>1967</v>
      </c>
      <c r="D464" s="100"/>
      <c r="E464" s="109">
        <f t="shared" si="7"/>
        <v>1</v>
      </c>
      <c r="F464" s="109"/>
      <c r="G464" s="109" t="s">
        <v>35</v>
      </c>
      <c r="H464" s="109"/>
      <c r="I464" s="103">
        <v>43137</v>
      </c>
      <c r="J464" s="103"/>
      <c r="K464" s="103">
        <v>43137</v>
      </c>
      <c r="L464" s="103"/>
      <c r="M464" s="84" t="s">
        <v>656</v>
      </c>
      <c r="N464" s="84"/>
      <c r="O464" s="105">
        <v>499.8</v>
      </c>
      <c r="P464" s="105"/>
      <c r="Q464" s="84"/>
      <c r="R464" s="84"/>
      <c r="S464" s="84"/>
    </row>
    <row r="465" spans="2:20" ht="45" customHeight="1" x14ac:dyDescent="0.25">
      <c r="B465" s="20" t="s">
        <v>1957</v>
      </c>
      <c r="C465" s="100" t="s">
        <v>1967</v>
      </c>
      <c r="D465" s="100"/>
      <c r="E465" s="109">
        <f t="shared" si="7"/>
        <v>1</v>
      </c>
      <c r="F465" s="109"/>
      <c r="G465" s="109" t="s">
        <v>17</v>
      </c>
      <c r="H465" s="109"/>
      <c r="I465" s="103">
        <v>43124</v>
      </c>
      <c r="J465" s="103"/>
      <c r="K465" s="103">
        <v>43127</v>
      </c>
      <c r="L465" s="103"/>
      <c r="M465" s="84" t="s">
        <v>656</v>
      </c>
      <c r="N465" s="84"/>
      <c r="O465" s="105">
        <v>3600.01</v>
      </c>
      <c r="P465" s="105"/>
      <c r="Q465" s="84"/>
      <c r="R465" s="84"/>
      <c r="S465" s="84"/>
    </row>
    <row r="466" spans="2:20" ht="45" customHeight="1" x14ac:dyDescent="0.25">
      <c r="B466" s="20" t="s">
        <v>1957</v>
      </c>
      <c r="C466" s="100" t="s">
        <v>1969</v>
      </c>
      <c r="D466" s="100"/>
      <c r="E466" s="109">
        <f t="shared" si="7"/>
        <v>1</v>
      </c>
      <c r="F466" s="109"/>
      <c r="G466" s="109" t="s">
        <v>35</v>
      </c>
      <c r="H466" s="109"/>
      <c r="I466" s="103">
        <v>43160</v>
      </c>
      <c r="J466" s="103"/>
      <c r="K466" s="103">
        <v>43160</v>
      </c>
      <c r="L466" s="103"/>
      <c r="M466" s="84" t="s">
        <v>656</v>
      </c>
      <c r="N466" s="84"/>
      <c r="O466" s="105">
        <v>500</v>
      </c>
      <c r="P466" s="105"/>
      <c r="Q466" s="84"/>
      <c r="R466" s="84"/>
      <c r="S466" s="84"/>
    </row>
    <row r="467" spans="2:20" ht="45" customHeight="1" x14ac:dyDescent="0.25">
      <c r="B467" s="20" t="s">
        <v>1957</v>
      </c>
      <c r="C467" s="100" t="s">
        <v>1969</v>
      </c>
      <c r="D467" s="100"/>
      <c r="E467" s="109">
        <f t="shared" si="7"/>
        <v>1</v>
      </c>
      <c r="F467" s="109"/>
      <c r="G467" s="109" t="s">
        <v>35</v>
      </c>
      <c r="H467" s="109"/>
      <c r="I467" s="103">
        <v>43160</v>
      </c>
      <c r="J467" s="103"/>
      <c r="K467" s="103">
        <v>43160</v>
      </c>
      <c r="L467" s="103"/>
      <c r="M467" s="84" t="s">
        <v>656</v>
      </c>
      <c r="N467" s="84"/>
      <c r="O467" s="105">
        <v>208</v>
      </c>
      <c r="P467" s="105"/>
      <c r="Q467" s="84"/>
      <c r="R467" s="84"/>
      <c r="S467" s="84"/>
    </row>
    <row r="468" spans="2:20" ht="45" customHeight="1" x14ac:dyDescent="0.25">
      <c r="B468" s="20" t="s">
        <v>1957</v>
      </c>
      <c r="C468" s="100" t="s">
        <v>1970</v>
      </c>
      <c r="D468" s="100"/>
      <c r="E468" s="109">
        <f t="shared" si="7"/>
        <v>1</v>
      </c>
      <c r="F468" s="109"/>
      <c r="G468" s="109" t="s">
        <v>20</v>
      </c>
      <c r="H468" s="109"/>
      <c r="I468" s="103">
        <v>43199</v>
      </c>
      <c r="J468" s="103"/>
      <c r="K468" s="103">
        <v>43229</v>
      </c>
      <c r="L468" s="103"/>
      <c r="M468" s="84" t="s">
        <v>656</v>
      </c>
      <c r="N468" s="84"/>
      <c r="O468" s="105">
        <v>4484</v>
      </c>
      <c r="P468" s="105"/>
      <c r="Q468" s="84"/>
      <c r="R468" s="84"/>
      <c r="S468" s="84"/>
    </row>
    <row r="469" spans="2:20" ht="45" customHeight="1" x14ac:dyDescent="0.25">
      <c r="B469" s="20" t="s">
        <v>1957</v>
      </c>
      <c r="C469" s="100" t="s">
        <v>1971</v>
      </c>
      <c r="D469" s="100"/>
      <c r="E469" s="109">
        <f t="shared" si="7"/>
        <v>1</v>
      </c>
      <c r="F469" s="109"/>
      <c r="G469" s="109" t="s">
        <v>17</v>
      </c>
      <c r="H469" s="109"/>
      <c r="I469" s="103">
        <v>43124</v>
      </c>
      <c r="J469" s="103"/>
      <c r="K469" s="103">
        <v>43127</v>
      </c>
      <c r="L469" s="103"/>
      <c r="M469" s="84" t="s">
        <v>656</v>
      </c>
      <c r="N469" s="84"/>
      <c r="O469" s="105">
        <v>5998</v>
      </c>
      <c r="P469" s="105"/>
      <c r="Q469" s="84"/>
      <c r="R469" s="84"/>
      <c r="S469" s="84"/>
    </row>
    <row r="470" spans="2:20" ht="45" customHeight="1" x14ac:dyDescent="0.25">
      <c r="B470" s="20" t="s">
        <v>1957</v>
      </c>
      <c r="C470" s="100" t="s">
        <v>1967</v>
      </c>
      <c r="D470" s="100"/>
      <c r="E470" s="109">
        <f t="shared" si="7"/>
        <v>1</v>
      </c>
      <c r="F470" s="109"/>
      <c r="G470" s="109" t="s">
        <v>35</v>
      </c>
      <c r="H470" s="109"/>
      <c r="I470" s="103">
        <v>43178</v>
      </c>
      <c r="J470" s="103"/>
      <c r="K470" s="103">
        <v>43178</v>
      </c>
      <c r="L470" s="103"/>
      <c r="M470" s="84" t="s">
        <v>656</v>
      </c>
      <c r="N470" s="84"/>
      <c r="O470" s="105">
        <v>208</v>
      </c>
      <c r="P470" s="105"/>
      <c r="Q470" s="84"/>
      <c r="R470" s="84"/>
      <c r="S470" s="84"/>
    </row>
    <row r="471" spans="2:20" ht="45" customHeight="1" x14ac:dyDescent="0.25">
      <c r="B471" s="20" t="s">
        <v>1957</v>
      </c>
      <c r="C471" s="100" t="s">
        <v>1972</v>
      </c>
      <c r="D471" s="100"/>
      <c r="E471" s="109">
        <f t="shared" si="7"/>
        <v>1</v>
      </c>
      <c r="F471" s="109"/>
      <c r="G471" s="109" t="s">
        <v>35</v>
      </c>
      <c r="H471" s="109"/>
      <c r="I471" s="103">
        <v>43209</v>
      </c>
      <c r="J471" s="103"/>
      <c r="K471" s="103">
        <v>43209</v>
      </c>
      <c r="L471" s="103"/>
      <c r="M471" s="84" t="s">
        <v>656</v>
      </c>
      <c r="N471" s="84"/>
      <c r="O471" s="105">
        <v>724</v>
      </c>
      <c r="P471" s="105"/>
      <c r="Q471" s="84"/>
      <c r="R471" s="84"/>
      <c r="S471" s="84"/>
    </row>
    <row r="472" spans="2:20" ht="45" customHeight="1" x14ac:dyDescent="0.25">
      <c r="B472" s="20" t="s">
        <v>1957</v>
      </c>
      <c r="C472" s="100" t="s">
        <v>1972</v>
      </c>
      <c r="D472" s="100"/>
      <c r="E472" s="109">
        <f t="shared" si="7"/>
        <v>1</v>
      </c>
      <c r="F472" s="109"/>
      <c r="G472" s="109" t="s">
        <v>35</v>
      </c>
      <c r="H472" s="109"/>
      <c r="I472" s="103">
        <v>43209</v>
      </c>
      <c r="J472" s="103"/>
      <c r="K472" s="103">
        <v>43209</v>
      </c>
      <c r="L472" s="103"/>
      <c r="M472" s="84" t="s">
        <v>656</v>
      </c>
      <c r="N472" s="84"/>
      <c r="O472" s="105">
        <v>414</v>
      </c>
      <c r="P472" s="105"/>
      <c r="Q472" s="84"/>
      <c r="R472" s="84"/>
      <c r="S472" s="84"/>
    </row>
    <row r="473" spans="2:20" ht="45" customHeight="1" x14ac:dyDescent="0.25">
      <c r="B473" s="20" t="s">
        <v>1957</v>
      </c>
      <c r="C473" s="100" t="s">
        <v>1973</v>
      </c>
      <c r="D473" s="100"/>
      <c r="E473" s="109">
        <f t="shared" si="7"/>
        <v>1</v>
      </c>
      <c r="F473" s="109"/>
      <c r="G473" s="109" t="s">
        <v>35</v>
      </c>
      <c r="H473" s="109"/>
      <c r="I473" s="103">
        <v>43125</v>
      </c>
      <c r="J473" s="103"/>
      <c r="K473" s="103">
        <v>43125</v>
      </c>
      <c r="L473" s="103"/>
      <c r="M473" s="84" t="s">
        <v>656</v>
      </c>
      <c r="N473" s="84"/>
      <c r="O473" s="105">
        <v>679</v>
      </c>
      <c r="P473" s="105"/>
      <c r="Q473" s="84"/>
      <c r="R473" s="84"/>
      <c r="S473" s="84"/>
    </row>
    <row r="474" spans="2:20" ht="45" customHeight="1" x14ac:dyDescent="0.25">
      <c r="B474" s="20" t="s">
        <v>1957</v>
      </c>
      <c r="C474" s="100" t="s">
        <v>1973</v>
      </c>
      <c r="D474" s="100"/>
      <c r="E474" s="109">
        <f t="shared" si="7"/>
        <v>1</v>
      </c>
      <c r="F474" s="109"/>
      <c r="G474" s="109" t="s">
        <v>35</v>
      </c>
      <c r="H474" s="109"/>
      <c r="I474" s="103">
        <v>43125</v>
      </c>
      <c r="J474" s="103"/>
      <c r="K474" s="103">
        <v>43125</v>
      </c>
      <c r="L474" s="103"/>
      <c r="M474" s="84" t="s">
        <v>656</v>
      </c>
      <c r="N474" s="84"/>
      <c r="O474" s="105">
        <v>544</v>
      </c>
      <c r="P474" s="105"/>
      <c r="Q474" s="84"/>
      <c r="R474" s="84"/>
      <c r="S474" s="84"/>
      <c r="T474" s="5">
        <f>SUM(O436:O474)</f>
        <v>29161.809999999998</v>
      </c>
    </row>
    <row r="475" spans="2:20" ht="45" customHeight="1" x14ac:dyDescent="0.25">
      <c r="B475" s="20" t="s">
        <v>1974</v>
      </c>
      <c r="C475" s="100" t="s">
        <v>1975</v>
      </c>
      <c r="D475" s="100"/>
      <c r="E475" s="109">
        <f t="shared" si="7"/>
        <v>1</v>
      </c>
      <c r="F475" s="109"/>
      <c r="G475" s="109" t="s">
        <v>35</v>
      </c>
      <c r="H475" s="109"/>
      <c r="I475" s="103">
        <v>43133</v>
      </c>
      <c r="J475" s="103"/>
      <c r="K475" s="103">
        <v>43133</v>
      </c>
      <c r="L475" s="103"/>
      <c r="M475" s="84" t="s">
        <v>656</v>
      </c>
      <c r="N475" s="84"/>
      <c r="O475" s="105">
        <v>208</v>
      </c>
      <c r="P475" s="105"/>
      <c r="Q475" s="84"/>
      <c r="R475" s="84"/>
      <c r="S475" s="84"/>
      <c r="T475" s="1"/>
    </row>
    <row r="476" spans="2:20" ht="45" customHeight="1" x14ac:dyDescent="0.25">
      <c r="B476" s="20" t="s">
        <v>1974</v>
      </c>
      <c r="C476" s="100" t="s">
        <v>1975</v>
      </c>
      <c r="D476" s="100"/>
      <c r="E476" s="109">
        <f t="shared" si="7"/>
        <v>1</v>
      </c>
      <c r="F476" s="109"/>
      <c r="G476" s="109" t="s">
        <v>35</v>
      </c>
      <c r="H476" s="109"/>
      <c r="I476" s="103">
        <v>43133</v>
      </c>
      <c r="J476" s="103"/>
      <c r="K476" s="103">
        <v>43133</v>
      </c>
      <c r="L476" s="103"/>
      <c r="M476" s="84" t="s">
        <v>656</v>
      </c>
      <c r="N476" s="84"/>
      <c r="O476" s="105">
        <v>959</v>
      </c>
      <c r="P476" s="105"/>
      <c r="Q476" s="84"/>
      <c r="R476" s="84"/>
      <c r="S476" s="84"/>
      <c r="T476" s="5">
        <f>SUM(O475:O476)</f>
        <v>1167</v>
      </c>
    </row>
    <row r="477" spans="2:20" ht="45" customHeight="1" x14ac:dyDescent="0.25">
      <c r="B477" s="20" t="s">
        <v>501</v>
      </c>
      <c r="C477" s="100" t="s">
        <v>1976</v>
      </c>
      <c r="D477" s="100"/>
      <c r="E477" s="109">
        <f t="shared" si="7"/>
        <v>1</v>
      </c>
      <c r="F477" s="109"/>
      <c r="G477" s="109" t="s">
        <v>17</v>
      </c>
      <c r="H477" s="109"/>
      <c r="I477" s="103">
        <v>43203</v>
      </c>
      <c r="J477" s="103"/>
      <c r="K477" s="103">
        <v>43203</v>
      </c>
      <c r="L477" s="103"/>
      <c r="M477" s="84" t="s">
        <v>656</v>
      </c>
      <c r="N477" s="84"/>
      <c r="O477" s="105">
        <v>1563</v>
      </c>
      <c r="P477" s="105"/>
      <c r="Q477" s="84"/>
      <c r="R477" s="84"/>
      <c r="S477" s="84"/>
      <c r="T477" s="1"/>
    </row>
    <row r="478" spans="2:20" ht="45" customHeight="1" x14ac:dyDescent="0.25">
      <c r="B478" s="20" t="s">
        <v>501</v>
      </c>
      <c r="C478" s="100" t="s">
        <v>1977</v>
      </c>
      <c r="D478" s="100"/>
      <c r="E478" s="109">
        <f t="shared" si="7"/>
        <v>1</v>
      </c>
      <c r="F478" s="109"/>
      <c r="G478" s="109" t="s">
        <v>17</v>
      </c>
      <c r="H478" s="109"/>
      <c r="I478" s="103">
        <v>43206</v>
      </c>
      <c r="J478" s="103"/>
      <c r="K478" s="103">
        <v>43206</v>
      </c>
      <c r="L478" s="103"/>
      <c r="M478" s="84" t="s">
        <v>656</v>
      </c>
      <c r="N478" s="84"/>
      <c r="O478" s="105">
        <v>513</v>
      </c>
      <c r="P478" s="105"/>
      <c r="Q478" s="84"/>
      <c r="R478" s="84"/>
      <c r="S478" s="84"/>
      <c r="T478" s="1"/>
    </row>
    <row r="479" spans="2:20" ht="45" customHeight="1" x14ac:dyDescent="0.25">
      <c r="B479" s="20" t="s">
        <v>501</v>
      </c>
      <c r="C479" s="100" t="s">
        <v>1976</v>
      </c>
      <c r="D479" s="100"/>
      <c r="E479" s="109">
        <f t="shared" si="7"/>
        <v>1</v>
      </c>
      <c r="F479" s="109"/>
      <c r="G479" s="109" t="s">
        <v>17</v>
      </c>
      <c r="H479" s="109"/>
      <c r="I479" s="103">
        <v>43203</v>
      </c>
      <c r="J479" s="103"/>
      <c r="K479" s="103">
        <v>43203</v>
      </c>
      <c r="L479" s="103"/>
      <c r="M479" s="84" t="s">
        <v>656</v>
      </c>
      <c r="N479" s="84"/>
      <c r="O479" s="105">
        <v>105</v>
      </c>
      <c r="P479" s="105"/>
      <c r="Q479" s="84"/>
      <c r="R479" s="84"/>
      <c r="S479" s="84"/>
      <c r="T479" s="1"/>
    </row>
    <row r="480" spans="2:20" ht="45" customHeight="1" x14ac:dyDescent="0.25">
      <c r="B480" s="20" t="s">
        <v>501</v>
      </c>
      <c r="C480" s="100" t="s">
        <v>1977</v>
      </c>
      <c r="D480" s="100"/>
      <c r="E480" s="109">
        <f t="shared" si="7"/>
        <v>1</v>
      </c>
      <c r="F480" s="109"/>
      <c r="G480" s="109" t="s">
        <v>17</v>
      </c>
      <c r="H480" s="109"/>
      <c r="I480" s="103">
        <v>43206</v>
      </c>
      <c r="J480" s="103"/>
      <c r="K480" s="103">
        <v>43206</v>
      </c>
      <c r="L480" s="103"/>
      <c r="M480" s="84" t="s">
        <v>656</v>
      </c>
      <c r="N480" s="84"/>
      <c r="O480" s="105">
        <v>176</v>
      </c>
      <c r="P480" s="105"/>
      <c r="Q480" s="84"/>
      <c r="R480" s="84"/>
      <c r="S480" s="84"/>
      <c r="T480" s="1"/>
    </row>
    <row r="481" spans="2:20" ht="45" customHeight="1" x14ac:dyDescent="0.25">
      <c r="B481" s="20" t="s">
        <v>501</v>
      </c>
      <c r="C481" s="100" t="s">
        <v>1871</v>
      </c>
      <c r="D481" s="100"/>
      <c r="E481" s="109">
        <f t="shared" si="7"/>
        <v>1</v>
      </c>
      <c r="F481" s="109"/>
      <c r="G481" s="109" t="s">
        <v>35</v>
      </c>
      <c r="H481" s="109"/>
      <c r="I481" s="103">
        <v>43235</v>
      </c>
      <c r="J481" s="103"/>
      <c r="K481" s="103">
        <v>43235</v>
      </c>
      <c r="L481" s="103"/>
      <c r="M481" s="84" t="s">
        <v>656</v>
      </c>
      <c r="N481" s="84"/>
      <c r="O481" s="105">
        <v>708</v>
      </c>
      <c r="P481" s="105"/>
      <c r="Q481" s="84"/>
      <c r="R481" s="84"/>
      <c r="S481" s="84"/>
      <c r="T481" s="1"/>
    </row>
    <row r="482" spans="2:20" ht="45" customHeight="1" x14ac:dyDescent="0.25">
      <c r="B482" s="20" t="s">
        <v>501</v>
      </c>
      <c r="C482" s="100" t="s">
        <v>1871</v>
      </c>
      <c r="D482" s="100"/>
      <c r="E482" s="109">
        <f t="shared" si="7"/>
        <v>1</v>
      </c>
      <c r="F482" s="109"/>
      <c r="G482" s="109" t="s">
        <v>35</v>
      </c>
      <c r="H482" s="109"/>
      <c r="I482" s="103">
        <v>43235</v>
      </c>
      <c r="J482" s="103"/>
      <c r="K482" s="103">
        <v>43235</v>
      </c>
      <c r="L482" s="103"/>
      <c r="M482" s="84" t="s">
        <v>656</v>
      </c>
      <c r="N482" s="84"/>
      <c r="O482" s="105">
        <v>149</v>
      </c>
      <c r="P482" s="105"/>
      <c r="Q482" s="84"/>
      <c r="R482" s="84"/>
      <c r="S482" s="84"/>
      <c r="T482" s="1"/>
    </row>
    <row r="483" spans="2:20" ht="45" customHeight="1" x14ac:dyDescent="0.25">
      <c r="B483" s="20" t="s">
        <v>501</v>
      </c>
      <c r="C483" s="100" t="s">
        <v>1978</v>
      </c>
      <c r="D483" s="100"/>
      <c r="E483" s="109">
        <f t="shared" si="7"/>
        <v>1</v>
      </c>
      <c r="F483" s="109"/>
      <c r="G483" s="109" t="s">
        <v>35</v>
      </c>
      <c r="H483" s="109"/>
      <c r="I483" s="103">
        <v>43137</v>
      </c>
      <c r="J483" s="103"/>
      <c r="K483" s="103">
        <v>43137</v>
      </c>
      <c r="L483" s="103"/>
      <c r="M483" s="84" t="s">
        <v>656</v>
      </c>
      <c r="N483" s="84"/>
      <c r="O483" s="105">
        <v>387</v>
      </c>
      <c r="P483" s="105"/>
      <c r="Q483" s="84"/>
      <c r="R483" s="84"/>
      <c r="S483" s="84"/>
      <c r="T483" s="1"/>
    </row>
    <row r="484" spans="2:20" ht="45" customHeight="1" x14ac:dyDescent="0.25">
      <c r="B484" s="20" t="s">
        <v>501</v>
      </c>
      <c r="C484" s="100" t="s">
        <v>1978</v>
      </c>
      <c r="D484" s="100"/>
      <c r="E484" s="109">
        <f t="shared" si="7"/>
        <v>1</v>
      </c>
      <c r="F484" s="109"/>
      <c r="G484" s="109" t="s">
        <v>35</v>
      </c>
      <c r="H484" s="109"/>
      <c r="I484" s="103">
        <v>43137</v>
      </c>
      <c r="J484" s="103"/>
      <c r="K484" s="103">
        <v>43137</v>
      </c>
      <c r="L484" s="103"/>
      <c r="M484" s="84" t="s">
        <v>656</v>
      </c>
      <c r="N484" s="84"/>
      <c r="O484" s="105">
        <v>387</v>
      </c>
      <c r="P484" s="105"/>
      <c r="Q484" s="84"/>
      <c r="R484" s="84"/>
      <c r="S484" s="84"/>
      <c r="T484" s="1"/>
    </row>
    <row r="485" spans="2:20" ht="45" customHeight="1" x14ac:dyDescent="0.25">
      <c r="B485" s="20" t="s">
        <v>501</v>
      </c>
      <c r="C485" s="100" t="s">
        <v>1978</v>
      </c>
      <c r="D485" s="100"/>
      <c r="E485" s="109">
        <f t="shared" si="7"/>
        <v>1</v>
      </c>
      <c r="F485" s="109"/>
      <c r="G485" s="109" t="s">
        <v>35</v>
      </c>
      <c r="H485" s="109"/>
      <c r="I485" s="103">
        <v>43137</v>
      </c>
      <c r="J485" s="103"/>
      <c r="K485" s="103">
        <v>43137</v>
      </c>
      <c r="L485" s="103"/>
      <c r="M485" s="84" t="s">
        <v>656</v>
      </c>
      <c r="N485" s="84"/>
      <c r="O485" s="105">
        <v>220</v>
      </c>
      <c r="P485" s="105"/>
      <c r="Q485" s="84"/>
      <c r="R485" s="84"/>
      <c r="S485" s="84"/>
      <c r="T485" s="1"/>
    </row>
    <row r="486" spans="2:20" ht="45" customHeight="1" x14ac:dyDescent="0.25">
      <c r="B486" s="20" t="s">
        <v>501</v>
      </c>
      <c r="C486" s="100" t="s">
        <v>1978</v>
      </c>
      <c r="D486" s="100"/>
      <c r="E486" s="109">
        <f t="shared" si="7"/>
        <v>1</v>
      </c>
      <c r="F486" s="109"/>
      <c r="G486" s="109" t="s">
        <v>35</v>
      </c>
      <c r="H486" s="109"/>
      <c r="I486" s="103">
        <v>43137</v>
      </c>
      <c r="J486" s="103"/>
      <c r="K486" s="103">
        <v>43137</v>
      </c>
      <c r="L486" s="103"/>
      <c r="M486" s="84" t="s">
        <v>656</v>
      </c>
      <c r="N486" s="84"/>
      <c r="O486" s="105">
        <v>220</v>
      </c>
      <c r="P486" s="105"/>
      <c r="Q486" s="84"/>
      <c r="R486" s="84"/>
      <c r="S486" s="84"/>
      <c r="T486" s="1"/>
    </row>
    <row r="487" spans="2:20" ht="45" customHeight="1" x14ac:dyDescent="0.25">
      <c r="B487" s="20" t="s">
        <v>501</v>
      </c>
      <c r="C487" s="100" t="s">
        <v>1979</v>
      </c>
      <c r="D487" s="100"/>
      <c r="E487" s="109">
        <f t="shared" si="7"/>
        <v>1</v>
      </c>
      <c r="F487" s="109"/>
      <c r="G487" s="109" t="s">
        <v>35</v>
      </c>
      <c r="H487" s="109"/>
      <c r="I487" s="103">
        <v>43248</v>
      </c>
      <c r="J487" s="103"/>
      <c r="K487" s="103">
        <v>43248</v>
      </c>
      <c r="L487" s="103"/>
      <c r="M487" s="84" t="s">
        <v>656</v>
      </c>
      <c r="N487" s="84"/>
      <c r="O487" s="105">
        <v>702.45</v>
      </c>
      <c r="P487" s="105"/>
      <c r="Q487" s="84"/>
      <c r="R487" s="84"/>
      <c r="S487" s="84"/>
      <c r="T487" s="1"/>
    </row>
    <row r="488" spans="2:20" ht="45" customHeight="1" x14ac:dyDescent="0.25">
      <c r="B488" s="20" t="s">
        <v>501</v>
      </c>
      <c r="C488" s="100" t="s">
        <v>1980</v>
      </c>
      <c r="D488" s="100"/>
      <c r="E488" s="109">
        <f t="shared" si="7"/>
        <v>1</v>
      </c>
      <c r="F488" s="109"/>
      <c r="G488" s="109" t="s">
        <v>35</v>
      </c>
      <c r="H488" s="109"/>
      <c r="I488" s="103">
        <v>43224</v>
      </c>
      <c r="J488" s="103"/>
      <c r="K488" s="103">
        <v>43224</v>
      </c>
      <c r="L488" s="103"/>
      <c r="M488" s="84" t="s">
        <v>656</v>
      </c>
      <c r="N488" s="84"/>
      <c r="O488" s="105">
        <v>463</v>
      </c>
      <c r="P488" s="105"/>
      <c r="Q488" s="84"/>
      <c r="R488" s="84"/>
      <c r="S488" s="84"/>
      <c r="T488" s="1"/>
    </row>
    <row r="489" spans="2:20" ht="45" customHeight="1" x14ac:dyDescent="0.25">
      <c r="B489" s="20" t="s">
        <v>501</v>
      </c>
      <c r="C489" s="100" t="s">
        <v>1980</v>
      </c>
      <c r="D489" s="100"/>
      <c r="E489" s="109">
        <f t="shared" si="7"/>
        <v>1</v>
      </c>
      <c r="F489" s="109"/>
      <c r="G489" s="109" t="s">
        <v>35</v>
      </c>
      <c r="H489" s="109"/>
      <c r="I489" s="103">
        <v>43224</v>
      </c>
      <c r="J489" s="103"/>
      <c r="K489" s="103">
        <v>43224</v>
      </c>
      <c r="L489" s="103"/>
      <c r="M489" s="84" t="s">
        <v>656</v>
      </c>
      <c r="N489" s="84"/>
      <c r="O489" s="105">
        <v>491.55</v>
      </c>
      <c r="P489" s="105"/>
      <c r="Q489" s="84"/>
      <c r="R489" s="84"/>
      <c r="S489" s="84"/>
      <c r="T489" s="1"/>
    </row>
    <row r="490" spans="2:20" ht="45" customHeight="1" x14ac:dyDescent="0.25">
      <c r="B490" s="20" t="s">
        <v>501</v>
      </c>
      <c r="C490" s="100" t="s">
        <v>1981</v>
      </c>
      <c r="D490" s="100"/>
      <c r="E490" s="109">
        <f t="shared" si="7"/>
        <v>1</v>
      </c>
      <c r="F490" s="109"/>
      <c r="G490" s="109" t="s">
        <v>35</v>
      </c>
      <c r="H490" s="109"/>
      <c r="I490" s="103">
        <v>43199</v>
      </c>
      <c r="J490" s="103"/>
      <c r="K490" s="103">
        <v>43199</v>
      </c>
      <c r="L490" s="103"/>
      <c r="M490" s="84" t="s">
        <v>656</v>
      </c>
      <c r="N490" s="84"/>
      <c r="O490" s="105">
        <v>208</v>
      </c>
      <c r="P490" s="105"/>
      <c r="Q490" s="84"/>
      <c r="R490" s="84"/>
      <c r="S490" s="84"/>
      <c r="T490" s="1"/>
    </row>
    <row r="491" spans="2:20" ht="45" customHeight="1" x14ac:dyDescent="0.25">
      <c r="B491" s="20" t="s">
        <v>501</v>
      </c>
      <c r="C491" s="100" t="s">
        <v>1981</v>
      </c>
      <c r="D491" s="100"/>
      <c r="E491" s="109">
        <f t="shared" si="7"/>
        <v>1</v>
      </c>
      <c r="F491" s="109"/>
      <c r="G491" s="109" t="s">
        <v>35</v>
      </c>
      <c r="H491" s="109"/>
      <c r="I491" s="103">
        <v>43199</v>
      </c>
      <c r="J491" s="103"/>
      <c r="K491" s="103">
        <v>43199</v>
      </c>
      <c r="L491" s="103"/>
      <c r="M491" s="84" t="s">
        <v>656</v>
      </c>
      <c r="N491" s="84"/>
      <c r="O491" s="105">
        <v>488.65</v>
      </c>
      <c r="P491" s="105"/>
      <c r="Q491" s="84"/>
      <c r="R491" s="84"/>
      <c r="S491" s="84"/>
      <c r="T491" s="1"/>
    </row>
    <row r="492" spans="2:20" ht="45" customHeight="1" x14ac:dyDescent="0.25">
      <c r="B492" s="20" t="s">
        <v>501</v>
      </c>
      <c r="C492" s="100" t="s">
        <v>1982</v>
      </c>
      <c r="D492" s="100"/>
      <c r="E492" s="109">
        <f t="shared" si="7"/>
        <v>1</v>
      </c>
      <c r="F492" s="109"/>
      <c r="G492" s="109" t="s">
        <v>35</v>
      </c>
      <c r="H492" s="109"/>
      <c r="I492" s="103">
        <v>43207</v>
      </c>
      <c r="J492" s="103"/>
      <c r="K492" s="103">
        <v>43207</v>
      </c>
      <c r="L492" s="103"/>
      <c r="M492" s="84" t="s">
        <v>656</v>
      </c>
      <c r="N492" s="84"/>
      <c r="O492" s="105">
        <v>708</v>
      </c>
      <c r="P492" s="105"/>
      <c r="Q492" s="84"/>
      <c r="R492" s="84"/>
      <c r="S492" s="84"/>
      <c r="T492" s="1"/>
    </row>
    <row r="493" spans="2:20" ht="45" customHeight="1" x14ac:dyDescent="0.25">
      <c r="B493" s="20" t="s">
        <v>501</v>
      </c>
      <c r="C493" s="100" t="s">
        <v>1978</v>
      </c>
      <c r="D493" s="100"/>
      <c r="E493" s="109">
        <f t="shared" si="7"/>
        <v>1</v>
      </c>
      <c r="F493" s="109"/>
      <c r="G493" s="109" t="s">
        <v>35</v>
      </c>
      <c r="H493" s="109"/>
      <c r="I493" s="103">
        <v>43137</v>
      </c>
      <c r="J493" s="103"/>
      <c r="K493" s="103">
        <v>43137</v>
      </c>
      <c r="L493" s="103"/>
      <c r="M493" s="84" t="s">
        <v>656</v>
      </c>
      <c r="N493" s="84"/>
      <c r="O493" s="105">
        <v>379</v>
      </c>
      <c r="P493" s="105"/>
      <c r="Q493" s="84"/>
      <c r="R493" s="84"/>
      <c r="S493" s="84"/>
      <c r="T493" s="1"/>
    </row>
    <row r="494" spans="2:20" ht="45" customHeight="1" x14ac:dyDescent="0.25">
      <c r="B494" s="20" t="s">
        <v>501</v>
      </c>
      <c r="C494" s="100" t="s">
        <v>1978</v>
      </c>
      <c r="D494" s="100"/>
      <c r="E494" s="109">
        <f t="shared" si="7"/>
        <v>1</v>
      </c>
      <c r="F494" s="109"/>
      <c r="G494" s="109" t="s">
        <v>35</v>
      </c>
      <c r="H494" s="109"/>
      <c r="I494" s="103">
        <v>43137</v>
      </c>
      <c r="J494" s="103"/>
      <c r="K494" s="103">
        <v>43137</v>
      </c>
      <c r="L494" s="103"/>
      <c r="M494" s="84" t="s">
        <v>656</v>
      </c>
      <c r="N494" s="84"/>
      <c r="O494" s="105">
        <v>280</v>
      </c>
      <c r="P494" s="105"/>
      <c r="Q494" s="84"/>
      <c r="R494" s="84"/>
      <c r="S494" s="84"/>
      <c r="T494" s="1"/>
    </row>
    <row r="495" spans="2:20" ht="45" customHeight="1" x14ac:dyDescent="0.25">
      <c r="B495" s="20" t="s">
        <v>501</v>
      </c>
      <c r="C495" s="100" t="s">
        <v>1983</v>
      </c>
      <c r="D495" s="100"/>
      <c r="E495" s="109">
        <f t="shared" si="7"/>
        <v>1</v>
      </c>
      <c r="F495" s="109"/>
      <c r="G495" s="109" t="s">
        <v>17</v>
      </c>
      <c r="H495" s="109"/>
      <c r="I495" s="103">
        <v>43269</v>
      </c>
      <c r="J495" s="103"/>
      <c r="K495" s="103">
        <v>43269</v>
      </c>
      <c r="L495" s="103"/>
      <c r="M495" s="84" t="s">
        <v>656</v>
      </c>
      <c r="N495" s="84"/>
      <c r="O495" s="105">
        <v>585</v>
      </c>
      <c r="P495" s="105"/>
      <c r="Q495" s="84"/>
      <c r="R495" s="84"/>
      <c r="S495" s="84"/>
      <c r="T495" s="1"/>
    </row>
    <row r="496" spans="2:20" ht="45" customHeight="1" x14ac:dyDescent="0.25">
      <c r="B496" s="20" t="s">
        <v>501</v>
      </c>
      <c r="C496" s="100" t="s">
        <v>1983</v>
      </c>
      <c r="D496" s="100"/>
      <c r="E496" s="109">
        <f t="shared" si="7"/>
        <v>1</v>
      </c>
      <c r="F496" s="109"/>
      <c r="G496" s="109" t="s">
        <v>17</v>
      </c>
      <c r="H496" s="109"/>
      <c r="I496" s="103">
        <v>43269</v>
      </c>
      <c r="J496" s="103"/>
      <c r="K496" s="103">
        <v>43269</v>
      </c>
      <c r="L496" s="103"/>
      <c r="M496" s="84" t="s">
        <v>656</v>
      </c>
      <c r="N496" s="84"/>
      <c r="O496" s="105">
        <v>585</v>
      </c>
      <c r="P496" s="105"/>
      <c r="Q496" s="84"/>
      <c r="R496" s="84"/>
      <c r="S496" s="84"/>
      <c r="T496" s="1"/>
    </row>
    <row r="497" spans="2:20" ht="45" customHeight="1" x14ac:dyDescent="0.25">
      <c r="B497" s="20" t="s">
        <v>501</v>
      </c>
      <c r="C497" s="100" t="s">
        <v>1983</v>
      </c>
      <c r="D497" s="100"/>
      <c r="E497" s="109">
        <f t="shared" si="7"/>
        <v>1</v>
      </c>
      <c r="F497" s="109"/>
      <c r="G497" s="109" t="s">
        <v>17</v>
      </c>
      <c r="H497" s="109"/>
      <c r="I497" s="103">
        <v>43269</v>
      </c>
      <c r="J497" s="103"/>
      <c r="K497" s="103">
        <v>43269</v>
      </c>
      <c r="L497" s="103"/>
      <c r="M497" s="84" t="s">
        <v>656</v>
      </c>
      <c r="N497" s="84"/>
      <c r="O497" s="105">
        <v>750.5</v>
      </c>
      <c r="P497" s="105"/>
      <c r="Q497" s="84"/>
      <c r="R497" s="84"/>
      <c r="S497" s="84"/>
      <c r="T497" s="1"/>
    </row>
    <row r="498" spans="2:20" ht="45" customHeight="1" x14ac:dyDescent="0.25">
      <c r="B498" s="20" t="s">
        <v>501</v>
      </c>
      <c r="C498" s="100" t="s">
        <v>1984</v>
      </c>
      <c r="D498" s="100"/>
      <c r="E498" s="109">
        <f t="shared" si="7"/>
        <v>1</v>
      </c>
      <c r="F498" s="109"/>
      <c r="G498" s="109" t="s">
        <v>17</v>
      </c>
      <c r="H498" s="109"/>
      <c r="I498" s="103">
        <v>43111</v>
      </c>
      <c r="J498" s="103"/>
      <c r="K498" s="103">
        <v>43111</v>
      </c>
      <c r="L498" s="103"/>
      <c r="M498" s="84" t="s">
        <v>656</v>
      </c>
      <c r="N498" s="84"/>
      <c r="O498" s="105">
        <v>2027</v>
      </c>
      <c r="P498" s="105"/>
      <c r="Q498" s="84"/>
      <c r="R498" s="84"/>
      <c r="S498" s="84"/>
      <c r="T498" s="1"/>
    </row>
    <row r="499" spans="2:20" ht="45" customHeight="1" x14ac:dyDescent="0.25">
      <c r="B499" s="20" t="s">
        <v>501</v>
      </c>
      <c r="C499" s="100" t="s">
        <v>1985</v>
      </c>
      <c r="D499" s="100"/>
      <c r="E499" s="109">
        <f t="shared" si="7"/>
        <v>1</v>
      </c>
      <c r="F499" s="109"/>
      <c r="G499" s="109" t="s">
        <v>35</v>
      </c>
      <c r="H499" s="109"/>
      <c r="I499" s="103">
        <v>43175</v>
      </c>
      <c r="J499" s="103"/>
      <c r="K499" s="103">
        <v>43175</v>
      </c>
      <c r="L499" s="103"/>
      <c r="M499" s="84" t="s">
        <v>656</v>
      </c>
      <c r="N499" s="84"/>
      <c r="O499" s="105">
        <v>79</v>
      </c>
      <c r="P499" s="105"/>
      <c r="Q499" s="84"/>
      <c r="R499" s="84"/>
      <c r="S499" s="84"/>
      <c r="T499" s="1"/>
    </row>
    <row r="500" spans="2:20" ht="45" customHeight="1" x14ac:dyDescent="0.25">
      <c r="B500" s="20" t="s">
        <v>501</v>
      </c>
      <c r="C500" s="100" t="s">
        <v>1986</v>
      </c>
      <c r="D500" s="100"/>
      <c r="E500" s="109">
        <f t="shared" si="7"/>
        <v>1</v>
      </c>
      <c r="F500" s="109"/>
      <c r="G500" s="109" t="s">
        <v>35</v>
      </c>
      <c r="H500" s="109"/>
      <c r="I500" s="103">
        <v>43168</v>
      </c>
      <c r="J500" s="103"/>
      <c r="K500" s="103">
        <v>43168</v>
      </c>
      <c r="L500" s="103"/>
      <c r="M500" s="84" t="s">
        <v>656</v>
      </c>
      <c r="N500" s="84"/>
      <c r="O500" s="105">
        <v>90</v>
      </c>
      <c r="P500" s="105"/>
      <c r="Q500" s="84"/>
      <c r="R500" s="84"/>
      <c r="S500" s="84"/>
      <c r="T500" s="1"/>
    </row>
    <row r="501" spans="2:20" ht="45" customHeight="1" x14ac:dyDescent="0.25">
      <c r="B501" s="20" t="s">
        <v>501</v>
      </c>
      <c r="C501" s="100" t="s">
        <v>1985</v>
      </c>
      <c r="D501" s="100"/>
      <c r="E501" s="109">
        <f t="shared" si="7"/>
        <v>1</v>
      </c>
      <c r="F501" s="109"/>
      <c r="G501" s="109" t="s">
        <v>35</v>
      </c>
      <c r="H501" s="109"/>
      <c r="I501" s="103">
        <v>43175</v>
      </c>
      <c r="J501" s="103"/>
      <c r="K501" s="103">
        <v>43175</v>
      </c>
      <c r="L501" s="103"/>
      <c r="M501" s="84" t="s">
        <v>656</v>
      </c>
      <c r="N501" s="84"/>
      <c r="O501" s="105">
        <v>644</v>
      </c>
      <c r="P501" s="105"/>
      <c r="Q501" s="84"/>
      <c r="R501" s="84"/>
      <c r="S501" s="84"/>
      <c r="T501" s="1"/>
    </row>
    <row r="502" spans="2:20" ht="45" customHeight="1" x14ac:dyDescent="0.25">
      <c r="B502" s="20" t="s">
        <v>501</v>
      </c>
      <c r="C502" s="100" t="s">
        <v>1986</v>
      </c>
      <c r="D502" s="100"/>
      <c r="E502" s="109">
        <f t="shared" si="7"/>
        <v>1</v>
      </c>
      <c r="F502" s="109"/>
      <c r="G502" s="109" t="s">
        <v>35</v>
      </c>
      <c r="H502" s="109"/>
      <c r="I502" s="103">
        <v>43168</v>
      </c>
      <c r="J502" s="103"/>
      <c r="K502" s="103">
        <v>43168</v>
      </c>
      <c r="L502" s="103"/>
      <c r="M502" s="84" t="s">
        <v>656</v>
      </c>
      <c r="N502" s="84"/>
      <c r="O502" s="105">
        <v>280</v>
      </c>
      <c r="P502" s="105"/>
      <c r="Q502" s="84"/>
      <c r="R502" s="84"/>
      <c r="S502" s="84"/>
      <c r="T502" s="1"/>
    </row>
    <row r="503" spans="2:20" ht="45" customHeight="1" x14ac:dyDescent="0.25">
      <c r="B503" s="20" t="s">
        <v>501</v>
      </c>
      <c r="C503" s="100" t="s">
        <v>1987</v>
      </c>
      <c r="D503" s="100"/>
      <c r="E503" s="109">
        <f t="shared" si="7"/>
        <v>1</v>
      </c>
      <c r="F503" s="109"/>
      <c r="G503" s="109" t="s">
        <v>20</v>
      </c>
      <c r="H503" s="109"/>
      <c r="I503" s="103">
        <v>43209</v>
      </c>
      <c r="J503" s="103"/>
      <c r="K503" s="103">
        <v>43209</v>
      </c>
      <c r="L503" s="103"/>
      <c r="M503" s="84" t="s">
        <v>656</v>
      </c>
      <c r="N503" s="84"/>
      <c r="O503" s="105">
        <v>607</v>
      </c>
      <c r="P503" s="105"/>
      <c r="Q503" s="84"/>
      <c r="R503" s="84"/>
      <c r="S503" s="84"/>
      <c r="T503" s="1"/>
    </row>
    <row r="504" spans="2:20" ht="45" customHeight="1" x14ac:dyDescent="0.25">
      <c r="B504" s="20" t="s">
        <v>501</v>
      </c>
      <c r="C504" s="100" t="s">
        <v>1988</v>
      </c>
      <c r="D504" s="100"/>
      <c r="E504" s="109">
        <f t="shared" si="7"/>
        <v>1</v>
      </c>
      <c r="F504" s="109"/>
      <c r="G504" s="109" t="s">
        <v>69</v>
      </c>
      <c r="H504" s="109"/>
      <c r="I504" s="103">
        <v>43216</v>
      </c>
      <c r="J504" s="103"/>
      <c r="K504" s="103">
        <v>43216</v>
      </c>
      <c r="L504" s="103"/>
      <c r="M504" s="84" t="s">
        <v>656</v>
      </c>
      <c r="N504" s="84"/>
      <c r="O504" s="105">
        <v>1304</v>
      </c>
      <c r="P504" s="105"/>
      <c r="Q504" s="84"/>
      <c r="R504" s="84"/>
      <c r="S504" s="84"/>
      <c r="T504" s="1"/>
    </row>
    <row r="505" spans="2:20" ht="45" customHeight="1" x14ac:dyDescent="0.25">
      <c r="B505" s="20" t="s">
        <v>501</v>
      </c>
      <c r="C505" s="100" t="s">
        <v>1988</v>
      </c>
      <c r="D505" s="100"/>
      <c r="E505" s="109">
        <f t="shared" si="7"/>
        <v>1</v>
      </c>
      <c r="F505" s="109"/>
      <c r="G505" s="109" t="s">
        <v>69</v>
      </c>
      <c r="H505" s="109"/>
      <c r="I505" s="103">
        <v>43216</v>
      </c>
      <c r="J505" s="103"/>
      <c r="K505" s="103">
        <v>43216</v>
      </c>
      <c r="L505" s="103"/>
      <c r="M505" s="84" t="s">
        <v>656</v>
      </c>
      <c r="N505" s="84"/>
      <c r="O505" s="105">
        <v>500</v>
      </c>
      <c r="P505" s="105"/>
      <c r="Q505" s="84"/>
      <c r="R505" s="84"/>
      <c r="S505" s="84"/>
      <c r="T505" s="1"/>
    </row>
    <row r="506" spans="2:20" ht="45" customHeight="1" x14ac:dyDescent="0.25">
      <c r="B506" s="20" t="s">
        <v>501</v>
      </c>
      <c r="C506" s="100" t="s">
        <v>1989</v>
      </c>
      <c r="D506" s="100"/>
      <c r="E506" s="109">
        <f t="shared" si="7"/>
        <v>1</v>
      </c>
      <c r="F506" s="109"/>
      <c r="G506" s="109" t="s">
        <v>17</v>
      </c>
      <c r="H506" s="109"/>
      <c r="I506" s="103">
        <v>43255</v>
      </c>
      <c r="J506" s="103"/>
      <c r="K506" s="103">
        <v>43255</v>
      </c>
      <c r="L506" s="103"/>
      <c r="M506" s="84" t="s">
        <v>656</v>
      </c>
      <c r="N506" s="84"/>
      <c r="O506" s="105">
        <v>3510</v>
      </c>
      <c r="P506" s="105"/>
      <c r="Q506" s="84"/>
      <c r="R506" s="84"/>
      <c r="S506" s="84"/>
      <c r="T506" s="1"/>
    </row>
    <row r="507" spans="2:20" ht="45" customHeight="1" x14ac:dyDescent="0.25">
      <c r="B507" s="20" t="s">
        <v>501</v>
      </c>
      <c r="C507" s="100" t="s">
        <v>1989</v>
      </c>
      <c r="D507" s="100"/>
      <c r="E507" s="109">
        <f t="shared" si="7"/>
        <v>1</v>
      </c>
      <c r="F507" s="109"/>
      <c r="G507" s="109" t="s">
        <v>17</v>
      </c>
      <c r="H507" s="109"/>
      <c r="I507" s="103">
        <v>43255</v>
      </c>
      <c r="J507" s="103"/>
      <c r="K507" s="103">
        <v>43255</v>
      </c>
      <c r="L507" s="103"/>
      <c r="M507" s="84" t="s">
        <v>656</v>
      </c>
      <c r="N507" s="84"/>
      <c r="O507" s="105">
        <v>1645</v>
      </c>
      <c r="P507" s="105"/>
      <c r="Q507" s="84"/>
      <c r="R507" s="84"/>
      <c r="S507" s="84"/>
      <c r="T507" s="1"/>
    </row>
    <row r="508" spans="2:20" ht="45" customHeight="1" x14ac:dyDescent="0.25">
      <c r="B508" s="20" t="s">
        <v>501</v>
      </c>
      <c r="C508" s="100" t="s">
        <v>1990</v>
      </c>
      <c r="D508" s="100"/>
      <c r="E508" s="109">
        <f t="shared" si="7"/>
        <v>1</v>
      </c>
      <c r="F508" s="109"/>
      <c r="G508" s="109" t="s">
        <v>17</v>
      </c>
      <c r="H508" s="109"/>
      <c r="I508" s="103">
        <v>43195</v>
      </c>
      <c r="J508" s="103"/>
      <c r="K508" s="103">
        <v>43195</v>
      </c>
      <c r="L508" s="103"/>
      <c r="M508" s="84" t="s">
        <v>656</v>
      </c>
      <c r="N508" s="84"/>
      <c r="O508" s="105">
        <v>1484</v>
      </c>
      <c r="P508" s="105"/>
      <c r="Q508" s="84"/>
      <c r="R508" s="84"/>
      <c r="S508" s="84"/>
      <c r="T508" s="1"/>
    </row>
    <row r="509" spans="2:20" ht="45" customHeight="1" x14ac:dyDescent="0.25">
      <c r="B509" s="20" t="s">
        <v>501</v>
      </c>
      <c r="C509" s="100" t="s">
        <v>1991</v>
      </c>
      <c r="D509" s="100"/>
      <c r="E509" s="109">
        <f t="shared" si="7"/>
        <v>1</v>
      </c>
      <c r="F509" s="109"/>
      <c r="G509" s="109" t="s">
        <v>17</v>
      </c>
      <c r="H509" s="109"/>
      <c r="I509" s="103">
        <v>43220</v>
      </c>
      <c r="J509" s="103"/>
      <c r="K509" s="103">
        <v>43220</v>
      </c>
      <c r="L509" s="103"/>
      <c r="M509" s="84" t="s">
        <v>656</v>
      </c>
      <c r="N509" s="84"/>
      <c r="O509" s="105">
        <v>8246.7999999999993</v>
      </c>
      <c r="P509" s="105"/>
      <c r="Q509" s="84"/>
      <c r="R509" s="84"/>
      <c r="S509" s="84"/>
      <c r="T509" s="1"/>
    </row>
    <row r="510" spans="2:20" ht="45" customHeight="1" x14ac:dyDescent="0.25">
      <c r="B510" s="20" t="s">
        <v>501</v>
      </c>
      <c r="C510" s="100" t="s">
        <v>1992</v>
      </c>
      <c r="D510" s="100"/>
      <c r="E510" s="109">
        <f t="shared" si="7"/>
        <v>1</v>
      </c>
      <c r="F510" s="109"/>
      <c r="G510" s="109" t="s">
        <v>17</v>
      </c>
      <c r="H510" s="109"/>
      <c r="I510" s="103">
        <v>43201</v>
      </c>
      <c r="J510" s="103"/>
      <c r="K510" s="103">
        <v>43202</v>
      </c>
      <c r="L510" s="103"/>
      <c r="M510" s="84" t="s">
        <v>656</v>
      </c>
      <c r="N510" s="84"/>
      <c r="O510" s="105">
        <v>3969.12</v>
      </c>
      <c r="P510" s="105"/>
      <c r="Q510" s="84"/>
      <c r="R510" s="84"/>
      <c r="S510" s="84"/>
      <c r="T510" s="1"/>
    </row>
    <row r="511" spans="2:20" ht="45" customHeight="1" x14ac:dyDescent="0.25">
      <c r="B511" s="20" t="s">
        <v>501</v>
      </c>
      <c r="C511" s="100" t="s">
        <v>1993</v>
      </c>
      <c r="D511" s="100"/>
      <c r="E511" s="109">
        <f t="shared" si="7"/>
        <v>1</v>
      </c>
      <c r="F511" s="109"/>
      <c r="G511" s="109" t="s">
        <v>17</v>
      </c>
      <c r="H511" s="109"/>
      <c r="I511" s="103">
        <v>43215</v>
      </c>
      <c r="J511" s="103"/>
      <c r="K511" s="103">
        <v>43215</v>
      </c>
      <c r="L511" s="103"/>
      <c r="M511" s="84" t="s">
        <v>656</v>
      </c>
      <c r="N511" s="84"/>
      <c r="O511" s="105">
        <v>5744</v>
      </c>
      <c r="P511" s="105"/>
      <c r="Q511" s="84"/>
      <c r="R511" s="84"/>
      <c r="S511" s="84"/>
      <c r="T511" s="1"/>
    </row>
    <row r="512" spans="2:20" ht="45" customHeight="1" x14ac:dyDescent="0.25">
      <c r="B512" s="20" t="s">
        <v>501</v>
      </c>
      <c r="C512" s="100" t="s">
        <v>1993</v>
      </c>
      <c r="D512" s="100"/>
      <c r="E512" s="109">
        <f t="shared" si="7"/>
        <v>1</v>
      </c>
      <c r="F512" s="109"/>
      <c r="G512" s="109" t="s">
        <v>17</v>
      </c>
      <c r="H512" s="109"/>
      <c r="I512" s="103">
        <v>43215</v>
      </c>
      <c r="J512" s="103"/>
      <c r="K512" s="103">
        <v>43215</v>
      </c>
      <c r="L512" s="103"/>
      <c r="M512" s="84" t="s">
        <v>656</v>
      </c>
      <c r="N512" s="84"/>
      <c r="O512" s="105">
        <v>5744</v>
      </c>
      <c r="P512" s="105"/>
      <c r="Q512" s="84"/>
      <c r="R512" s="84"/>
      <c r="S512" s="84"/>
      <c r="T512" s="1"/>
    </row>
    <row r="513" spans="2:20" ht="45" customHeight="1" x14ac:dyDescent="0.25">
      <c r="B513" s="20" t="s">
        <v>501</v>
      </c>
      <c r="C513" s="100" t="s">
        <v>1994</v>
      </c>
      <c r="D513" s="100"/>
      <c r="E513" s="109">
        <f t="shared" si="7"/>
        <v>1</v>
      </c>
      <c r="F513" s="109"/>
      <c r="G513" s="109" t="s">
        <v>17</v>
      </c>
      <c r="H513" s="109"/>
      <c r="I513" s="103">
        <v>43217</v>
      </c>
      <c r="J513" s="103"/>
      <c r="K513" s="103">
        <v>43217</v>
      </c>
      <c r="L513" s="103"/>
      <c r="M513" s="84" t="s">
        <v>656</v>
      </c>
      <c r="N513" s="84"/>
      <c r="O513" s="105">
        <v>360</v>
      </c>
      <c r="P513" s="105"/>
      <c r="Q513" s="84"/>
      <c r="R513" s="84"/>
      <c r="S513" s="84"/>
      <c r="T513" s="1"/>
    </row>
    <row r="514" spans="2:20" ht="45" customHeight="1" x14ac:dyDescent="0.25">
      <c r="B514" s="20" t="s">
        <v>501</v>
      </c>
      <c r="C514" s="100" t="s">
        <v>1992</v>
      </c>
      <c r="D514" s="100"/>
      <c r="E514" s="109">
        <f t="shared" si="7"/>
        <v>1</v>
      </c>
      <c r="F514" s="109"/>
      <c r="G514" s="109" t="s">
        <v>17</v>
      </c>
      <c r="H514" s="109"/>
      <c r="I514" s="103">
        <v>43201</v>
      </c>
      <c r="J514" s="103"/>
      <c r="K514" s="103">
        <v>43202</v>
      </c>
      <c r="L514" s="103"/>
      <c r="M514" s="84" t="s">
        <v>656</v>
      </c>
      <c r="N514" s="84"/>
      <c r="O514" s="105">
        <v>910</v>
      </c>
      <c r="P514" s="105"/>
      <c r="Q514" s="84"/>
      <c r="R514" s="84"/>
      <c r="S514" s="84"/>
      <c r="T514" s="1"/>
    </row>
    <row r="515" spans="2:20" ht="45" customHeight="1" x14ac:dyDescent="0.25">
      <c r="B515" s="20" t="s">
        <v>501</v>
      </c>
      <c r="C515" s="100" t="s">
        <v>1992</v>
      </c>
      <c r="D515" s="100"/>
      <c r="E515" s="109">
        <f t="shared" si="7"/>
        <v>1</v>
      </c>
      <c r="F515" s="109"/>
      <c r="G515" s="109" t="s">
        <v>17</v>
      </c>
      <c r="H515" s="109"/>
      <c r="I515" s="103">
        <v>43201</v>
      </c>
      <c r="J515" s="103"/>
      <c r="K515" s="103">
        <v>43202</v>
      </c>
      <c r="L515" s="103"/>
      <c r="M515" s="84" t="s">
        <v>656</v>
      </c>
      <c r="N515" s="84"/>
      <c r="O515" s="105">
        <v>2130.1</v>
      </c>
      <c r="P515" s="105"/>
      <c r="Q515" s="84"/>
      <c r="R515" s="84"/>
      <c r="S515" s="84"/>
      <c r="T515" s="1"/>
    </row>
    <row r="516" spans="2:20" ht="45" customHeight="1" x14ac:dyDescent="0.25">
      <c r="B516" s="20" t="s">
        <v>501</v>
      </c>
      <c r="C516" s="100" t="s">
        <v>1994</v>
      </c>
      <c r="D516" s="100"/>
      <c r="E516" s="109">
        <f t="shared" si="7"/>
        <v>1</v>
      </c>
      <c r="F516" s="109"/>
      <c r="G516" s="109" t="s">
        <v>17</v>
      </c>
      <c r="H516" s="109"/>
      <c r="I516" s="103">
        <v>43217</v>
      </c>
      <c r="J516" s="103"/>
      <c r="K516" s="103">
        <v>43217</v>
      </c>
      <c r="L516" s="103"/>
      <c r="M516" s="84" t="s">
        <v>656</v>
      </c>
      <c r="N516" s="84"/>
      <c r="O516" s="105">
        <v>2856</v>
      </c>
      <c r="P516" s="105"/>
      <c r="Q516" s="84"/>
      <c r="R516" s="84"/>
      <c r="S516" s="84"/>
      <c r="T516" s="1"/>
    </row>
    <row r="517" spans="2:20" ht="45" customHeight="1" x14ac:dyDescent="0.25">
      <c r="B517" s="20" t="s">
        <v>501</v>
      </c>
      <c r="C517" s="100" t="s">
        <v>1994</v>
      </c>
      <c r="D517" s="100"/>
      <c r="E517" s="109">
        <f t="shared" si="7"/>
        <v>1</v>
      </c>
      <c r="F517" s="109"/>
      <c r="G517" s="109" t="s">
        <v>17</v>
      </c>
      <c r="H517" s="109"/>
      <c r="I517" s="103">
        <v>43217</v>
      </c>
      <c r="J517" s="103"/>
      <c r="K517" s="103">
        <v>43217</v>
      </c>
      <c r="L517" s="103"/>
      <c r="M517" s="84" t="s">
        <v>656</v>
      </c>
      <c r="N517" s="84"/>
      <c r="O517" s="105">
        <v>700</v>
      </c>
      <c r="P517" s="105"/>
      <c r="Q517" s="84"/>
      <c r="R517" s="84"/>
      <c r="S517" s="84"/>
      <c r="T517" s="1"/>
    </row>
    <row r="518" spans="2:20" ht="45" customHeight="1" x14ac:dyDescent="0.25">
      <c r="B518" s="20" t="s">
        <v>501</v>
      </c>
      <c r="C518" s="100" t="s">
        <v>1994</v>
      </c>
      <c r="D518" s="100"/>
      <c r="E518" s="109">
        <f t="shared" si="7"/>
        <v>1</v>
      </c>
      <c r="F518" s="109"/>
      <c r="G518" s="109" t="s">
        <v>17</v>
      </c>
      <c r="H518" s="109"/>
      <c r="I518" s="103">
        <v>43217</v>
      </c>
      <c r="J518" s="103"/>
      <c r="K518" s="103">
        <v>43217</v>
      </c>
      <c r="L518" s="103"/>
      <c r="M518" s="84" t="s">
        <v>656</v>
      </c>
      <c r="N518" s="84"/>
      <c r="O518" s="105">
        <v>306</v>
      </c>
      <c r="P518" s="105"/>
      <c r="Q518" s="84"/>
      <c r="R518" s="84"/>
      <c r="S518" s="84"/>
      <c r="T518" s="1"/>
    </row>
    <row r="519" spans="2:20" ht="45" customHeight="1" x14ac:dyDescent="0.25">
      <c r="B519" s="20" t="s">
        <v>501</v>
      </c>
      <c r="C519" s="100" t="s">
        <v>1995</v>
      </c>
      <c r="D519" s="100"/>
      <c r="E519" s="109">
        <f t="shared" si="7"/>
        <v>1</v>
      </c>
      <c r="F519" s="109"/>
      <c r="G519" s="109" t="s">
        <v>17</v>
      </c>
      <c r="H519" s="109"/>
      <c r="I519" s="103">
        <v>43238</v>
      </c>
      <c r="J519" s="103"/>
      <c r="K519" s="103">
        <v>43238</v>
      </c>
      <c r="L519" s="103"/>
      <c r="M519" s="84" t="s">
        <v>656</v>
      </c>
      <c r="N519" s="84"/>
      <c r="O519" s="105">
        <v>8303.24</v>
      </c>
      <c r="P519" s="105"/>
      <c r="Q519" s="84"/>
      <c r="R519" s="84"/>
      <c r="S519" s="84"/>
      <c r="T519" s="1"/>
    </row>
    <row r="520" spans="2:20" ht="45" customHeight="1" x14ac:dyDescent="0.25">
      <c r="B520" s="20" t="s">
        <v>501</v>
      </c>
      <c r="C520" s="100" t="s">
        <v>1996</v>
      </c>
      <c r="D520" s="100"/>
      <c r="E520" s="109">
        <f t="shared" si="7"/>
        <v>1</v>
      </c>
      <c r="F520" s="109"/>
      <c r="G520" s="109" t="s">
        <v>17</v>
      </c>
      <c r="H520" s="109"/>
      <c r="I520" s="103">
        <v>43201</v>
      </c>
      <c r="J520" s="103"/>
      <c r="K520" s="103">
        <v>43201</v>
      </c>
      <c r="L520" s="103"/>
      <c r="M520" s="84" t="s">
        <v>656</v>
      </c>
      <c r="N520" s="84"/>
      <c r="O520" s="105">
        <v>3969.12</v>
      </c>
      <c r="P520" s="105"/>
      <c r="Q520" s="84"/>
      <c r="R520" s="84"/>
      <c r="S520" s="84"/>
      <c r="T520" s="1"/>
    </row>
    <row r="521" spans="2:20" ht="45" customHeight="1" x14ac:dyDescent="0.25">
      <c r="B521" s="20" t="s">
        <v>501</v>
      </c>
      <c r="C521" s="100" t="s">
        <v>1996</v>
      </c>
      <c r="D521" s="100"/>
      <c r="E521" s="109">
        <f t="shared" si="7"/>
        <v>1</v>
      </c>
      <c r="F521" s="109"/>
      <c r="G521" s="109" t="s">
        <v>17</v>
      </c>
      <c r="H521" s="109"/>
      <c r="I521" s="103">
        <v>43201</v>
      </c>
      <c r="J521" s="103"/>
      <c r="K521" s="103">
        <v>43201</v>
      </c>
      <c r="L521" s="103"/>
      <c r="M521" s="84" t="s">
        <v>656</v>
      </c>
      <c r="N521" s="84"/>
      <c r="O521" s="105">
        <v>3040.1</v>
      </c>
      <c r="P521" s="105"/>
      <c r="Q521" s="84"/>
      <c r="R521" s="84"/>
      <c r="S521" s="84"/>
      <c r="T521" s="1"/>
    </row>
    <row r="522" spans="2:20" ht="45" customHeight="1" x14ac:dyDescent="0.25">
      <c r="B522" s="20" t="s">
        <v>501</v>
      </c>
      <c r="C522" s="100" t="s">
        <v>1997</v>
      </c>
      <c r="D522" s="100"/>
      <c r="E522" s="109">
        <f t="shared" ref="E522:E585" si="8">D522+1</f>
        <v>1</v>
      </c>
      <c r="F522" s="109"/>
      <c r="G522" s="109" t="s">
        <v>17</v>
      </c>
      <c r="H522" s="109"/>
      <c r="I522" s="103">
        <v>43214</v>
      </c>
      <c r="J522" s="103"/>
      <c r="K522" s="103">
        <v>43214</v>
      </c>
      <c r="L522" s="103"/>
      <c r="M522" s="84" t="s">
        <v>656</v>
      </c>
      <c r="N522" s="84"/>
      <c r="O522" s="105">
        <v>5744</v>
      </c>
      <c r="P522" s="105"/>
      <c r="Q522" s="84"/>
      <c r="R522" s="84"/>
      <c r="S522" s="84"/>
      <c r="T522" s="1"/>
    </row>
    <row r="523" spans="2:20" ht="45" customHeight="1" x14ac:dyDescent="0.25">
      <c r="B523" s="20" t="s">
        <v>501</v>
      </c>
      <c r="C523" s="100" t="s">
        <v>1997</v>
      </c>
      <c r="D523" s="100"/>
      <c r="E523" s="109">
        <f t="shared" si="8"/>
        <v>1</v>
      </c>
      <c r="F523" s="109"/>
      <c r="G523" s="109" t="s">
        <v>17</v>
      </c>
      <c r="H523" s="109"/>
      <c r="I523" s="103">
        <v>43214</v>
      </c>
      <c r="J523" s="103"/>
      <c r="K523" s="103">
        <v>43214</v>
      </c>
      <c r="L523" s="103"/>
      <c r="M523" s="84" t="s">
        <v>656</v>
      </c>
      <c r="N523" s="84"/>
      <c r="O523" s="105">
        <v>800</v>
      </c>
      <c r="P523" s="105"/>
      <c r="Q523" s="84"/>
      <c r="R523" s="84"/>
      <c r="S523" s="84"/>
      <c r="T523" s="1"/>
    </row>
    <row r="524" spans="2:20" ht="45" customHeight="1" x14ac:dyDescent="0.25">
      <c r="B524" s="20" t="s">
        <v>501</v>
      </c>
      <c r="C524" s="100" t="s">
        <v>1998</v>
      </c>
      <c r="D524" s="100"/>
      <c r="E524" s="109">
        <f t="shared" si="8"/>
        <v>1</v>
      </c>
      <c r="F524" s="109"/>
      <c r="G524" s="109" t="s">
        <v>35</v>
      </c>
      <c r="H524" s="109"/>
      <c r="I524" s="103">
        <v>43125</v>
      </c>
      <c r="J524" s="103"/>
      <c r="K524" s="103">
        <v>43125</v>
      </c>
      <c r="L524" s="103"/>
      <c r="M524" s="84" t="s">
        <v>656</v>
      </c>
      <c r="N524" s="84"/>
      <c r="O524" s="105">
        <v>208</v>
      </c>
      <c r="P524" s="105"/>
      <c r="Q524" s="84"/>
      <c r="R524" s="84"/>
      <c r="S524" s="84"/>
      <c r="T524" s="1"/>
    </row>
    <row r="525" spans="2:20" ht="45" customHeight="1" x14ac:dyDescent="0.25">
      <c r="B525" s="20" t="s">
        <v>501</v>
      </c>
      <c r="C525" s="100" t="s">
        <v>1998</v>
      </c>
      <c r="D525" s="100"/>
      <c r="E525" s="109">
        <f t="shared" si="8"/>
        <v>1</v>
      </c>
      <c r="F525" s="109"/>
      <c r="G525" s="109" t="s">
        <v>35</v>
      </c>
      <c r="H525" s="109"/>
      <c r="I525" s="103">
        <v>43125</v>
      </c>
      <c r="J525" s="103"/>
      <c r="K525" s="103">
        <v>43125</v>
      </c>
      <c r="L525" s="103"/>
      <c r="M525" s="84" t="s">
        <v>656</v>
      </c>
      <c r="N525" s="84"/>
      <c r="O525" s="105">
        <v>728</v>
      </c>
      <c r="P525" s="105"/>
      <c r="Q525" s="84"/>
      <c r="R525" s="84"/>
      <c r="S525" s="84"/>
      <c r="T525" s="1"/>
    </row>
    <row r="526" spans="2:20" ht="45" customHeight="1" x14ac:dyDescent="0.25">
      <c r="B526" s="20" t="s">
        <v>501</v>
      </c>
      <c r="C526" s="100" t="s">
        <v>1999</v>
      </c>
      <c r="D526" s="100"/>
      <c r="E526" s="109">
        <f t="shared" si="8"/>
        <v>1</v>
      </c>
      <c r="F526" s="109"/>
      <c r="G526" s="109" t="s">
        <v>35</v>
      </c>
      <c r="H526" s="109"/>
      <c r="I526" s="103">
        <v>43217</v>
      </c>
      <c r="J526" s="103"/>
      <c r="K526" s="103">
        <v>43217</v>
      </c>
      <c r="L526" s="103"/>
      <c r="M526" s="84" t="s">
        <v>656</v>
      </c>
      <c r="N526" s="84"/>
      <c r="O526" s="105">
        <v>780</v>
      </c>
      <c r="P526" s="105"/>
      <c r="Q526" s="84"/>
      <c r="R526" s="84"/>
      <c r="S526" s="84"/>
      <c r="T526" s="1"/>
    </row>
    <row r="527" spans="2:20" ht="45" customHeight="1" x14ac:dyDescent="0.25">
      <c r="B527" s="20" t="s">
        <v>501</v>
      </c>
      <c r="C527" s="100" t="s">
        <v>1999</v>
      </c>
      <c r="D527" s="100"/>
      <c r="E527" s="109">
        <f t="shared" si="8"/>
        <v>1</v>
      </c>
      <c r="F527" s="109"/>
      <c r="G527" s="109" t="s">
        <v>35</v>
      </c>
      <c r="H527" s="109"/>
      <c r="I527" s="103">
        <v>43217</v>
      </c>
      <c r="J527" s="103"/>
      <c r="K527" s="103">
        <v>43217</v>
      </c>
      <c r="L527" s="103"/>
      <c r="M527" s="84" t="s">
        <v>656</v>
      </c>
      <c r="N527" s="84"/>
      <c r="O527" s="105">
        <v>208</v>
      </c>
      <c r="P527" s="105"/>
      <c r="Q527" s="84"/>
      <c r="R527" s="84"/>
      <c r="S527" s="84"/>
      <c r="T527" s="1"/>
    </row>
    <row r="528" spans="2:20" ht="45" customHeight="1" x14ac:dyDescent="0.25">
      <c r="B528" s="20" t="s">
        <v>501</v>
      </c>
      <c r="C528" s="100" t="s">
        <v>1828</v>
      </c>
      <c r="D528" s="100"/>
      <c r="E528" s="109">
        <f t="shared" si="8"/>
        <v>1</v>
      </c>
      <c r="F528" s="109"/>
      <c r="G528" s="109" t="s">
        <v>35</v>
      </c>
      <c r="H528" s="109"/>
      <c r="I528" s="103">
        <v>43200</v>
      </c>
      <c r="J528" s="103"/>
      <c r="K528" s="103">
        <v>43200</v>
      </c>
      <c r="L528" s="103"/>
      <c r="M528" s="84" t="s">
        <v>656</v>
      </c>
      <c r="N528" s="84"/>
      <c r="O528" s="105">
        <v>354</v>
      </c>
      <c r="P528" s="105"/>
      <c r="Q528" s="84"/>
      <c r="R528" s="84"/>
      <c r="S528" s="84"/>
      <c r="T528" s="1"/>
    </row>
    <row r="529" spans="2:20" ht="45" customHeight="1" x14ac:dyDescent="0.25">
      <c r="B529" s="20" t="s">
        <v>2000</v>
      </c>
      <c r="C529" s="100" t="s">
        <v>2001</v>
      </c>
      <c r="D529" s="100"/>
      <c r="E529" s="109">
        <f t="shared" si="8"/>
        <v>1</v>
      </c>
      <c r="F529" s="109"/>
      <c r="G529" s="109" t="s">
        <v>1357</v>
      </c>
      <c r="H529" s="109"/>
      <c r="I529" s="103">
        <v>43132</v>
      </c>
      <c r="J529" s="103"/>
      <c r="K529" s="103">
        <v>43132</v>
      </c>
      <c r="L529" s="103"/>
      <c r="M529" s="84" t="s">
        <v>656</v>
      </c>
      <c r="N529" s="84"/>
      <c r="O529" s="105">
        <v>3612.68</v>
      </c>
      <c r="P529" s="105"/>
      <c r="Q529" s="84"/>
      <c r="R529" s="84"/>
      <c r="S529" s="84"/>
      <c r="T529" s="1"/>
    </row>
    <row r="530" spans="2:20" ht="45" customHeight="1" x14ac:dyDescent="0.25">
      <c r="B530" s="20" t="s">
        <v>2000</v>
      </c>
      <c r="C530" s="100" t="s">
        <v>2002</v>
      </c>
      <c r="D530" s="100"/>
      <c r="E530" s="109">
        <f t="shared" si="8"/>
        <v>1</v>
      </c>
      <c r="F530" s="109"/>
      <c r="G530" s="109" t="s">
        <v>17</v>
      </c>
      <c r="H530" s="109"/>
      <c r="I530" s="103">
        <v>43125</v>
      </c>
      <c r="J530" s="103"/>
      <c r="K530" s="103">
        <v>43125</v>
      </c>
      <c r="L530" s="103"/>
      <c r="M530" s="84" t="s">
        <v>656</v>
      </c>
      <c r="N530" s="84"/>
      <c r="O530" s="105">
        <v>1299</v>
      </c>
      <c r="P530" s="105"/>
      <c r="Q530" s="84"/>
      <c r="R530" s="84"/>
      <c r="S530" s="84"/>
      <c r="T530" s="1"/>
    </row>
    <row r="531" spans="2:20" ht="45" customHeight="1" x14ac:dyDescent="0.25">
      <c r="B531" s="20" t="s">
        <v>2000</v>
      </c>
      <c r="C531" s="100" t="s">
        <v>1462</v>
      </c>
      <c r="D531" s="100"/>
      <c r="E531" s="109">
        <f t="shared" si="8"/>
        <v>1</v>
      </c>
      <c r="F531" s="109"/>
      <c r="G531" s="109" t="s">
        <v>35</v>
      </c>
      <c r="H531" s="109"/>
      <c r="I531" s="103">
        <v>43147</v>
      </c>
      <c r="J531" s="103"/>
      <c r="K531" s="103">
        <v>43147</v>
      </c>
      <c r="L531" s="103"/>
      <c r="M531" s="84" t="s">
        <v>656</v>
      </c>
      <c r="N531" s="84"/>
      <c r="O531" s="105">
        <v>418</v>
      </c>
      <c r="P531" s="105"/>
      <c r="Q531" s="84"/>
      <c r="R531" s="84"/>
      <c r="S531" s="84"/>
      <c r="T531" s="5">
        <f>SUM(O477:O531)</f>
        <v>82669.31</v>
      </c>
    </row>
    <row r="532" spans="2:20" ht="45" customHeight="1" x14ac:dyDescent="0.25">
      <c r="B532" s="20" t="s">
        <v>2003</v>
      </c>
      <c r="C532" s="100" t="s">
        <v>2004</v>
      </c>
      <c r="D532" s="100"/>
      <c r="E532" s="109">
        <f t="shared" si="8"/>
        <v>1</v>
      </c>
      <c r="F532" s="109"/>
      <c r="G532" s="109" t="s">
        <v>2005</v>
      </c>
      <c r="H532" s="109"/>
      <c r="I532" s="103">
        <v>43232</v>
      </c>
      <c r="J532" s="103"/>
      <c r="K532" s="103">
        <v>43233</v>
      </c>
      <c r="L532" s="103"/>
      <c r="M532" s="84" t="s">
        <v>656</v>
      </c>
      <c r="N532" s="84"/>
      <c r="O532" s="105">
        <v>208</v>
      </c>
      <c r="P532" s="105"/>
      <c r="Q532" s="84"/>
      <c r="R532" s="84"/>
      <c r="S532" s="84"/>
      <c r="T532" s="1"/>
    </row>
    <row r="533" spans="2:20" ht="45" customHeight="1" x14ac:dyDescent="0.25">
      <c r="B533" s="20" t="s">
        <v>2003</v>
      </c>
      <c r="C533" s="100" t="s">
        <v>2006</v>
      </c>
      <c r="D533" s="100"/>
      <c r="E533" s="109">
        <f t="shared" si="8"/>
        <v>1</v>
      </c>
      <c r="F533" s="109"/>
      <c r="G533" s="109" t="s">
        <v>20</v>
      </c>
      <c r="H533" s="109"/>
      <c r="I533" s="103">
        <v>43125</v>
      </c>
      <c r="J533" s="103"/>
      <c r="K533" s="103">
        <v>43125</v>
      </c>
      <c r="L533" s="103"/>
      <c r="M533" s="84" t="s">
        <v>656</v>
      </c>
      <c r="N533" s="84"/>
      <c r="O533" s="105">
        <v>335</v>
      </c>
      <c r="P533" s="105"/>
      <c r="Q533" s="84"/>
      <c r="R533" s="84"/>
      <c r="S533" s="84"/>
      <c r="T533" s="1"/>
    </row>
    <row r="534" spans="2:20" ht="45" customHeight="1" x14ac:dyDescent="0.25">
      <c r="B534" s="20" t="s">
        <v>2003</v>
      </c>
      <c r="C534" s="100" t="s">
        <v>2004</v>
      </c>
      <c r="D534" s="100"/>
      <c r="E534" s="109">
        <f t="shared" si="8"/>
        <v>1</v>
      </c>
      <c r="F534" s="109"/>
      <c r="G534" s="109" t="s">
        <v>2005</v>
      </c>
      <c r="H534" s="109"/>
      <c r="I534" s="103">
        <v>43232</v>
      </c>
      <c r="J534" s="103"/>
      <c r="K534" s="103">
        <v>43233</v>
      </c>
      <c r="L534" s="103"/>
      <c r="M534" s="84" t="s">
        <v>656</v>
      </c>
      <c r="N534" s="84"/>
      <c r="O534" s="105">
        <v>2292</v>
      </c>
      <c r="P534" s="105"/>
      <c r="Q534" s="84"/>
      <c r="R534" s="84"/>
      <c r="S534" s="84"/>
      <c r="T534" s="1"/>
    </row>
    <row r="535" spans="2:20" ht="45" customHeight="1" x14ac:dyDescent="0.25">
      <c r="B535" s="20" t="s">
        <v>2003</v>
      </c>
      <c r="C535" s="100" t="s">
        <v>2006</v>
      </c>
      <c r="D535" s="100"/>
      <c r="E535" s="109">
        <f t="shared" si="8"/>
        <v>1</v>
      </c>
      <c r="F535" s="109"/>
      <c r="G535" s="109" t="s">
        <v>20</v>
      </c>
      <c r="H535" s="109"/>
      <c r="I535" s="103">
        <v>43125</v>
      </c>
      <c r="J535" s="103"/>
      <c r="K535" s="103">
        <v>43125</v>
      </c>
      <c r="L535" s="103"/>
      <c r="M535" s="84" t="s">
        <v>656</v>
      </c>
      <c r="N535" s="84"/>
      <c r="O535" s="105">
        <v>118</v>
      </c>
      <c r="P535" s="105"/>
      <c r="Q535" s="84"/>
      <c r="R535" s="84"/>
      <c r="S535" s="84"/>
      <c r="T535" s="1"/>
    </row>
    <row r="536" spans="2:20" ht="45" customHeight="1" x14ac:dyDescent="0.25">
      <c r="B536" s="20" t="s">
        <v>2003</v>
      </c>
      <c r="C536" s="100" t="s">
        <v>2007</v>
      </c>
      <c r="D536" s="100"/>
      <c r="E536" s="109">
        <f t="shared" si="8"/>
        <v>1</v>
      </c>
      <c r="F536" s="109"/>
      <c r="G536" s="109" t="s">
        <v>35</v>
      </c>
      <c r="H536" s="109"/>
      <c r="I536" s="103">
        <v>43216</v>
      </c>
      <c r="J536" s="103"/>
      <c r="K536" s="103">
        <v>43216</v>
      </c>
      <c r="L536" s="103"/>
      <c r="M536" s="84" t="s">
        <v>656</v>
      </c>
      <c r="N536" s="84"/>
      <c r="O536" s="105">
        <v>267</v>
      </c>
      <c r="P536" s="105"/>
      <c r="Q536" s="84"/>
      <c r="R536" s="84"/>
      <c r="S536" s="84"/>
      <c r="T536" s="1"/>
    </row>
    <row r="537" spans="2:20" ht="45" customHeight="1" x14ac:dyDescent="0.25">
      <c r="B537" s="20" t="s">
        <v>2003</v>
      </c>
      <c r="C537" s="100" t="s">
        <v>2007</v>
      </c>
      <c r="D537" s="100"/>
      <c r="E537" s="109">
        <f t="shared" si="8"/>
        <v>1</v>
      </c>
      <c r="F537" s="109"/>
      <c r="G537" s="109" t="s">
        <v>35</v>
      </c>
      <c r="H537" s="109"/>
      <c r="I537" s="103">
        <v>43216</v>
      </c>
      <c r="J537" s="103"/>
      <c r="K537" s="103">
        <v>43216</v>
      </c>
      <c r="L537" s="103"/>
      <c r="M537" s="84" t="s">
        <v>656</v>
      </c>
      <c r="N537" s="84"/>
      <c r="O537" s="105">
        <v>499</v>
      </c>
      <c r="P537" s="105"/>
      <c r="Q537" s="84"/>
      <c r="R537" s="84"/>
      <c r="S537" s="84"/>
      <c r="T537" s="1"/>
    </row>
    <row r="538" spans="2:20" ht="45" customHeight="1" x14ac:dyDescent="0.25">
      <c r="B538" s="20" t="s">
        <v>2003</v>
      </c>
      <c r="C538" s="100" t="s">
        <v>2007</v>
      </c>
      <c r="D538" s="100"/>
      <c r="E538" s="109">
        <f t="shared" si="8"/>
        <v>1</v>
      </c>
      <c r="F538" s="109"/>
      <c r="G538" s="109" t="s">
        <v>20</v>
      </c>
      <c r="H538" s="109"/>
      <c r="I538" s="103">
        <v>43125</v>
      </c>
      <c r="J538" s="103"/>
      <c r="K538" s="103">
        <v>43125</v>
      </c>
      <c r="L538" s="103"/>
      <c r="M538" s="84" t="s">
        <v>656</v>
      </c>
      <c r="N538" s="84"/>
      <c r="O538" s="105">
        <v>180</v>
      </c>
      <c r="P538" s="105"/>
      <c r="Q538" s="84"/>
      <c r="R538" s="84"/>
      <c r="S538" s="84"/>
      <c r="T538" s="5">
        <f>SUM(O532:O538)</f>
        <v>3899</v>
      </c>
    </row>
    <row r="539" spans="2:20" ht="45" customHeight="1" x14ac:dyDescent="0.25">
      <c r="B539" s="20" t="s">
        <v>2008</v>
      </c>
      <c r="C539" s="100" t="s">
        <v>1930</v>
      </c>
      <c r="D539" s="100"/>
      <c r="E539" s="109">
        <f t="shared" si="8"/>
        <v>1</v>
      </c>
      <c r="F539" s="109"/>
      <c r="G539" s="109" t="s">
        <v>35</v>
      </c>
      <c r="H539" s="109"/>
      <c r="I539" s="103">
        <v>43224</v>
      </c>
      <c r="J539" s="103"/>
      <c r="K539" s="103">
        <v>43224</v>
      </c>
      <c r="L539" s="103"/>
      <c r="M539" s="84" t="s">
        <v>656</v>
      </c>
      <c r="N539" s="84"/>
      <c r="O539" s="105">
        <v>1014</v>
      </c>
      <c r="P539" s="105"/>
      <c r="Q539" s="84"/>
      <c r="R539" s="84"/>
      <c r="S539" s="84"/>
      <c r="T539" s="1"/>
    </row>
    <row r="540" spans="2:20" ht="45" customHeight="1" x14ac:dyDescent="0.25">
      <c r="B540" s="20" t="s">
        <v>2008</v>
      </c>
      <c r="C540" s="100" t="s">
        <v>1930</v>
      </c>
      <c r="D540" s="100"/>
      <c r="E540" s="109">
        <f t="shared" si="8"/>
        <v>1</v>
      </c>
      <c r="F540" s="109"/>
      <c r="G540" s="109" t="s">
        <v>35</v>
      </c>
      <c r="H540" s="109"/>
      <c r="I540" s="103">
        <v>43224</v>
      </c>
      <c r="J540" s="103"/>
      <c r="K540" s="103">
        <v>43224</v>
      </c>
      <c r="L540" s="103"/>
      <c r="M540" s="84" t="s">
        <v>656</v>
      </c>
      <c r="N540" s="84"/>
      <c r="O540" s="105">
        <v>500</v>
      </c>
      <c r="P540" s="105"/>
      <c r="Q540" s="84"/>
      <c r="R540" s="84"/>
      <c r="S540" s="84"/>
      <c r="T540" s="1"/>
    </row>
    <row r="541" spans="2:20" ht="45" customHeight="1" x14ac:dyDescent="0.25">
      <c r="B541" s="20" t="s">
        <v>2008</v>
      </c>
      <c r="C541" s="100" t="s">
        <v>2009</v>
      </c>
      <c r="D541" s="100"/>
      <c r="E541" s="109">
        <f t="shared" si="8"/>
        <v>1</v>
      </c>
      <c r="F541" s="109"/>
      <c r="G541" s="109" t="s">
        <v>35</v>
      </c>
      <c r="H541" s="109"/>
      <c r="I541" s="103">
        <v>43147</v>
      </c>
      <c r="J541" s="103"/>
      <c r="K541" s="103">
        <v>43147</v>
      </c>
      <c r="L541" s="103"/>
      <c r="M541" s="84" t="s">
        <v>656</v>
      </c>
      <c r="N541" s="84"/>
      <c r="O541" s="105">
        <v>308</v>
      </c>
      <c r="P541" s="105"/>
      <c r="Q541" s="84"/>
      <c r="R541" s="84"/>
      <c r="S541" s="84"/>
      <c r="T541" s="5">
        <f>SUM(O539:O541)</f>
        <v>1822</v>
      </c>
    </row>
    <row r="542" spans="2:20" ht="45" customHeight="1" x14ac:dyDescent="0.25">
      <c r="B542" s="20" t="s">
        <v>2010</v>
      </c>
      <c r="C542" s="100" t="s">
        <v>84</v>
      </c>
      <c r="D542" s="100"/>
      <c r="E542" s="109">
        <f t="shared" si="8"/>
        <v>1</v>
      </c>
      <c r="F542" s="109"/>
      <c r="G542" s="109" t="s">
        <v>20</v>
      </c>
      <c r="H542" s="109"/>
      <c r="I542" s="103">
        <v>43160</v>
      </c>
      <c r="J542" s="103"/>
      <c r="K542" s="103">
        <v>43185</v>
      </c>
      <c r="L542" s="103"/>
      <c r="M542" s="84" t="s">
        <v>656</v>
      </c>
      <c r="N542" s="84"/>
      <c r="O542" s="105">
        <v>180</v>
      </c>
      <c r="P542" s="105"/>
      <c r="Q542" s="84"/>
      <c r="R542" s="84"/>
      <c r="S542" s="84"/>
      <c r="T542" s="1"/>
    </row>
    <row r="543" spans="2:20" ht="45" customHeight="1" x14ac:dyDescent="0.25">
      <c r="B543" s="20" t="s">
        <v>2011</v>
      </c>
      <c r="C543" s="100" t="s">
        <v>2012</v>
      </c>
      <c r="D543" s="100"/>
      <c r="E543" s="109">
        <f t="shared" si="8"/>
        <v>1</v>
      </c>
      <c r="F543" s="109"/>
      <c r="G543" s="109" t="s">
        <v>35</v>
      </c>
      <c r="H543" s="109"/>
      <c r="I543" s="103">
        <v>43154</v>
      </c>
      <c r="J543" s="103"/>
      <c r="K543" s="103">
        <v>43154</v>
      </c>
      <c r="L543" s="103"/>
      <c r="M543" s="84" t="s">
        <v>656</v>
      </c>
      <c r="N543" s="84"/>
      <c r="O543" s="105">
        <v>856</v>
      </c>
      <c r="P543" s="105"/>
      <c r="Q543" s="84"/>
      <c r="R543" s="84"/>
      <c r="S543" s="84"/>
      <c r="T543" s="1"/>
    </row>
    <row r="544" spans="2:20" ht="45" customHeight="1" x14ac:dyDescent="0.25">
      <c r="B544" s="20" t="s">
        <v>2011</v>
      </c>
      <c r="C544" s="100" t="s">
        <v>2012</v>
      </c>
      <c r="D544" s="100"/>
      <c r="E544" s="109">
        <f t="shared" si="8"/>
        <v>1</v>
      </c>
      <c r="F544" s="109"/>
      <c r="G544" s="109" t="s">
        <v>35</v>
      </c>
      <c r="H544" s="109"/>
      <c r="I544" s="103">
        <v>43154</v>
      </c>
      <c r="J544" s="103"/>
      <c r="K544" s="103">
        <v>43154</v>
      </c>
      <c r="L544" s="103"/>
      <c r="M544" s="84" t="s">
        <v>656</v>
      </c>
      <c r="N544" s="84"/>
      <c r="O544" s="105">
        <v>422</v>
      </c>
      <c r="P544" s="105"/>
      <c r="Q544" s="84"/>
      <c r="R544" s="84"/>
      <c r="S544" s="84"/>
      <c r="T544" s="1"/>
    </row>
    <row r="545" spans="2:20" ht="45" customHeight="1" x14ac:dyDescent="0.25">
      <c r="B545" s="20" t="s">
        <v>2011</v>
      </c>
      <c r="C545" s="100" t="s">
        <v>84</v>
      </c>
      <c r="D545" s="100"/>
      <c r="E545" s="109">
        <f t="shared" si="8"/>
        <v>1</v>
      </c>
      <c r="F545" s="109"/>
      <c r="G545" s="109" t="s">
        <v>20</v>
      </c>
      <c r="H545" s="109"/>
      <c r="I545" s="103">
        <v>43210</v>
      </c>
      <c r="J545" s="103"/>
      <c r="K545" s="103">
        <v>43210</v>
      </c>
      <c r="L545" s="103"/>
      <c r="M545" s="84" t="s">
        <v>656</v>
      </c>
      <c r="N545" s="84"/>
      <c r="O545" s="105">
        <v>240</v>
      </c>
      <c r="P545" s="105"/>
      <c r="Q545" s="84"/>
      <c r="R545" s="84"/>
      <c r="S545" s="84"/>
      <c r="T545" s="1"/>
    </row>
    <row r="546" spans="2:20" ht="45" customHeight="1" x14ac:dyDescent="0.25">
      <c r="B546" s="20" t="s">
        <v>2011</v>
      </c>
      <c r="C546" s="100" t="s">
        <v>84</v>
      </c>
      <c r="D546" s="100"/>
      <c r="E546" s="109">
        <f t="shared" si="8"/>
        <v>1</v>
      </c>
      <c r="F546" s="109"/>
      <c r="G546" s="109" t="s">
        <v>20</v>
      </c>
      <c r="H546" s="109"/>
      <c r="I546" s="103">
        <v>43132</v>
      </c>
      <c r="J546" s="103"/>
      <c r="K546" s="103">
        <v>43181</v>
      </c>
      <c r="L546" s="103"/>
      <c r="M546" s="84" t="s">
        <v>656</v>
      </c>
      <c r="N546" s="84"/>
      <c r="O546" s="105">
        <v>3249</v>
      </c>
      <c r="P546" s="105"/>
      <c r="Q546" s="84"/>
      <c r="R546" s="84"/>
      <c r="S546" s="84"/>
      <c r="T546" s="1"/>
    </row>
    <row r="547" spans="2:20" ht="45" customHeight="1" x14ac:dyDescent="0.25">
      <c r="B547" s="20" t="s">
        <v>2011</v>
      </c>
      <c r="C547" s="100" t="s">
        <v>84</v>
      </c>
      <c r="D547" s="100"/>
      <c r="E547" s="109">
        <f t="shared" si="8"/>
        <v>1</v>
      </c>
      <c r="F547" s="109"/>
      <c r="G547" s="109" t="s">
        <v>20</v>
      </c>
      <c r="H547" s="109"/>
      <c r="I547" s="103">
        <v>43257</v>
      </c>
      <c r="J547" s="103"/>
      <c r="K547" s="103">
        <v>43257</v>
      </c>
      <c r="L547" s="103"/>
      <c r="M547" s="84" t="s">
        <v>656</v>
      </c>
      <c r="N547" s="84"/>
      <c r="O547" s="105">
        <v>1300</v>
      </c>
      <c r="P547" s="105"/>
      <c r="Q547" s="84"/>
      <c r="R547" s="84"/>
      <c r="S547" s="84"/>
      <c r="T547" s="1"/>
    </row>
    <row r="548" spans="2:20" ht="45" customHeight="1" x14ac:dyDescent="0.25">
      <c r="B548" s="20" t="s">
        <v>2011</v>
      </c>
      <c r="C548" s="100" t="s">
        <v>84</v>
      </c>
      <c r="D548" s="100"/>
      <c r="E548" s="109">
        <f t="shared" si="8"/>
        <v>1</v>
      </c>
      <c r="F548" s="109"/>
      <c r="G548" s="109" t="s">
        <v>20</v>
      </c>
      <c r="H548" s="109"/>
      <c r="I548" s="103">
        <v>43252</v>
      </c>
      <c r="J548" s="103"/>
      <c r="K548" s="103">
        <v>43252</v>
      </c>
      <c r="L548" s="103"/>
      <c r="M548" s="84" t="s">
        <v>656</v>
      </c>
      <c r="N548" s="84"/>
      <c r="O548" s="105">
        <v>240</v>
      </c>
      <c r="P548" s="105"/>
      <c r="Q548" s="84"/>
      <c r="R548" s="84"/>
      <c r="S548" s="84"/>
      <c r="T548" s="1"/>
    </row>
    <row r="549" spans="2:20" ht="45" customHeight="1" x14ac:dyDescent="0.25">
      <c r="B549" s="20" t="s">
        <v>2011</v>
      </c>
      <c r="C549" s="100" t="s">
        <v>84</v>
      </c>
      <c r="D549" s="100"/>
      <c r="E549" s="109">
        <f t="shared" si="8"/>
        <v>1</v>
      </c>
      <c r="F549" s="109"/>
      <c r="G549" s="109" t="s">
        <v>20</v>
      </c>
      <c r="H549" s="109"/>
      <c r="I549" s="103">
        <v>43257</v>
      </c>
      <c r="J549" s="103"/>
      <c r="K549" s="103">
        <v>43257</v>
      </c>
      <c r="L549" s="103"/>
      <c r="M549" s="84" t="s">
        <v>656</v>
      </c>
      <c r="N549" s="84"/>
      <c r="O549" s="105">
        <v>1760</v>
      </c>
      <c r="P549" s="105"/>
      <c r="Q549" s="84"/>
      <c r="R549" s="84"/>
      <c r="S549" s="84"/>
      <c r="T549" s="5">
        <f>SUM(O542:O549)</f>
        <v>8247</v>
      </c>
    </row>
    <row r="550" spans="2:20" ht="45" customHeight="1" x14ac:dyDescent="0.25">
      <c r="B550" s="20" t="s">
        <v>535</v>
      </c>
      <c r="C550" s="100" t="s">
        <v>19</v>
      </c>
      <c r="D550" s="100"/>
      <c r="E550" s="109">
        <f t="shared" si="8"/>
        <v>1</v>
      </c>
      <c r="F550" s="109"/>
      <c r="G550" s="109" t="s">
        <v>20</v>
      </c>
      <c r="H550" s="109"/>
      <c r="I550" s="103">
        <v>43102</v>
      </c>
      <c r="J550" s="103"/>
      <c r="K550" s="103">
        <v>43126</v>
      </c>
      <c r="L550" s="103"/>
      <c r="M550" s="84" t="s">
        <v>656</v>
      </c>
      <c r="N550" s="84"/>
      <c r="O550" s="105">
        <v>522</v>
      </c>
      <c r="P550" s="105"/>
      <c r="Q550" s="84"/>
      <c r="R550" s="84"/>
      <c r="S550" s="84"/>
      <c r="T550" s="1"/>
    </row>
    <row r="551" spans="2:20" ht="45" customHeight="1" x14ac:dyDescent="0.25">
      <c r="B551" s="20" t="s">
        <v>535</v>
      </c>
      <c r="C551" s="100" t="s">
        <v>19</v>
      </c>
      <c r="D551" s="100"/>
      <c r="E551" s="109">
        <f t="shared" si="8"/>
        <v>1</v>
      </c>
      <c r="F551" s="109"/>
      <c r="G551" s="109" t="s">
        <v>20</v>
      </c>
      <c r="H551" s="109"/>
      <c r="I551" s="103">
        <v>43116</v>
      </c>
      <c r="J551" s="103"/>
      <c r="K551" s="103">
        <v>43131</v>
      </c>
      <c r="L551" s="103"/>
      <c r="M551" s="84" t="s">
        <v>656</v>
      </c>
      <c r="N551" s="84"/>
      <c r="O551" s="105">
        <v>216</v>
      </c>
      <c r="P551" s="105"/>
      <c r="Q551" s="84"/>
      <c r="R551" s="84"/>
      <c r="S551" s="84"/>
      <c r="T551" s="1"/>
    </row>
    <row r="552" spans="2:20" ht="45" customHeight="1" x14ac:dyDescent="0.25">
      <c r="B552" s="20" t="s">
        <v>535</v>
      </c>
      <c r="C552" s="100" t="s">
        <v>19</v>
      </c>
      <c r="D552" s="100"/>
      <c r="E552" s="109">
        <f t="shared" si="8"/>
        <v>1</v>
      </c>
      <c r="F552" s="109"/>
      <c r="G552" s="109" t="s">
        <v>20</v>
      </c>
      <c r="H552" s="109"/>
      <c r="I552" s="103">
        <v>43132</v>
      </c>
      <c r="J552" s="103"/>
      <c r="K552" s="103">
        <v>43159</v>
      </c>
      <c r="L552" s="103"/>
      <c r="M552" s="84" t="s">
        <v>656</v>
      </c>
      <c r="N552" s="84"/>
      <c r="O552" s="105">
        <v>666</v>
      </c>
      <c r="P552" s="105"/>
      <c r="Q552" s="84"/>
      <c r="R552" s="84"/>
      <c r="S552" s="84"/>
      <c r="T552" s="1"/>
    </row>
    <row r="553" spans="2:20" ht="45" customHeight="1" x14ac:dyDescent="0.25">
      <c r="B553" s="20" t="s">
        <v>535</v>
      </c>
      <c r="C553" s="100" t="s">
        <v>19</v>
      </c>
      <c r="D553" s="100"/>
      <c r="E553" s="109">
        <f t="shared" si="8"/>
        <v>1</v>
      </c>
      <c r="F553" s="109"/>
      <c r="G553" s="109" t="s">
        <v>20</v>
      </c>
      <c r="H553" s="109"/>
      <c r="I553" s="103">
        <v>43179</v>
      </c>
      <c r="J553" s="103"/>
      <c r="K553" s="103">
        <v>43187</v>
      </c>
      <c r="L553" s="103"/>
      <c r="M553" s="84" t="s">
        <v>656</v>
      </c>
      <c r="N553" s="84"/>
      <c r="O553" s="105">
        <v>252</v>
      </c>
      <c r="P553" s="105"/>
      <c r="Q553" s="84"/>
      <c r="R553" s="84"/>
      <c r="S553" s="84"/>
      <c r="T553" s="1"/>
    </row>
    <row r="554" spans="2:20" ht="45" customHeight="1" x14ac:dyDescent="0.25">
      <c r="B554" s="20" t="s">
        <v>535</v>
      </c>
      <c r="C554" s="100" t="s">
        <v>19</v>
      </c>
      <c r="D554" s="100"/>
      <c r="E554" s="109">
        <f t="shared" si="8"/>
        <v>1</v>
      </c>
      <c r="F554" s="109"/>
      <c r="G554" s="109" t="s">
        <v>20</v>
      </c>
      <c r="H554" s="109"/>
      <c r="I554" s="103">
        <v>43132</v>
      </c>
      <c r="J554" s="103"/>
      <c r="K554" s="103">
        <v>43162</v>
      </c>
      <c r="L554" s="103"/>
      <c r="M554" s="84" t="s">
        <v>656</v>
      </c>
      <c r="N554" s="84"/>
      <c r="O554" s="105">
        <v>396</v>
      </c>
      <c r="P554" s="105"/>
      <c r="Q554" s="84"/>
      <c r="R554" s="84"/>
      <c r="S554" s="84"/>
      <c r="T554" s="1"/>
    </row>
    <row r="555" spans="2:20" ht="45" customHeight="1" x14ac:dyDescent="0.25">
      <c r="B555" s="20" t="s">
        <v>535</v>
      </c>
      <c r="C555" s="100" t="s">
        <v>84</v>
      </c>
      <c r="D555" s="100"/>
      <c r="E555" s="109">
        <f t="shared" si="8"/>
        <v>1</v>
      </c>
      <c r="F555" s="109"/>
      <c r="G555" s="109" t="s">
        <v>20</v>
      </c>
      <c r="H555" s="109"/>
      <c r="I555" s="103">
        <v>43202</v>
      </c>
      <c r="J555" s="103"/>
      <c r="K555" s="103">
        <v>43202</v>
      </c>
      <c r="L555" s="103"/>
      <c r="M555" s="84" t="s">
        <v>656</v>
      </c>
      <c r="N555" s="84"/>
      <c r="O555" s="105">
        <v>234</v>
      </c>
      <c r="P555" s="105"/>
      <c r="Q555" s="84"/>
      <c r="R555" s="84"/>
      <c r="S555" s="84"/>
      <c r="T555" s="1"/>
    </row>
    <row r="556" spans="2:20" ht="45" customHeight="1" x14ac:dyDescent="0.25">
      <c r="B556" s="20" t="s">
        <v>535</v>
      </c>
      <c r="C556" s="100" t="s">
        <v>19</v>
      </c>
      <c r="D556" s="100"/>
      <c r="E556" s="109">
        <f t="shared" si="8"/>
        <v>1</v>
      </c>
      <c r="F556" s="109"/>
      <c r="G556" s="109" t="s">
        <v>20</v>
      </c>
      <c r="H556" s="109"/>
      <c r="I556" s="103">
        <v>43210</v>
      </c>
      <c r="J556" s="103"/>
      <c r="K556" s="103">
        <v>43210</v>
      </c>
      <c r="L556" s="103"/>
      <c r="M556" s="84" t="s">
        <v>656</v>
      </c>
      <c r="N556" s="84"/>
      <c r="O556" s="105">
        <v>288</v>
      </c>
      <c r="P556" s="105"/>
      <c r="Q556" s="84"/>
      <c r="R556" s="84"/>
      <c r="S556" s="84"/>
      <c r="T556" s="1"/>
    </row>
    <row r="557" spans="2:20" ht="45" customHeight="1" x14ac:dyDescent="0.25">
      <c r="B557" s="20" t="s">
        <v>535</v>
      </c>
      <c r="C557" s="100" t="s">
        <v>84</v>
      </c>
      <c r="D557" s="100"/>
      <c r="E557" s="109">
        <f t="shared" si="8"/>
        <v>1</v>
      </c>
      <c r="F557" s="109"/>
      <c r="G557" s="109" t="s">
        <v>20</v>
      </c>
      <c r="H557" s="109"/>
      <c r="I557" s="103">
        <v>43235</v>
      </c>
      <c r="J557" s="103"/>
      <c r="K557" s="103">
        <v>43235</v>
      </c>
      <c r="L557" s="103"/>
      <c r="M557" s="84" t="s">
        <v>656</v>
      </c>
      <c r="N557" s="84"/>
      <c r="O557" s="105">
        <v>486</v>
      </c>
      <c r="P557" s="105"/>
      <c r="Q557" s="84"/>
      <c r="R557" s="84"/>
      <c r="S557" s="84"/>
      <c r="T557" s="1"/>
    </row>
    <row r="558" spans="2:20" ht="45" customHeight="1" x14ac:dyDescent="0.25">
      <c r="B558" s="20" t="s">
        <v>535</v>
      </c>
      <c r="C558" s="100" t="s">
        <v>2013</v>
      </c>
      <c r="D558" s="100"/>
      <c r="E558" s="109">
        <f t="shared" si="8"/>
        <v>1</v>
      </c>
      <c r="F558" s="109"/>
      <c r="G558" s="109" t="s">
        <v>35</v>
      </c>
      <c r="H558" s="109"/>
      <c r="I558" s="103">
        <v>43242</v>
      </c>
      <c r="J558" s="103"/>
      <c r="K558" s="103">
        <v>43242</v>
      </c>
      <c r="L558" s="103"/>
      <c r="M558" s="84" t="s">
        <v>656</v>
      </c>
      <c r="N558" s="84"/>
      <c r="O558" s="105">
        <v>428</v>
      </c>
      <c r="P558" s="105"/>
      <c r="Q558" s="84"/>
      <c r="R558" s="84"/>
      <c r="S558" s="84"/>
      <c r="T558" s="1"/>
    </row>
    <row r="559" spans="2:20" ht="45" customHeight="1" x14ac:dyDescent="0.25">
      <c r="B559" s="20" t="s">
        <v>535</v>
      </c>
      <c r="C559" s="100" t="s">
        <v>1930</v>
      </c>
      <c r="D559" s="100"/>
      <c r="E559" s="109">
        <f t="shared" si="8"/>
        <v>1</v>
      </c>
      <c r="F559" s="109"/>
      <c r="G559" s="109" t="s">
        <v>35</v>
      </c>
      <c r="H559" s="109"/>
      <c r="I559" s="103">
        <v>43154</v>
      </c>
      <c r="J559" s="103"/>
      <c r="K559" s="103">
        <v>43154</v>
      </c>
      <c r="L559" s="103"/>
      <c r="M559" s="84" t="s">
        <v>656</v>
      </c>
      <c r="N559" s="84"/>
      <c r="O559" s="105">
        <v>130</v>
      </c>
      <c r="P559" s="105"/>
      <c r="Q559" s="84"/>
      <c r="R559" s="84"/>
      <c r="S559" s="84"/>
      <c r="T559" s="1"/>
    </row>
    <row r="560" spans="2:20" ht="45" customHeight="1" x14ac:dyDescent="0.25">
      <c r="B560" s="20" t="s">
        <v>535</v>
      </c>
      <c r="C560" s="100" t="s">
        <v>2014</v>
      </c>
      <c r="D560" s="100"/>
      <c r="E560" s="109">
        <f t="shared" si="8"/>
        <v>1</v>
      </c>
      <c r="F560" s="109"/>
      <c r="G560" s="109" t="s">
        <v>17</v>
      </c>
      <c r="H560" s="109"/>
      <c r="I560" s="103">
        <v>43216</v>
      </c>
      <c r="J560" s="103"/>
      <c r="K560" s="103">
        <v>43217</v>
      </c>
      <c r="L560" s="103"/>
      <c r="M560" s="84" t="s">
        <v>656</v>
      </c>
      <c r="N560" s="84"/>
      <c r="O560" s="105">
        <v>1292</v>
      </c>
      <c r="P560" s="105"/>
      <c r="Q560" s="84"/>
      <c r="R560" s="84"/>
      <c r="S560" s="84"/>
      <c r="T560" s="1"/>
    </row>
    <row r="561" spans="2:20" ht="45" customHeight="1" x14ac:dyDescent="0.25">
      <c r="B561" s="20" t="s">
        <v>535</v>
      </c>
      <c r="C561" s="100" t="s">
        <v>84</v>
      </c>
      <c r="D561" s="100"/>
      <c r="E561" s="109">
        <f t="shared" si="8"/>
        <v>1</v>
      </c>
      <c r="F561" s="109"/>
      <c r="G561" s="109" t="s">
        <v>20</v>
      </c>
      <c r="H561" s="109"/>
      <c r="I561" s="103">
        <v>43206</v>
      </c>
      <c r="J561" s="103"/>
      <c r="K561" s="103">
        <v>43220</v>
      </c>
      <c r="L561" s="103"/>
      <c r="M561" s="84" t="s">
        <v>656</v>
      </c>
      <c r="N561" s="84"/>
      <c r="O561" s="105">
        <v>594</v>
      </c>
      <c r="P561" s="105"/>
      <c r="Q561" s="84"/>
      <c r="R561" s="84"/>
      <c r="S561" s="84"/>
      <c r="T561" s="1"/>
    </row>
    <row r="562" spans="2:20" ht="45" customHeight="1" x14ac:dyDescent="0.25">
      <c r="B562" s="20" t="s">
        <v>535</v>
      </c>
      <c r="C562" s="100" t="s">
        <v>2014</v>
      </c>
      <c r="D562" s="100"/>
      <c r="E562" s="109">
        <f t="shared" si="8"/>
        <v>1</v>
      </c>
      <c r="F562" s="109"/>
      <c r="G562" s="109" t="s">
        <v>17</v>
      </c>
      <c r="H562" s="109"/>
      <c r="I562" s="103">
        <v>43216</v>
      </c>
      <c r="J562" s="103"/>
      <c r="K562" s="103">
        <v>43217</v>
      </c>
      <c r="L562" s="103"/>
      <c r="M562" s="84" t="s">
        <v>656</v>
      </c>
      <c r="N562" s="84"/>
      <c r="O562" s="105">
        <v>323</v>
      </c>
      <c r="P562" s="105"/>
      <c r="Q562" s="84"/>
      <c r="R562" s="84"/>
      <c r="S562" s="84"/>
      <c r="T562" s="1"/>
    </row>
    <row r="563" spans="2:20" ht="45" customHeight="1" x14ac:dyDescent="0.25">
      <c r="B563" s="20" t="s">
        <v>535</v>
      </c>
      <c r="C563" s="100" t="s">
        <v>2015</v>
      </c>
      <c r="D563" s="100"/>
      <c r="E563" s="109">
        <f t="shared" si="8"/>
        <v>1</v>
      </c>
      <c r="F563" s="109"/>
      <c r="G563" s="109" t="s">
        <v>35</v>
      </c>
      <c r="H563" s="109"/>
      <c r="I563" s="103">
        <v>43181</v>
      </c>
      <c r="J563" s="103"/>
      <c r="K563" s="103">
        <v>43181</v>
      </c>
      <c r="L563" s="103"/>
      <c r="M563" s="84" t="s">
        <v>656</v>
      </c>
      <c r="N563" s="84"/>
      <c r="O563" s="105">
        <v>208</v>
      </c>
      <c r="P563" s="105"/>
      <c r="Q563" s="84"/>
      <c r="R563" s="84"/>
      <c r="S563" s="84"/>
      <c r="T563" s="1"/>
    </row>
    <row r="564" spans="2:20" ht="45" customHeight="1" x14ac:dyDescent="0.25">
      <c r="B564" s="20" t="s">
        <v>535</v>
      </c>
      <c r="C564" s="100" t="s">
        <v>2015</v>
      </c>
      <c r="D564" s="100"/>
      <c r="E564" s="109">
        <f t="shared" si="8"/>
        <v>1</v>
      </c>
      <c r="F564" s="109"/>
      <c r="G564" s="109" t="s">
        <v>35</v>
      </c>
      <c r="H564" s="109"/>
      <c r="I564" s="103">
        <v>43181</v>
      </c>
      <c r="J564" s="103"/>
      <c r="K564" s="103">
        <v>43181</v>
      </c>
      <c r="L564" s="103"/>
      <c r="M564" s="84" t="s">
        <v>656</v>
      </c>
      <c r="N564" s="84"/>
      <c r="O564" s="105">
        <v>340.99</v>
      </c>
      <c r="P564" s="105"/>
      <c r="Q564" s="84"/>
      <c r="R564" s="84"/>
      <c r="S564" s="84"/>
      <c r="T564" s="1"/>
    </row>
    <row r="565" spans="2:20" ht="45" customHeight="1" x14ac:dyDescent="0.25">
      <c r="B565" s="20" t="s">
        <v>535</v>
      </c>
      <c r="C565" s="100" t="s">
        <v>1695</v>
      </c>
      <c r="D565" s="100"/>
      <c r="E565" s="109">
        <f t="shared" si="8"/>
        <v>1</v>
      </c>
      <c r="F565" s="109"/>
      <c r="G565" s="109" t="s">
        <v>35</v>
      </c>
      <c r="H565" s="109"/>
      <c r="I565" s="103">
        <v>43199</v>
      </c>
      <c r="J565" s="103"/>
      <c r="K565" s="103">
        <v>43199</v>
      </c>
      <c r="L565" s="103"/>
      <c r="M565" s="84" t="s">
        <v>656</v>
      </c>
      <c r="N565" s="84"/>
      <c r="O565" s="105">
        <v>208</v>
      </c>
      <c r="P565" s="105"/>
      <c r="Q565" s="84"/>
      <c r="R565" s="84"/>
      <c r="S565" s="84"/>
      <c r="T565" s="1"/>
    </row>
    <row r="566" spans="2:20" ht="45" customHeight="1" x14ac:dyDescent="0.25">
      <c r="B566" s="20" t="s">
        <v>535</v>
      </c>
      <c r="C566" s="100" t="s">
        <v>1695</v>
      </c>
      <c r="D566" s="100"/>
      <c r="E566" s="109">
        <f t="shared" si="8"/>
        <v>1</v>
      </c>
      <c r="F566" s="109"/>
      <c r="G566" s="109" t="s">
        <v>35</v>
      </c>
      <c r="H566" s="109"/>
      <c r="I566" s="103">
        <v>43199</v>
      </c>
      <c r="J566" s="103"/>
      <c r="K566" s="103">
        <v>43199</v>
      </c>
      <c r="L566" s="103"/>
      <c r="M566" s="84" t="s">
        <v>656</v>
      </c>
      <c r="N566" s="84"/>
      <c r="O566" s="105">
        <v>500</v>
      </c>
      <c r="P566" s="105"/>
      <c r="Q566" s="84"/>
      <c r="R566" s="84"/>
      <c r="S566" s="84"/>
      <c r="T566" s="1"/>
    </row>
    <row r="567" spans="2:20" ht="45" customHeight="1" x14ac:dyDescent="0.25">
      <c r="B567" s="20" t="s">
        <v>535</v>
      </c>
      <c r="C567" s="100" t="s">
        <v>2016</v>
      </c>
      <c r="D567" s="100"/>
      <c r="E567" s="109">
        <f t="shared" si="8"/>
        <v>1</v>
      </c>
      <c r="F567" s="109"/>
      <c r="G567" s="109" t="s">
        <v>35</v>
      </c>
      <c r="H567" s="109"/>
      <c r="I567" s="103">
        <v>43259</v>
      </c>
      <c r="J567" s="103"/>
      <c r="K567" s="103">
        <v>43259</v>
      </c>
      <c r="L567" s="103"/>
      <c r="M567" s="84" t="s">
        <v>656</v>
      </c>
      <c r="N567" s="84"/>
      <c r="O567" s="105">
        <v>500</v>
      </c>
      <c r="P567" s="105"/>
      <c r="Q567" s="84"/>
      <c r="R567" s="84"/>
      <c r="S567" s="84"/>
      <c r="T567" s="1"/>
    </row>
    <row r="568" spans="2:20" ht="45" customHeight="1" x14ac:dyDescent="0.25">
      <c r="B568" s="20" t="s">
        <v>535</v>
      </c>
      <c r="C568" s="100" t="s">
        <v>2016</v>
      </c>
      <c r="D568" s="100"/>
      <c r="E568" s="109">
        <f t="shared" si="8"/>
        <v>1</v>
      </c>
      <c r="F568" s="109"/>
      <c r="G568" s="109" t="s">
        <v>35</v>
      </c>
      <c r="H568" s="109"/>
      <c r="I568" s="103">
        <v>43259</v>
      </c>
      <c r="J568" s="103"/>
      <c r="K568" s="103">
        <v>43259</v>
      </c>
      <c r="L568" s="103"/>
      <c r="M568" s="84" t="s">
        <v>656</v>
      </c>
      <c r="N568" s="84"/>
      <c r="O568" s="105">
        <v>580</v>
      </c>
      <c r="P568" s="105"/>
      <c r="Q568" s="84"/>
      <c r="R568" s="84"/>
      <c r="S568" s="84"/>
      <c r="T568" s="1"/>
    </row>
    <row r="569" spans="2:20" ht="45" customHeight="1" x14ac:dyDescent="0.25">
      <c r="B569" s="20" t="s">
        <v>535</v>
      </c>
      <c r="C569" s="100" t="s">
        <v>2017</v>
      </c>
      <c r="D569" s="100"/>
      <c r="E569" s="109">
        <f t="shared" si="8"/>
        <v>1</v>
      </c>
      <c r="F569" s="109"/>
      <c r="G569" s="109" t="s">
        <v>35</v>
      </c>
      <c r="H569" s="109"/>
      <c r="I569" s="103">
        <v>43258</v>
      </c>
      <c r="J569" s="103"/>
      <c r="K569" s="103">
        <v>43258</v>
      </c>
      <c r="L569" s="103"/>
      <c r="M569" s="84" t="s">
        <v>656</v>
      </c>
      <c r="N569" s="84"/>
      <c r="O569" s="105">
        <v>708</v>
      </c>
      <c r="P569" s="105"/>
      <c r="Q569" s="84"/>
      <c r="R569" s="84"/>
      <c r="S569" s="84"/>
      <c r="T569" s="1"/>
    </row>
    <row r="570" spans="2:20" ht="45" customHeight="1" x14ac:dyDescent="0.25">
      <c r="B570" s="20" t="s">
        <v>535</v>
      </c>
      <c r="C570" s="100" t="s">
        <v>2018</v>
      </c>
      <c r="D570" s="100"/>
      <c r="E570" s="109">
        <f t="shared" si="8"/>
        <v>1</v>
      </c>
      <c r="F570" s="109"/>
      <c r="G570" s="109" t="s">
        <v>35</v>
      </c>
      <c r="H570" s="109"/>
      <c r="I570" s="103">
        <v>43140</v>
      </c>
      <c r="J570" s="103"/>
      <c r="K570" s="103">
        <v>43140</v>
      </c>
      <c r="L570" s="103"/>
      <c r="M570" s="84" t="s">
        <v>656</v>
      </c>
      <c r="N570" s="84"/>
      <c r="O570" s="105">
        <v>833.1</v>
      </c>
      <c r="P570" s="105"/>
      <c r="Q570" s="84"/>
      <c r="R570" s="84"/>
      <c r="S570" s="84"/>
      <c r="T570" s="1"/>
    </row>
    <row r="571" spans="2:20" ht="45" customHeight="1" x14ac:dyDescent="0.25">
      <c r="B571" s="20" t="s">
        <v>535</v>
      </c>
      <c r="C571" s="100" t="s">
        <v>2018</v>
      </c>
      <c r="D571" s="100"/>
      <c r="E571" s="109">
        <f t="shared" si="8"/>
        <v>1</v>
      </c>
      <c r="F571" s="109"/>
      <c r="G571" s="109" t="s">
        <v>35</v>
      </c>
      <c r="H571" s="109"/>
      <c r="I571" s="103">
        <v>43140</v>
      </c>
      <c r="J571" s="103"/>
      <c r="K571" s="103">
        <v>43141</v>
      </c>
      <c r="L571" s="103"/>
      <c r="M571" s="84" t="s">
        <v>656</v>
      </c>
      <c r="N571" s="84"/>
      <c r="O571" s="105">
        <v>500</v>
      </c>
      <c r="P571" s="105"/>
      <c r="Q571" s="84"/>
      <c r="R571" s="84"/>
      <c r="S571" s="84"/>
      <c r="T571" s="1"/>
    </row>
    <row r="572" spans="2:20" ht="45" customHeight="1" x14ac:dyDescent="0.25">
      <c r="B572" s="20" t="s">
        <v>535</v>
      </c>
      <c r="C572" s="100" t="s">
        <v>2019</v>
      </c>
      <c r="D572" s="100"/>
      <c r="E572" s="109">
        <f t="shared" si="8"/>
        <v>1</v>
      </c>
      <c r="F572" s="109"/>
      <c r="G572" s="109" t="s">
        <v>35</v>
      </c>
      <c r="H572" s="109"/>
      <c r="I572" s="103">
        <v>43165</v>
      </c>
      <c r="J572" s="103"/>
      <c r="K572" s="103">
        <v>43165</v>
      </c>
      <c r="L572" s="103"/>
      <c r="M572" s="84" t="s">
        <v>656</v>
      </c>
      <c r="N572" s="84"/>
      <c r="O572" s="105">
        <v>208</v>
      </c>
      <c r="P572" s="105"/>
      <c r="Q572" s="84"/>
      <c r="R572" s="84"/>
      <c r="S572" s="84"/>
      <c r="T572" s="1"/>
    </row>
    <row r="573" spans="2:20" ht="45" customHeight="1" x14ac:dyDescent="0.25">
      <c r="B573" s="20" t="s">
        <v>535</v>
      </c>
      <c r="C573" s="100" t="s">
        <v>2020</v>
      </c>
      <c r="D573" s="100"/>
      <c r="E573" s="109">
        <f t="shared" si="8"/>
        <v>1</v>
      </c>
      <c r="F573" s="109"/>
      <c r="G573" s="109" t="s">
        <v>35</v>
      </c>
      <c r="H573" s="109"/>
      <c r="I573" s="103">
        <v>43166</v>
      </c>
      <c r="J573" s="103"/>
      <c r="K573" s="103">
        <v>43166</v>
      </c>
      <c r="L573" s="103"/>
      <c r="M573" s="84" t="s">
        <v>656</v>
      </c>
      <c r="N573" s="84"/>
      <c r="O573" s="105">
        <v>208</v>
      </c>
      <c r="P573" s="105"/>
      <c r="Q573" s="84"/>
      <c r="R573" s="84"/>
      <c r="S573" s="84"/>
      <c r="T573" s="1"/>
    </row>
    <row r="574" spans="2:20" ht="45" customHeight="1" x14ac:dyDescent="0.25">
      <c r="B574" s="20" t="s">
        <v>535</v>
      </c>
      <c r="C574" s="100" t="s">
        <v>2019</v>
      </c>
      <c r="D574" s="100"/>
      <c r="E574" s="109">
        <f t="shared" si="8"/>
        <v>1</v>
      </c>
      <c r="F574" s="109"/>
      <c r="G574" s="109" t="s">
        <v>35</v>
      </c>
      <c r="H574" s="109"/>
      <c r="I574" s="103">
        <v>43165</v>
      </c>
      <c r="J574" s="103"/>
      <c r="K574" s="103">
        <v>43165</v>
      </c>
      <c r="L574" s="103"/>
      <c r="M574" s="84" t="s">
        <v>656</v>
      </c>
      <c r="N574" s="84"/>
      <c r="O574" s="105">
        <v>705.32</v>
      </c>
      <c r="P574" s="105"/>
      <c r="Q574" s="84"/>
      <c r="R574" s="84"/>
      <c r="S574" s="84"/>
      <c r="T574" s="1"/>
    </row>
    <row r="575" spans="2:20" ht="45" customHeight="1" x14ac:dyDescent="0.25">
      <c r="B575" s="20" t="s">
        <v>535</v>
      </c>
      <c r="C575" s="100" t="s">
        <v>2020</v>
      </c>
      <c r="D575" s="100"/>
      <c r="E575" s="109">
        <f t="shared" si="8"/>
        <v>1</v>
      </c>
      <c r="F575" s="109"/>
      <c r="G575" s="109" t="s">
        <v>35</v>
      </c>
      <c r="H575" s="109"/>
      <c r="I575" s="103">
        <v>43166</v>
      </c>
      <c r="J575" s="103"/>
      <c r="K575" s="103">
        <v>43166</v>
      </c>
      <c r="L575" s="103"/>
      <c r="M575" s="84" t="s">
        <v>656</v>
      </c>
      <c r="N575" s="84"/>
      <c r="O575" s="105">
        <v>500</v>
      </c>
      <c r="P575" s="105"/>
      <c r="Q575" s="84"/>
      <c r="R575" s="84"/>
      <c r="S575" s="84"/>
      <c r="T575" s="1"/>
    </row>
    <row r="576" spans="2:20" ht="45" customHeight="1" x14ac:dyDescent="0.25">
      <c r="B576" s="20" t="s">
        <v>535</v>
      </c>
      <c r="C576" s="100" t="s">
        <v>2021</v>
      </c>
      <c r="D576" s="100"/>
      <c r="E576" s="109">
        <f t="shared" si="8"/>
        <v>1</v>
      </c>
      <c r="F576" s="109"/>
      <c r="G576" s="109" t="s">
        <v>35</v>
      </c>
      <c r="H576" s="109"/>
      <c r="I576" s="103">
        <v>43112</v>
      </c>
      <c r="J576" s="103"/>
      <c r="K576" s="103">
        <v>43112</v>
      </c>
      <c r="L576" s="103"/>
      <c r="M576" s="84" t="s">
        <v>656</v>
      </c>
      <c r="N576" s="84"/>
      <c r="O576" s="105">
        <v>194</v>
      </c>
      <c r="P576" s="105"/>
      <c r="Q576" s="84"/>
      <c r="R576" s="84"/>
      <c r="S576" s="84"/>
      <c r="T576" s="1"/>
    </row>
    <row r="577" spans="2:20" ht="45" customHeight="1" x14ac:dyDescent="0.25">
      <c r="B577" s="20" t="s">
        <v>535</v>
      </c>
      <c r="C577" s="100" t="s">
        <v>1897</v>
      </c>
      <c r="D577" s="100"/>
      <c r="E577" s="109">
        <f t="shared" si="8"/>
        <v>1</v>
      </c>
      <c r="F577" s="109"/>
      <c r="G577" s="109" t="s">
        <v>35</v>
      </c>
      <c r="H577" s="109"/>
      <c r="I577" s="103">
        <v>43224</v>
      </c>
      <c r="J577" s="103"/>
      <c r="K577" s="103">
        <v>43224</v>
      </c>
      <c r="L577" s="103"/>
      <c r="M577" s="84" t="s">
        <v>656</v>
      </c>
      <c r="N577" s="84"/>
      <c r="O577" s="105">
        <v>708</v>
      </c>
      <c r="P577" s="105"/>
      <c r="Q577" s="84"/>
      <c r="R577" s="84"/>
      <c r="S577" s="84"/>
      <c r="T577" s="1"/>
    </row>
    <row r="578" spans="2:20" ht="45" customHeight="1" x14ac:dyDescent="0.25">
      <c r="B578" s="20" t="s">
        <v>535</v>
      </c>
      <c r="C578" s="100" t="s">
        <v>2022</v>
      </c>
      <c r="D578" s="100"/>
      <c r="E578" s="109">
        <f t="shared" si="8"/>
        <v>1</v>
      </c>
      <c r="F578" s="109"/>
      <c r="G578" s="109" t="s">
        <v>35</v>
      </c>
      <c r="H578" s="109"/>
      <c r="I578" s="103">
        <v>43229</v>
      </c>
      <c r="J578" s="103"/>
      <c r="K578" s="103">
        <v>43229</v>
      </c>
      <c r="L578" s="103"/>
      <c r="M578" s="84" t="s">
        <v>656</v>
      </c>
      <c r="N578" s="84"/>
      <c r="O578" s="105">
        <v>1315.04</v>
      </c>
      <c r="P578" s="105"/>
      <c r="Q578" s="84"/>
      <c r="R578" s="84"/>
      <c r="S578" s="84"/>
      <c r="T578" s="1"/>
    </row>
    <row r="579" spans="2:20" ht="45" customHeight="1" x14ac:dyDescent="0.25">
      <c r="B579" s="20" t="s">
        <v>535</v>
      </c>
      <c r="C579" s="100" t="s">
        <v>2022</v>
      </c>
      <c r="D579" s="100"/>
      <c r="E579" s="109">
        <f t="shared" si="8"/>
        <v>1</v>
      </c>
      <c r="F579" s="109"/>
      <c r="G579" s="109" t="s">
        <v>35</v>
      </c>
      <c r="H579" s="109"/>
      <c r="I579" s="103">
        <v>43229</v>
      </c>
      <c r="J579" s="103"/>
      <c r="K579" s="103">
        <v>43229</v>
      </c>
      <c r="L579" s="103"/>
      <c r="M579" s="84" t="s">
        <v>656</v>
      </c>
      <c r="N579" s="84"/>
      <c r="O579" s="105">
        <v>837.49</v>
      </c>
      <c r="P579" s="105"/>
      <c r="Q579" s="84"/>
      <c r="R579" s="84"/>
      <c r="S579" s="84"/>
      <c r="T579" s="1"/>
    </row>
    <row r="580" spans="2:20" ht="45" customHeight="1" x14ac:dyDescent="0.25">
      <c r="B580" s="20" t="s">
        <v>535</v>
      </c>
      <c r="C580" s="100" t="s">
        <v>1897</v>
      </c>
      <c r="D580" s="100"/>
      <c r="E580" s="109">
        <f t="shared" si="8"/>
        <v>1</v>
      </c>
      <c r="F580" s="109"/>
      <c r="G580" s="109" t="s">
        <v>35</v>
      </c>
      <c r="H580" s="109"/>
      <c r="I580" s="103">
        <v>43224</v>
      </c>
      <c r="J580" s="103"/>
      <c r="K580" s="103">
        <v>43224</v>
      </c>
      <c r="L580" s="103"/>
      <c r="M580" s="84" t="s">
        <v>656</v>
      </c>
      <c r="N580" s="84"/>
      <c r="O580" s="105">
        <v>271.44</v>
      </c>
      <c r="P580" s="105"/>
      <c r="Q580" s="84"/>
      <c r="R580" s="84"/>
      <c r="S580" s="84"/>
      <c r="T580" s="1"/>
    </row>
    <row r="581" spans="2:20" ht="45" customHeight="1" x14ac:dyDescent="0.25">
      <c r="B581" s="20" t="s">
        <v>535</v>
      </c>
      <c r="C581" s="100" t="s">
        <v>2023</v>
      </c>
      <c r="D581" s="100"/>
      <c r="E581" s="109">
        <f t="shared" si="8"/>
        <v>1</v>
      </c>
      <c r="F581" s="109"/>
      <c r="G581" s="109" t="s">
        <v>35</v>
      </c>
      <c r="H581" s="109"/>
      <c r="I581" s="103">
        <v>43206</v>
      </c>
      <c r="J581" s="103"/>
      <c r="K581" s="103">
        <v>43206</v>
      </c>
      <c r="L581" s="103"/>
      <c r="M581" s="84" t="s">
        <v>656</v>
      </c>
      <c r="N581" s="84"/>
      <c r="O581" s="105">
        <v>208</v>
      </c>
      <c r="P581" s="105"/>
      <c r="Q581" s="84"/>
      <c r="R581" s="84"/>
      <c r="S581" s="84"/>
      <c r="T581" s="1"/>
    </row>
    <row r="582" spans="2:20" ht="45" customHeight="1" x14ac:dyDescent="0.25">
      <c r="B582" s="20" t="s">
        <v>535</v>
      </c>
      <c r="C582" s="100" t="s">
        <v>2023</v>
      </c>
      <c r="D582" s="100"/>
      <c r="E582" s="109">
        <f t="shared" si="8"/>
        <v>1</v>
      </c>
      <c r="F582" s="109"/>
      <c r="G582" s="109" t="s">
        <v>35</v>
      </c>
      <c r="H582" s="109"/>
      <c r="I582" s="103">
        <v>43206</v>
      </c>
      <c r="J582" s="103"/>
      <c r="K582" s="103">
        <v>43206</v>
      </c>
      <c r="L582" s="103"/>
      <c r="M582" s="84" t="s">
        <v>656</v>
      </c>
      <c r="N582" s="84"/>
      <c r="O582" s="105">
        <v>500</v>
      </c>
      <c r="P582" s="105"/>
      <c r="Q582" s="84"/>
      <c r="R582" s="84"/>
      <c r="S582" s="84"/>
      <c r="T582" s="1"/>
    </row>
    <row r="583" spans="2:20" ht="45" customHeight="1" x14ac:dyDescent="0.25">
      <c r="B583" s="20" t="s">
        <v>535</v>
      </c>
      <c r="C583" s="100" t="s">
        <v>2024</v>
      </c>
      <c r="D583" s="100"/>
      <c r="E583" s="109">
        <f t="shared" si="8"/>
        <v>1</v>
      </c>
      <c r="F583" s="109"/>
      <c r="G583" s="109" t="s">
        <v>35</v>
      </c>
      <c r="H583" s="109"/>
      <c r="I583" s="103">
        <v>43139</v>
      </c>
      <c r="J583" s="103"/>
      <c r="K583" s="103">
        <v>43139</v>
      </c>
      <c r="L583" s="103"/>
      <c r="M583" s="84" t="s">
        <v>656</v>
      </c>
      <c r="N583" s="84"/>
      <c r="O583" s="105">
        <v>749.99</v>
      </c>
      <c r="P583" s="105"/>
      <c r="Q583" s="84"/>
      <c r="R583" s="84"/>
      <c r="S583" s="84"/>
      <c r="T583" s="1"/>
    </row>
    <row r="584" spans="2:20" ht="45" customHeight="1" x14ac:dyDescent="0.25">
      <c r="B584" s="20" t="s">
        <v>535</v>
      </c>
      <c r="C584" s="100" t="s">
        <v>2024</v>
      </c>
      <c r="D584" s="100"/>
      <c r="E584" s="109">
        <f t="shared" si="8"/>
        <v>1</v>
      </c>
      <c r="F584" s="109"/>
      <c r="G584" s="109" t="s">
        <v>35</v>
      </c>
      <c r="H584" s="109"/>
      <c r="I584" s="103">
        <v>43139</v>
      </c>
      <c r="J584" s="103"/>
      <c r="K584" s="103">
        <v>43139</v>
      </c>
      <c r="L584" s="103"/>
      <c r="M584" s="84" t="s">
        <v>656</v>
      </c>
      <c r="N584" s="84"/>
      <c r="O584" s="105">
        <v>846.2</v>
      </c>
      <c r="P584" s="105"/>
      <c r="Q584" s="84"/>
      <c r="R584" s="84"/>
      <c r="S584" s="84"/>
      <c r="T584" s="1"/>
    </row>
    <row r="585" spans="2:20" ht="45" customHeight="1" x14ac:dyDescent="0.25">
      <c r="B585" s="20" t="s">
        <v>535</v>
      </c>
      <c r="C585" s="100" t="s">
        <v>2025</v>
      </c>
      <c r="D585" s="100"/>
      <c r="E585" s="109">
        <f t="shared" si="8"/>
        <v>1</v>
      </c>
      <c r="F585" s="109"/>
      <c r="G585" s="109" t="s">
        <v>35</v>
      </c>
      <c r="H585" s="109"/>
      <c r="I585" s="103">
        <v>43159</v>
      </c>
      <c r="J585" s="103"/>
      <c r="K585" s="103">
        <v>43159</v>
      </c>
      <c r="L585" s="103"/>
      <c r="M585" s="84" t="s">
        <v>656</v>
      </c>
      <c r="N585" s="84"/>
      <c r="O585" s="105">
        <v>208</v>
      </c>
      <c r="P585" s="105"/>
      <c r="Q585" s="84"/>
      <c r="R585" s="84"/>
      <c r="S585" s="84"/>
      <c r="T585" s="1"/>
    </row>
    <row r="586" spans="2:20" ht="45" customHeight="1" x14ac:dyDescent="0.25">
      <c r="B586" s="20" t="s">
        <v>535</v>
      </c>
      <c r="C586" s="100" t="s">
        <v>2025</v>
      </c>
      <c r="D586" s="100"/>
      <c r="E586" s="109">
        <f t="shared" ref="E586:E649" si="9">D586+1</f>
        <v>1</v>
      </c>
      <c r="F586" s="109"/>
      <c r="G586" s="109" t="s">
        <v>35</v>
      </c>
      <c r="H586" s="109"/>
      <c r="I586" s="103">
        <v>43159</v>
      </c>
      <c r="J586" s="103"/>
      <c r="K586" s="103">
        <v>43159</v>
      </c>
      <c r="L586" s="103"/>
      <c r="M586" s="84" t="s">
        <v>656</v>
      </c>
      <c r="N586" s="84"/>
      <c r="O586" s="105">
        <v>500</v>
      </c>
      <c r="P586" s="105"/>
      <c r="Q586" s="84"/>
      <c r="R586" s="84"/>
      <c r="S586" s="84"/>
      <c r="T586" s="5">
        <f>SUM(O550:O586)</f>
        <v>18164.570000000003</v>
      </c>
    </row>
    <row r="587" spans="2:20" ht="45" customHeight="1" x14ac:dyDescent="0.25">
      <c r="B587" s="20" t="s">
        <v>551</v>
      </c>
      <c r="C587" s="100" t="s">
        <v>19</v>
      </c>
      <c r="D587" s="100"/>
      <c r="E587" s="109">
        <f t="shared" si="9"/>
        <v>1</v>
      </c>
      <c r="F587" s="109"/>
      <c r="G587" s="109" t="s">
        <v>20</v>
      </c>
      <c r="H587" s="109"/>
      <c r="I587" s="103">
        <v>43132</v>
      </c>
      <c r="J587" s="103"/>
      <c r="K587" s="103">
        <v>43158</v>
      </c>
      <c r="L587" s="103"/>
      <c r="M587" s="84" t="s">
        <v>656</v>
      </c>
      <c r="N587" s="84"/>
      <c r="O587" s="105">
        <v>216</v>
      </c>
      <c r="P587" s="105"/>
      <c r="Q587" s="84"/>
      <c r="R587" s="84"/>
      <c r="S587" s="84"/>
      <c r="T587" s="5">
        <f>O587</f>
        <v>216</v>
      </c>
    </row>
    <row r="588" spans="2:20" ht="45" customHeight="1" x14ac:dyDescent="0.25">
      <c r="B588" s="20" t="s">
        <v>2026</v>
      </c>
      <c r="C588" s="100" t="s">
        <v>1955</v>
      </c>
      <c r="D588" s="100"/>
      <c r="E588" s="109">
        <f t="shared" si="9"/>
        <v>1</v>
      </c>
      <c r="F588" s="109"/>
      <c r="G588" s="109" t="s">
        <v>17</v>
      </c>
      <c r="H588" s="109"/>
      <c r="I588" s="103">
        <v>43104</v>
      </c>
      <c r="J588" s="103"/>
      <c r="K588" s="103">
        <v>43104</v>
      </c>
      <c r="L588" s="103"/>
      <c r="M588" s="84" t="s">
        <v>656</v>
      </c>
      <c r="N588" s="84"/>
      <c r="O588" s="105">
        <v>1824</v>
      </c>
      <c r="P588" s="105"/>
      <c r="Q588" s="84"/>
      <c r="R588" s="84"/>
      <c r="S588" s="84"/>
      <c r="T588" s="1"/>
    </row>
    <row r="589" spans="2:20" ht="45" customHeight="1" x14ac:dyDescent="0.25">
      <c r="B589" s="20" t="s">
        <v>2026</v>
      </c>
      <c r="C589" s="100" t="s">
        <v>1956</v>
      </c>
      <c r="D589" s="100"/>
      <c r="E589" s="109">
        <f t="shared" si="9"/>
        <v>1</v>
      </c>
      <c r="F589" s="109"/>
      <c r="G589" s="109" t="s">
        <v>17</v>
      </c>
      <c r="H589" s="109"/>
      <c r="I589" s="103">
        <v>43131</v>
      </c>
      <c r="J589" s="103"/>
      <c r="K589" s="103">
        <v>43131</v>
      </c>
      <c r="L589" s="103"/>
      <c r="M589" s="84" t="s">
        <v>656</v>
      </c>
      <c r="N589" s="84"/>
      <c r="O589" s="105">
        <v>2535.0100000000002</v>
      </c>
      <c r="P589" s="105"/>
      <c r="Q589" s="84"/>
      <c r="R589" s="84"/>
      <c r="S589" s="84"/>
      <c r="T589" s="5">
        <f>SUM(O588:O589)</f>
        <v>4359.01</v>
      </c>
    </row>
    <row r="590" spans="2:20" ht="45" customHeight="1" x14ac:dyDescent="0.25">
      <c r="B590" s="20" t="s">
        <v>576</v>
      </c>
      <c r="C590" s="100" t="s">
        <v>2027</v>
      </c>
      <c r="D590" s="100"/>
      <c r="E590" s="109">
        <f t="shared" si="9"/>
        <v>1</v>
      </c>
      <c r="F590" s="109"/>
      <c r="G590" s="109" t="s">
        <v>35</v>
      </c>
      <c r="H590" s="109"/>
      <c r="I590" s="103">
        <v>43228</v>
      </c>
      <c r="J590" s="103"/>
      <c r="K590" s="103">
        <v>43228</v>
      </c>
      <c r="L590" s="103"/>
      <c r="M590" s="84" t="s">
        <v>656</v>
      </c>
      <c r="N590" s="84"/>
      <c r="O590" s="105">
        <v>636</v>
      </c>
      <c r="P590" s="105"/>
      <c r="Q590" s="84"/>
      <c r="R590" s="84"/>
      <c r="S590" s="84"/>
      <c r="T590" s="1"/>
    </row>
    <row r="591" spans="2:20" ht="45" customHeight="1" x14ac:dyDescent="0.25">
      <c r="B591" s="20" t="s">
        <v>576</v>
      </c>
      <c r="C591" s="100" t="s">
        <v>2028</v>
      </c>
      <c r="D591" s="100"/>
      <c r="E591" s="109">
        <f t="shared" si="9"/>
        <v>1</v>
      </c>
      <c r="F591" s="109"/>
      <c r="G591" s="109" t="s">
        <v>35</v>
      </c>
      <c r="H591" s="109"/>
      <c r="I591" s="103">
        <v>43179</v>
      </c>
      <c r="J591" s="103"/>
      <c r="K591" s="103">
        <v>43179</v>
      </c>
      <c r="L591" s="103"/>
      <c r="M591" s="84" t="s">
        <v>656</v>
      </c>
      <c r="N591" s="84"/>
      <c r="O591" s="105">
        <v>708</v>
      </c>
      <c r="P591" s="105"/>
      <c r="Q591" s="84"/>
      <c r="R591" s="84"/>
      <c r="S591" s="84"/>
      <c r="T591" s="1"/>
    </row>
    <row r="592" spans="2:20" ht="45" customHeight="1" x14ac:dyDescent="0.25">
      <c r="B592" s="20" t="s">
        <v>576</v>
      </c>
      <c r="C592" s="100" t="s">
        <v>2028</v>
      </c>
      <c r="D592" s="100"/>
      <c r="E592" s="109">
        <f t="shared" si="9"/>
        <v>1</v>
      </c>
      <c r="F592" s="109"/>
      <c r="G592" s="109" t="s">
        <v>35</v>
      </c>
      <c r="H592" s="109"/>
      <c r="I592" s="103">
        <v>43179</v>
      </c>
      <c r="J592" s="103"/>
      <c r="K592" s="103">
        <v>43179</v>
      </c>
      <c r="L592" s="103"/>
      <c r="M592" s="84" t="s">
        <v>656</v>
      </c>
      <c r="N592" s="84"/>
      <c r="O592" s="105">
        <v>300</v>
      </c>
      <c r="P592" s="105"/>
      <c r="Q592" s="84"/>
      <c r="R592" s="84"/>
      <c r="S592" s="84"/>
      <c r="T592" s="1"/>
    </row>
    <row r="593" spans="2:20" ht="45" customHeight="1" x14ac:dyDescent="0.25">
      <c r="B593" s="20" t="s">
        <v>576</v>
      </c>
      <c r="C593" s="100" t="s">
        <v>2029</v>
      </c>
      <c r="D593" s="100"/>
      <c r="E593" s="109">
        <f t="shared" si="9"/>
        <v>1</v>
      </c>
      <c r="F593" s="109"/>
      <c r="G593" s="109" t="s">
        <v>35</v>
      </c>
      <c r="H593" s="109"/>
      <c r="I593" s="103">
        <v>43195</v>
      </c>
      <c r="J593" s="103"/>
      <c r="K593" s="103">
        <v>43195</v>
      </c>
      <c r="L593" s="103"/>
      <c r="M593" s="84" t="s">
        <v>656</v>
      </c>
      <c r="N593" s="84"/>
      <c r="O593" s="105">
        <v>208</v>
      </c>
      <c r="P593" s="105"/>
      <c r="Q593" s="84"/>
      <c r="R593" s="84"/>
      <c r="S593" s="84"/>
      <c r="T593" s="1"/>
    </row>
    <row r="594" spans="2:20" ht="45" customHeight="1" x14ac:dyDescent="0.25">
      <c r="B594" s="20" t="s">
        <v>576</v>
      </c>
      <c r="C594" s="100" t="s">
        <v>2029</v>
      </c>
      <c r="D594" s="100"/>
      <c r="E594" s="109">
        <f t="shared" si="9"/>
        <v>1</v>
      </c>
      <c r="F594" s="109"/>
      <c r="G594" s="109" t="s">
        <v>35</v>
      </c>
      <c r="H594" s="109"/>
      <c r="I594" s="103">
        <v>43195</v>
      </c>
      <c r="J594" s="103"/>
      <c r="K594" s="103">
        <v>43195</v>
      </c>
      <c r="L594" s="103"/>
      <c r="M594" s="84" t="s">
        <v>656</v>
      </c>
      <c r="N594" s="84"/>
      <c r="O594" s="105">
        <v>500</v>
      </c>
      <c r="P594" s="105"/>
      <c r="Q594" s="84"/>
      <c r="R594" s="84"/>
      <c r="S594" s="84"/>
      <c r="T594" s="1"/>
    </row>
    <row r="595" spans="2:20" ht="45" customHeight="1" x14ac:dyDescent="0.25">
      <c r="B595" s="20" t="s">
        <v>576</v>
      </c>
      <c r="C595" s="100" t="s">
        <v>2030</v>
      </c>
      <c r="D595" s="100"/>
      <c r="E595" s="109">
        <f t="shared" si="9"/>
        <v>1</v>
      </c>
      <c r="F595" s="109"/>
      <c r="G595" s="109" t="s">
        <v>35</v>
      </c>
      <c r="H595" s="109"/>
      <c r="I595" s="103">
        <v>43228</v>
      </c>
      <c r="J595" s="103"/>
      <c r="K595" s="103">
        <v>43228</v>
      </c>
      <c r="L595" s="103"/>
      <c r="M595" s="84" t="s">
        <v>656</v>
      </c>
      <c r="N595" s="84"/>
      <c r="O595" s="105">
        <v>720</v>
      </c>
      <c r="P595" s="105"/>
      <c r="Q595" s="84"/>
      <c r="R595" s="84"/>
      <c r="S595" s="84"/>
      <c r="T595" s="1"/>
    </row>
    <row r="596" spans="2:20" ht="45" customHeight="1" x14ac:dyDescent="0.25">
      <c r="B596" s="20" t="s">
        <v>576</v>
      </c>
      <c r="C596" s="100" t="s">
        <v>2031</v>
      </c>
      <c r="D596" s="100"/>
      <c r="E596" s="109">
        <f t="shared" si="9"/>
        <v>1</v>
      </c>
      <c r="F596" s="109"/>
      <c r="G596" s="109" t="s">
        <v>35</v>
      </c>
      <c r="H596" s="109"/>
      <c r="I596" s="103">
        <v>43229</v>
      </c>
      <c r="J596" s="103"/>
      <c r="K596" s="103">
        <v>43229</v>
      </c>
      <c r="L596" s="103"/>
      <c r="M596" s="84" t="s">
        <v>656</v>
      </c>
      <c r="N596" s="84"/>
      <c r="O596" s="105">
        <v>208</v>
      </c>
      <c r="P596" s="105"/>
      <c r="Q596" s="84"/>
      <c r="R596" s="84"/>
      <c r="S596" s="84"/>
      <c r="T596" s="1"/>
    </row>
    <row r="597" spans="2:20" ht="45" customHeight="1" x14ac:dyDescent="0.25">
      <c r="B597" s="20" t="s">
        <v>576</v>
      </c>
      <c r="C597" s="100" t="s">
        <v>2031</v>
      </c>
      <c r="D597" s="100"/>
      <c r="E597" s="109">
        <f t="shared" si="9"/>
        <v>1</v>
      </c>
      <c r="F597" s="109"/>
      <c r="G597" s="109" t="s">
        <v>35</v>
      </c>
      <c r="H597" s="109"/>
      <c r="I597" s="103">
        <v>43229</v>
      </c>
      <c r="J597" s="103"/>
      <c r="K597" s="103">
        <v>43229</v>
      </c>
      <c r="L597" s="103"/>
      <c r="M597" s="84" t="s">
        <v>656</v>
      </c>
      <c r="N597" s="84"/>
      <c r="O597" s="105">
        <v>300</v>
      </c>
      <c r="P597" s="105"/>
      <c r="Q597" s="84"/>
      <c r="R597" s="84"/>
      <c r="S597" s="84"/>
      <c r="T597" s="5">
        <f>SUM(O590:O597)</f>
        <v>3580</v>
      </c>
    </row>
    <row r="598" spans="2:20" ht="45" customHeight="1" x14ac:dyDescent="0.25">
      <c r="B598" s="20" t="s">
        <v>2032</v>
      </c>
      <c r="C598" s="100" t="s">
        <v>2033</v>
      </c>
      <c r="D598" s="100"/>
      <c r="E598" s="109">
        <f t="shared" si="9"/>
        <v>1</v>
      </c>
      <c r="F598" s="109"/>
      <c r="G598" s="109" t="s">
        <v>35</v>
      </c>
      <c r="H598" s="109"/>
      <c r="I598" s="103">
        <v>43111</v>
      </c>
      <c r="J598" s="103"/>
      <c r="K598" s="103">
        <v>43111</v>
      </c>
      <c r="L598" s="103"/>
      <c r="M598" s="84" t="s">
        <v>656</v>
      </c>
      <c r="N598" s="84"/>
      <c r="O598" s="105">
        <v>760</v>
      </c>
      <c r="P598" s="105"/>
      <c r="Q598" s="84"/>
      <c r="R598" s="84"/>
      <c r="S598" s="84"/>
      <c r="T598" s="1"/>
    </row>
    <row r="599" spans="2:20" ht="45" customHeight="1" x14ac:dyDescent="0.25">
      <c r="B599" s="20" t="s">
        <v>2032</v>
      </c>
      <c r="C599" s="100" t="s">
        <v>2033</v>
      </c>
      <c r="D599" s="100"/>
      <c r="E599" s="109">
        <f t="shared" si="9"/>
        <v>1</v>
      </c>
      <c r="F599" s="109"/>
      <c r="G599" s="109" t="s">
        <v>35</v>
      </c>
      <c r="H599" s="109"/>
      <c r="I599" s="103">
        <v>43111</v>
      </c>
      <c r="J599" s="103"/>
      <c r="K599" s="103">
        <v>43111</v>
      </c>
      <c r="L599" s="103"/>
      <c r="M599" s="84" t="s">
        <v>656</v>
      </c>
      <c r="N599" s="84"/>
      <c r="O599" s="105">
        <v>130</v>
      </c>
      <c r="P599" s="105"/>
      <c r="Q599" s="84"/>
      <c r="R599" s="84"/>
      <c r="S599" s="84"/>
      <c r="T599" s="1"/>
    </row>
    <row r="600" spans="2:20" ht="45" customHeight="1" x14ac:dyDescent="0.25">
      <c r="B600" s="20" t="s">
        <v>2032</v>
      </c>
      <c r="C600" s="100" t="s">
        <v>19</v>
      </c>
      <c r="D600" s="100"/>
      <c r="E600" s="109">
        <f t="shared" si="9"/>
        <v>1</v>
      </c>
      <c r="F600" s="109"/>
      <c r="G600" s="109" t="s">
        <v>20</v>
      </c>
      <c r="H600" s="109"/>
      <c r="I600" s="103">
        <v>43108</v>
      </c>
      <c r="J600" s="103"/>
      <c r="K600" s="103">
        <v>43130</v>
      </c>
      <c r="L600" s="103"/>
      <c r="M600" s="84" t="s">
        <v>656</v>
      </c>
      <c r="N600" s="84"/>
      <c r="O600" s="105">
        <v>342</v>
      </c>
      <c r="P600" s="105"/>
      <c r="Q600" s="84"/>
      <c r="R600" s="84"/>
      <c r="S600" s="84"/>
      <c r="T600" s="1"/>
    </row>
    <row r="601" spans="2:20" ht="45" customHeight="1" x14ac:dyDescent="0.25">
      <c r="B601" s="20" t="s">
        <v>2032</v>
      </c>
      <c r="C601" s="100" t="s">
        <v>84</v>
      </c>
      <c r="D601" s="100"/>
      <c r="E601" s="109">
        <f t="shared" si="9"/>
        <v>1</v>
      </c>
      <c r="F601" s="109"/>
      <c r="G601" s="109" t="s">
        <v>20</v>
      </c>
      <c r="H601" s="109"/>
      <c r="I601" s="103">
        <v>43160</v>
      </c>
      <c r="J601" s="103"/>
      <c r="K601" s="103">
        <v>43187</v>
      </c>
      <c r="L601" s="103"/>
      <c r="M601" s="84" t="s">
        <v>656</v>
      </c>
      <c r="N601" s="84"/>
      <c r="O601" s="105">
        <v>1585</v>
      </c>
      <c r="P601" s="105"/>
      <c r="Q601" s="84"/>
      <c r="R601" s="84"/>
      <c r="S601" s="84"/>
      <c r="T601" s="1"/>
    </row>
    <row r="602" spans="2:20" ht="45" customHeight="1" x14ac:dyDescent="0.25">
      <c r="B602" s="20" t="s">
        <v>2032</v>
      </c>
      <c r="C602" s="100" t="s">
        <v>84</v>
      </c>
      <c r="D602" s="100"/>
      <c r="E602" s="109">
        <f t="shared" si="9"/>
        <v>1</v>
      </c>
      <c r="F602" s="109"/>
      <c r="G602" s="109" t="s">
        <v>20</v>
      </c>
      <c r="H602" s="109"/>
      <c r="I602" s="103">
        <v>43191</v>
      </c>
      <c r="J602" s="103"/>
      <c r="K602" s="103">
        <v>43220</v>
      </c>
      <c r="L602" s="103"/>
      <c r="M602" s="84" t="s">
        <v>656</v>
      </c>
      <c r="N602" s="84"/>
      <c r="O602" s="105">
        <v>432</v>
      </c>
      <c r="P602" s="105"/>
      <c r="Q602" s="84"/>
      <c r="R602" s="84"/>
      <c r="S602" s="84"/>
      <c r="T602" s="1"/>
    </row>
    <row r="603" spans="2:20" ht="45" customHeight="1" x14ac:dyDescent="0.25">
      <c r="B603" s="20" t="s">
        <v>2032</v>
      </c>
      <c r="C603" s="100" t="s">
        <v>2034</v>
      </c>
      <c r="D603" s="100"/>
      <c r="E603" s="109">
        <f t="shared" si="9"/>
        <v>1</v>
      </c>
      <c r="F603" s="109"/>
      <c r="G603" s="109" t="s">
        <v>35</v>
      </c>
      <c r="H603" s="109"/>
      <c r="I603" s="103">
        <v>43181</v>
      </c>
      <c r="J603" s="103"/>
      <c r="K603" s="103">
        <v>43181</v>
      </c>
      <c r="L603" s="103"/>
      <c r="M603" s="84" t="s">
        <v>656</v>
      </c>
      <c r="N603" s="84"/>
      <c r="O603" s="105">
        <v>922</v>
      </c>
      <c r="P603" s="105"/>
      <c r="Q603" s="84"/>
      <c r="R603" s="84"/>
      <c r="S603" s="84"/>
      <c r="T603" s="1"/>
    </row>
    <row r="604" spans="2:20" ht="45" customHeight="1" x14ac:dyDescent="0.25">
      <c r="B604" s="20" t="s">
        <v>2032</v>
      </c>
      <c r="C604" s="100" t="s">
        <v>2034</v>
      </c>
      <c r="D604" s="100"/>
      <c r="E604" s="109">
        <f t="shared" si="9"/>
        <v>1</v>
      </c>
      <c r="F604" s="109"/>
      <c r="G604" s="109" t="s">
        <v>35</v>
      </c>
      <c r="H604" s="109"/>
      <c r="I604" s="103">
        <v>43181</v>
      </c>
      <c r="J604" s="103"/>
      <c r="K604" s="103">
        <v>43181</v>
      </c>
      <c r="L604" s="103"/>
      <c r="M604" s="84" t="s">
        <v>656</v>
      </c>
      <c r="N604" s="84"/>
      <c r="O604" s="105">
        <v>146</v>
      </c>
      <c r="P604" s="105"/>
      <c r="Q604" s="84"/>
      <c r="R604" s="84"/>
      <c r="S604" s="84"/>
      <c r="T604" s="1"/>
    </row>
    <row r="605" spans="2:20" ht="45" customHeight="1" x14ac:dyDescent="0.25">
      <c r="B605" s="20" t="s">
        <v>2032</v>
      </c>
      <c r="C605" s="100" t="s">
        <v>2035</v>
      </c>
      <c r="D605" s="100"/>
      <c r="E605" s="109">
        <f t="shared" si="9"/>
        <v>1</v>
      </c>
      <c r="F605" s="109"/>
      <c r="G605" s="109" t="s">
        <v>35</v>
      </c>
      <c r="H605" s="109"/>
      <c r="I605" s="103">
        <v>43237</v>
      </c>
      <c r="J605" s="103"/>
      <c r="K605" s="103">
        <v>43237</v>
      </c>
      <c r="L605" s="103"/>
      <c r="M605" s="84" t="s">
        <v>656</v>
      </c>
      <c r="N605" s="84"/>
      <c r="O605" s="105">
        <v>1022</v>
      </c>
      <c r="P605" s="105"/>
      <c r="Q605" s="84"/>
      <c r="R605" s="84"/>
      <c r="S605" s="84"/>
      <c r="T605" s="1"/>
    </row>
    <row r="606" spans="2:20" ht="45" customHeight="1" x14ac:dyDescent="0.25">
      <c r="B606" s="20" t="s">
        <v>2032</v>
      </c>
      <c r="C606" s="100" t="s">
        <v>2035</v>
      </c>
      <c r="D606" s="100"/>
      <c r="E606" s="109">
        <f t="shared" si="9"/>
        <v>1</v>
      </c>
      <c r="F606" s="109"/>
      <c r="G606" s="109" t="s">
        <v>35</v>
      </c>
      <c r="H606" s="109"/>
      <c r="I606" s="103">
        <v>43237</v>
      </c>
      <c r="J606" s="103"/>
      <c r="K606" s="103">
        <v>43237</v>
      </c>
      <c r="L606" s="103"/>
      <c r="M606" s="84" t="s">
        <v>656</v>
      </c>
      <c r="N606" s="84"/>
      <c r="O606" s="105">
        <v>131</v>
      </c>
      <c r="P606" s="105"/>
      <c r="Q606" s="84"/>
      <c r="R606" s="84"/>
      <c r="S606" s="84"/>
      <c r="T606" s="1"/>
    </row>
    <row r="607" spans="2:20" ht="45" customHeight="1" x14ac:dyDescent="0.25">
      <c r="B607" s="20" t="s">
        <v>2032</v>
      </c>
      <c r="C607" s="100" t="s">
        <v>2036</v>
      </c>
      <c r="D607" s="100"/>
      <c r="E607" s="109">
        <f t="shared" si="9"/>
        <v>1</v>
      </c>
      <c r="F607" s="109"/>
      <c r="G607" s="109" t="s">
        <v>35</v>
      </c>
      <c r="H607" s="109"/>
      <c r="I607" s="103">
        <v>43200</v>
      </c>
      <c r="J607" s="103"/>
      <c r="K607" s="103">
        <v>43200</v>
      </c>
      <c r="L607" s="103"/>
      <c r="M607" s="84" t="s">
        <v>656</v>
      </c>
      <c r="N607" s="84"/>
      <c r="O607" s="105">
        <v>998</v>
      </c>
      <c r="P607" s="105"/>
      <c r="Q607" s="84"/>
      <c r="R607" s="84"/>
      <c r="S607" s="84"/>
      <c r="T607" s="1"/>
    </row>
    <row r="608" spans="2:20" ht="45" customHeight="1" x14ac:dyDescent="0.25">
      <c r="B608" s="20" t="s">
        <v>2032</v>
      </c>
      <c r="C608" s="100" t="s">
        <v>2036</v>
      </c>
      <c r="D608" s="100"/>
      <c r="E608" s="109">
        <f t="shared" si="9"/>
        <v>1</v>
      </c>
      <c r="F608" s="109"/>
      <c r="G608" s="109" t="s">
        <v>35</v>
      </c>
      <c r="H608" s="109"/>
      <c r="I608" s="103">
        <v>43200</v>
      </c>
      <c r="J608" s="103"/>
      <c r="K608" s="103">
        <v>43200</v>
      </c>
      <c r="L608" s="103"/>
      <c r="M608" s="84" t="s">
        <v>656</v>
      </c>
      <c r="N608" s="84"/>
      <c r="O608" s="105">
        <v>146</v>
      </c>
      <c r="P608" s="105"/>
      <c r="Q608" s="84"/>
      <c r="R608" s="84"/>
      <c r="S608" s="84"/>
      <c r="T608" s="1"/>
    </row>
    <row r="609" spans="2:20" ht="45" customHeight="1" x14ac:dyDescent="0.25">
      <c r="B609" s="20" t="s">
        <v>2032</v>
      </c>
      <c r="C609" s="100" t="s">
        <v>1857</v>
      </c>
      <c r="D609" s="100"/>
      <c r="E609" s="109">
        <f t="shared" si="9"/>
        <v>1</v>
      </c>
      <c r="F609" s="109"/>
      <c r="G609" s="109" t="s">
        <v>35</v>
      </c>
      <c r="H609" s="109"/>
      <c r="I609" s="103">
        <v>43213</v>
      </c>
      <c r="J609" s="103"/>
      <c r="K609" s="103">
        <v>43213</v>
      </c>
      <c r="L609" s="103"/>
      <c r="M609" s="84" t="s">
        <v>656</v>
      </c>
      <c r="N609" s="84"/>
      <c r="O609" s="105">
        <v>208</v>
      </c>
      <c r="P609" s="105"/>
      <c r="Q609" s="84"/>
      <c r="R609" s="84"/>
      <c r="S609" s="84"/>
      <c r="T609" s="1"/>
    </row>
    <row r="610" spans="2:20" ht="45" customHeight="1" x14ac:dyDescent="0.25">
      <c r="B610" s="20" t="s">
        <v>2032</v>
      </c>
      <c r="C610" s="100" t="s">
        <v>1857</v>
      </c>
      <c r="D610" s="100"/>
      <c r="E610" s="109">
        <f t="shared" si="9"/>
        <v>1</v>
      </c>
      <c r="F610" s="109"/>
      <c r="G610" s="109" t="s">
        <v>35</v>
      </c>
      <c r="H610" s="109"/>
      <c r="I610" s="103">
        <v>43213</v>
      </c>
      <c r="J610" s="103"/>
      <c r="K610" s="103">
        <v>43213</v>
      </c>
      <c r="L610" s="103"/>
      <c r="M610" s="84" t="s">
        <v>656</v>
      </c>
      <c r="N610" s="84"/>
      <c r="O610" s="105">
        <v>427.75</v>
      </c>
      <c r="P610" s="105"/>
      <c r="Q610" s="84"/>
      <c r="R610" s="84"/>
      <c r="S610" s="84"/>
      <c r="T610" s="1"/>
    </row>
    <row r="611" spans="2:20" ht="45" customHeight="1" x14ac:dyDescent="0.25">
      <c r="B611" s="20" t="s">
        <v>2032</v>
      </c>
      <c r="C611" s="100" t="s">
        <v>1485</v>
      </c>
      <c r="D611" s="100"/>
      <c r="E611" s="109">
        <f t="shared" si="9"/>
        <v>1</v>
      </c>
      <c r="F611" s="109"/>
      <c r="G611" s="109" t="s">
        <v>35</v>
      </c>
      <c r="H611" s="109"/>
      <c r="I611" s="103">
        <v>43159</v>
      </c>
      <c r="J611" s="103"/>
      <c r="K611" s="103">
        <v>43159</v>
      </c>
      <c r="L611" s="103"/>
      <c r="M611" s="84" t="s">
        <v>656</v>
      </c>
      <c r="N611" s="84"/>
      <c r="O611" s="105">
        <v>472</v>
      </c>
      <c r="P611" s="105"/>
      <c r="Q611" s="84"/>
      <c r="R611" s="84"/>
      <c r="S611" s="84"/>
      <c r="T611" s="1"/>
    </row>
    <row r="612" spans="2:20" ht="45" customHeight="1" x14ac:dyDescent="0.25">
      <c r="B612" s="20" t="s">
        <v>2032</v>
      </c>
      <c r="C612" s="100" t="s">
        <v>1485</v>
      </c>
      <c r="D612" s="100"/>
      <c r="E612" s="109">
        <f t="shared" si="9"/>
        <v>1</v>
      </c>
      <c r="F612" s="109"/>
      <c r="G612" s="109" t="s">
        <v>35</v>
      </c>
      <c r="H612" s="109"/>
      <c r="I612" s="103">
        <v>43159</v>
      </c>
      <c r="J612" s="103"/>
      <c r="K612" s="103">
        <v>43159</v>
      </c>
      <c r="L612" s="103"/>
      <c r="M612" s="84" t="s">
        <v>656</v>
      </c>
      <c r="N612" s="84"/>
      <c r="O612" s="105">
        <v>130</v>
      </c>
      <c r="P612" s="105"/>
      <c r="Q612" s="84"/>
      <c r="R612" s="84"/>
      <c r="S612" s="84"/>
      <c r="T612" s="1"/>
    </row>
    <row r="613" spans="2:20" ht="45" customHeight="1" x14ac:dyDescent="0.25">
      <c r="B613" s="20" t="s">
        <v>2032</v>
      </c>
      <c r="C613" s="100" t="s">
        <v>2037</v>
      </c>
      <c r="D613" s="100"/>
      <c r="E613" s="109">
        <f t="shared" si="9"/>
        <v>1</v>
      </c>
      <c r="F613" s="109"/>
      <c r="G613" s="109" t="s">
        <v>35</v>
      </c>
      <c r="H613" s="109"/>
      <c r="I613" s="103">
        <v>43117</v>
      </c>
      <c r="J613" s="103"/>
      <c r="K613" s="103">
        <v>43117</v>
      </c>
      <c r="L613" s="103"/>
      <c r="M613" s="84" t="s">
        <v>656</v>
      </c>
      <c r="N613" s="84"/>
      <c r="O613" s="105">
        <v>348</v>
      </c>
      <c r="P613" s="105"/>
      <c r="Q613" s="84"/>
      <c r="R613" s="84"/>
      <c r="S613" s="84"/>
      <c r="T613" s="1"/>
    </row>
    <row r="614" spans="2:20" ht="45" customHeight="1" x14ac:dyDescent="0.25">
      <c r="B614" s="20" t="s">
        <v>2032</v>
      </c>
      <c r="C614" s="100" t="s">
        <v>2037</v>
      </c>
      <c r="D614" s="100"/>
      <c r="E614" s="109">
        <f t="shared" si="9"/>
        <v>1</v>
      </c>
      <c r="F614" s="109"/>
      <c r="G614" s="109" t="s">
        <v>35</v>
      </c>
      <c r="H614" s="109"/>
      <c r="I614" s="103">
        <v>43117</v>
      </c>
      <c r="J614" s="103"/>
      <c r="K614" s="103">
        <v>43117</v>
      </c>
      <c r="L614" s="103"/>
      <c r="M614" s="84" t="s">
        <v>656</v>
      </c>
      <c r="N614" s="84"/>
      <c r="O614" s="105">
        <v>358</v>
      </c>
      <c r="P614" s="105"/>
      <c r="Q614" s="84"/>
      <c r="R614" s="84"/>
      <c r="S614" s="84"/>
      <c r="T614" s="1"/>
    </row>
    <row r="615" spans="2:20" ht="45" customHeight="1" x14ac:dyDescent="0.25">
      <c r="B615" s="20" t="s">
        <v>2032</v>
      </c>
      <c r="C615" s="100" t="s">
        <v>2037</v>
      </c>
      <c r="D615" s="100"/>
      <c r="E615" s="109">
        <f t="shared" si="9"/>
        <v>1</v>
      </c>
      <c r="F615" s="109"/>
      <c r="G615" s="109" t="s">
        <v>35</v>
      </c>
      <c r="H615" s="109"/>
      <c r="I615" s="103">
        <v>43117</v>
      </c>
      <c r="J615" s="103"/>
      <c r="K615" s="103">
        <v>43117</v>
      </c>
      <c r="L615" s="103"/>
      <c r="M615" s="84" t="s">
        <v>656</v>
      </c>
      <c r="N615" s="84"/>
      <c r="O615" s="105">
        <v>150</v>
      </c>
      <c r="P615" s="105"/>
      <c r="Q615" s="84"/>
      <c r="R615" s="84"/>
      <c r="S615" s="84"/>
      <c r="T615" s="1"/>
    </row>
    <row r="616" spans="2:20" ht="45" customHeight="1" x14ac:dyDescent="0.25">
      <c r="B616" s="20" t="s">
        <v>2032</v>
      </c>
      <c r="C616" s="100" t="s">
        <v>2037</v>
      </c>
      <c r="D616" s="100"/>
      <c r="E616" s="109">
        <f t="shared" si="9"/>
        <v>1</v>
      </c>
      <c r="F616" s="109"/>
      <c r="G616" s="109" t="s">
        <v>35</v>
      </c>
      <c r="H616" s="109"/>
      <c r="I616" s="103">
        <v>43117</v>
      </c>
      <c r="J616" s="103"/>
      <c r="K616" s="103">
        <v>43117</v>
      </c>
      <c r="L616" s="103"/>
      <c r="M616" s="84" t="s">
        <v>656</v>
      </c>
      <c r="N616" s="84"/>
      <c r="O616" s="105">
        <v>150</v>
      </c>
      <c r="P616" s="105"/>
      <c r="Q616" s="84"/>
      <c r="R616" s="84"/>
      <c r="S616" s="84"/>
      <c r="T616" s="1"/>
    </row>
    <row r="617" spans="2:20" ht="45" customHeight="1" x14ac:dyDescent="0.25">
      <c r="B617" s="20" t="s">
        <v>2032</v>
      </c>
      <c r="C617" s="100" t="s">
        <v>2038</v>
      </c>
      <c r="D617" s="100"/>
      <c r="E617" s="109">
        <f t="shared" si="9"/>
        <v>1</v>
      </c>
      <c r="F617" s="109"/>
      <c r="G617" s="109" t="s">
        <v>35</v>
      </c>
      <c r="H617" s="109"/>
      <c r="I617" s="103">
        <v>43195</v>
      </c>
      <c r="J617" s="103"/>
      <c r="K617" s="103">
        <v>43195</v>
      </c>
      <c r="L617" s="103"/>
      <c r="M617" s="84" t="s">
        <v>656</v>
      </c>
      <c r="N617" s="84"/>
      <c r="O617" s="105">
        <v>340</v>
      </c>
      <c r="P617" s="105"/>
      <c r="Q617" s="84"/>
      <c r="R617" s="84"/>
      <c r="S617" s="84"/>
      <c r="T617" s="1"/>
    </row>
    <row r="618" spans="2:20" ht="45" customHeight="1" x14ac:dyDescent="0.25">
      <c r="B618" s="20" t="s">
        <v>2032</v>
      </c>
      <c r="C618" s="100" t="s">
        <v>2038</v>
      </c>
      <c r="D618" s="100"/>
      <c r="E618" s="109">
        <f t="shared" si="9"/>
        <v>1</v>
      </c>
      <c r="F618" s="109"/>
      <c r="G618" s="109" t="s">
        <v>35</v>
      </c>
      <c r="H618" s="109"/>
      <c r="I618" s="103">
        <v>43195</v>
      </c>
      <c r="J618" s="103"/>
      <c r="K618" s="103">
        <v>43195</v>
      </c>
      <c r="L618" s="103"/>
      <c r="M618" s="84" t="s">
        <v>656</v>
      </c>
      <c r="N618" s="84"/>
      <c r="O618" s="105">
        <v>200</v>
      </c>
      <c r="P618" s="105"/>
      <c r="Q618" s="84"/>
      <c r="R618" s="84"/>
      <c r="S618" s="84"/>
      <c r="T618" s="1"/>
    </row>
    <row r="619" spans="2:20" ht="45" customHeight="1" x14ac:dyDescent="0.25">
      <c r="B619" s="20" t="s">
        <v>2032</v>
      </c>
      <c r="C619" s="100" t="s">
        <v>2039</v>
      </c>
      <c r="D619" s="100"/>
      <c r="E619" s="109">
        <f t="shared" si="9"/>
        <v>1</v>
      </c>
      <c r="F619" s="109"/>
      <c r="G619" s="109" t="s">
        <v>35</v>
      </c>
      <c r="H619" s="109"/>
      <c r="I619" s="103">
        <v>43209</v>
      </c>
      <c r="J619" s="103"/>
      <c r="K619" s="103">
        <v>43209</v>
      </c>
      <c r="L619" s="103"/>
      <c r="M619" s="84" t="s">
        <v>656</v>
      </c>
      <c r="N619" s="84"/>
      <c r="O619" s="105">
        <v>208</v>
      </c>
      <c r="P619" s="105"/>
      <c r="Q619" s="84"/>
      <c r="R619" s="84"/>
      <c r="S619" s="84"/>
      <c r="T619" s="1"/>
    </row>
    <row r="620" spans="2:20" ht="45" customHeight="1" x14ac:dyDescent="0.25">
      <c r="B620" s="20" t="s">
        <v>2032</v>
      </c>
      <c r="C620" s="100" t="s">
        <v>2039</v>
      </c>
      <c r="D620" s="100"/>
      <c r="E620" s="109">
        <f t="shared" si="9"/>
        <v>1</v>
      </c>
      <c r="F620" s="109"/>
      <c r="G620" s="109" t="s">
        <v>35</v>
      </c>
      <c r="H620" s="109"/>
      <c r="I620" s="103">
        <v>43209</v>
      </c>
      <c r="J620" s="103"/>
      <c r="K620" s="103">
        <v>43209</v>
      </c>
      <c r="L620" s="103"/>
      <c r="M620" s="84" t="s">
        <v>656</v>
      </c>
      <c r="N620" s="84"/>
      <c r="O620" s="105">
        <v>308.14</v>
      </c>
      <c r="P620" s="105"/>
      <c r="Q620" s="84"/>
      <c r="R620" s="84"/>
      <c r="S620" s="84"/>
      <c r="T620" s="1"/>
    </row>
    <row r="621" spans="2:20" ht="45" customHeight="1" x14ac:dyDescent="0.25">
      <c r="B621" s="20" t="s">
        <v>2032</v>
      </c>
      <c r="C621" s="100" t="s">
        <v>2039</v>
      </c>
      <c r="D621" s="100"/>
      <c r="E621" s="109">
        <f t="shared" si="9"/>
        <v>1</v>
      </c>
      <c r="F621" s="109"/>
      <c r="G621" s="109" t="s">
        <v>20</v>
      </c>
      <c r="H621" s="109"/>
      <c r="I621" s="103">
        <v>43198</v>
      </c>
      <c r="J621" s="103"/>
      <c r="K621" s="103">
        <v>43198</v>
      </c>
      <c r="L621" s="103"/>
      <c r="M621" s="84" t="s">
        <v>656</v>
      </c>
      <c r="N621" s="84"/>
      <c r="O621" s="105">
        <v>340.6</v>
      </c>
      <c r="P621" s="105"/>
      <c r="Q621" s="84"/>
      <c r="R621" s="84"/>
      <c r="S621" s="84"/>
      <c r="T621" s="1"/>
    </row>
    <row r="622" spans="2:20" ht="45" customHeight="1" x14ac:dyDescent="0.25">
      <c r="B622" s="20" t="s">
        <v>2032</v>
      </c>
      <c r="C622" s="100" t="s">
        <v>2040</v>
      </c>
      <c r="D622" s="100"/>
      <c r="E622" s="109">
        <f t="shared" si="9"/>
        <v>1</v>
      </c>
      <c r="F622" s="109"/>
      <c r="G622" s="109" t="s">
        <v>20</v>
      </c>
      <c r="H622" s="109"/>
      <c r="I622" s="103">
        <v>43222</v>
      </c>
      <c r="J622" s="103"/>
      <c r="K622" s="103">
        <v>43222</v>
      </c>
      <c r="L622" s="103"/>
      <c r="M622" s="84" t="s">
        <v>656</v>
      </c>
      <c r="N622" s="84"/>
      <c r="O622" s="105">
        <v>150.30000000000001</v>
      </c>
      <c r="P622" s="105"/>
      <c r="Q622" s="84"/>
      <c r="R622" s="84"/>
      <c r="S622" s="84"/>
      <c r="T622" s="1"/>
    </row>
    <row r="623" spans="2:20" ht="45" customHeight="1" x14ac:dyDescent="0.25">
      <c r="B623" s="20" t="s">
        <v>2032</v>
      </c>
      <c r="C623" s="100" t="s">
        <v>2040</v>
      </c>
      <c r="D623" s="100"/>
      <c r="E623" s="109">
        <f t="shared" si="9"/>
        <v>1</v>
      </c>
      <c r="F623" s="109"/>
      <c r="G623" s="109" t="s">
        <v>20</v>
      </c>
      <c r="H623" s="109"/>
      <c r="I623" s="103">
        <v>43220</v>
      </c>
      <c r="J623" s="103"/>
      <c r="K623" s="103">
        <v>43220</v>
      </c>
      <c r="L623" s="103"/>
      <c r="M623" s="84" t="s">
        <v>656</v>
      </c>
      <c r="N623" s="84"/>
      <c r="O623" s="105">
        <v>180.09</v>
      </c>
      <c r="P623" s="105"/>
      <c r="Q623" s="84"/>
      <c r="R623" s="84"/>
      <c r="S623" s="84"/>
      <c r="T623" s="1"/>
    </row>
    <row r="624" spans="2:20" ht="45" customHeight="1" x14ac:dyDescent="0.25">
      <c r="B624" s="20" t="s">
        <v>2032</v>
      </c>
      <c r="C624" s="100" t="s">
        <v>2041</v>
      </c>
      <c r="D624" s="100"/>
      <c r="E624" s="109">
        <f t="shared" si="9"/>
        <v>1</v>
      </c>
      <c r="F624" s="109"/>
      <c r="G624" s="109" t="s">
        <v>35</v>
      </c>
      <c r="H624" s="109"/>
      <c r="I624" s="103">
        <v>43217</v>
      </c>
      <c r="J624" s="103"/>
      <c r="K624" s="103">
        <v>43217</v>
      </c>
      <c r="L624" s="103"/>
      <c r="M624" s="84" t="s">
        <v>656</v>
      </c>
      <c r="N624" s="84"/>
      <c r="O624" s="105">
        <v>191</v>
      </c>
      <c r="P624" s="105"/>
      <c r="Q624" s="84"/>
      <c r="R624" s="84"/>
      <c r="S624" s="84"/>
      <c r="T624" s="1"/>
    </row>
    <row r="625" spans="2:20" ht="45" customHeight="1" x14ac:dyDescent="0.25">
      <c r="B625" s="20" t="s">
        <v>2032</v>
      </c>
      <c r="C625" s="100" t="s">
        <v>2038</v>
      </c>
      <c r="D625" s="100"/>
      <c r="E625" s="109">
        <f t="shared" si="9"/>
        <v>1</v>
      </c>
      <c r="F625" s="109"/>
      <c r="G625" s="109" t="s">
        <v>35</v>
      </c>
      <c r="H625" s="109"/>
      <c r="I625" s="103">
        <v>43195</v>
      </c>
      <c r="J625" s="103"/>
      <c r="K625" s="103">
        <v>43195</v>
      </c>
      <c r="L625" s="103"/>
      <c r="M625" s="84" t="s">
        <v>656</v>
      </c>
      <c r="N625" s="84"/>
      <c r="O625" s="105">
        <v>359</v>
      </c>
      <c r="P625" s="105"/>
      <c r="Q625" s="84"/>
      <c r="R625" s="84"/>
      <c r="S625" s="84"/>
      <c r="T625" s="1"/>
    </row>
    <row r="626" spans="2:20" ht="45" customHeight="1" x14ac:dyDescent="0.25">
      <c r="B626" s="20" t="s">
        <v>2032</v>
      </c>
      <c r="C626" s="100" t="s">
        <v>2038</v>
      </c>
      <c r="D626" s="100"/>
      <c r="E626" s="109">
        <f t="shared" si="9"/>
        <v>1</v>
      </c>
      <c r="F626" s="109"/>
      <c r="G626" s="109" t="s">
        <v>35</v>
      </c>
      <c r="H626" s="109"/>
      <c r="I626" s="103">
        <v>43195</v>
      </c>
      <c r="J626" s="103"/>
      <c r="K626" s="103">
        <v>43195</v>
      </c>
      <c r="L626" s="103"/>
      <c r="M626" s="84" t="s">
        <v>656</v>
      </c>
      <c r="N626" s="84"/>
      <c r="O626" s="105">
        <v>200</v>
      </c>
      <c r="P626" s="105"/>
      <c r="Q626" s="84"/>
      <c r="R626" s="84"/>
      <c r="S626" s="84"/>
      <c r="T626" s="5">
        <f>SUM(O598:O626)</f>
        <v>11334.88</v>
      </c>
    </row>
    <row r="627" spans="2:20" ht="45" customHeight="1" x14ac:dyDescent="0.25">
      <c r="B627" s="20" t="s">
        <v>2042</v>
      </c>
      <c r="C627" s="100" t="s">
        <v>1984</v>
      </c>
      <c r="D627" s="100"/>
      <c r="E627" s="109">
        <f t="shared" si="9"/>
        <v>1</v>
      </c>
      <c r="F627" s="109"/>
      <c r="G627" s="109" t="s">
        <v>17</v>
      </c>
      <c r="H627" s="109"/>
      <c r="I627" s="103">
        <v>43111</v>
      </c>
      <c r="J627" s="103"/>
      <c r="K627" s="103">
        <v>43111</v>
      </c>
      <c r="L627" s="103"/>
      <c r="M627" s="84" t="s">
        <v>656</v>
      </c>
      <c r="N627" s="84"/>
      <c r="O627" s="105">
        <v>400</v>
      </c>
      <c r="P627" s="105"/>
      <c r="Q627" s="84"/>
      <c r="R627" s="84"/>
      <c r="S627" s="84"/>
      <c r="T627" s="1"/>
    </row>
    <row r="628" spans="2:20" ht="45" customHeight="1" x14ac:dyDescent="0.25">
      <c r="B628" s="20" t="s">
        <v>2042</v>
      </c>
      <c r="C628" s="100" t="s">
        <v>2043</v>
      </c>
      <c r="D628" s="100"/>
      <c r="E628" s="109">
        <f t="shared" si="9"/>
        <v>1</v>
      </c>
      <c r="F628" s="109"/>
      <c r="G628" s="109" t="s">
        <v>20</v>
      </c>
      <c r="H628" s="109"/>
      <c r="I628" s="103">
        <v>43160</v>
      </c>
      <c r="J628" s="103"/>
      <c r="K628" s="103">
        <v>43187</v>
      </c>
      <c r="L628" s="103"/>
      <c r="M628" s="84" t="s">
        <v>656</v>
      </c>
      <c r="N628" s="84"/>
      <c r="O628" s="105">
        <v>3550</v>
      </c>
      <c r="P628" s="105"/>
      <c r="Q628" s="84"/>
      <c r="R628" s="84"/>
      <c r="S628" s="84"/>
      <c r="T628" s="1"/>
    </row>
    <row r="629" spans="2:20" ht="45" customHeight="1" x14ac:dyDescent="0.25">
      <c r="B629" s="20" t="s">
        <v>2042</v>
      </c>
      <c r="C629" s="100" t="s">
        <v>2044</v>
      </c>
      <c r="D629" s="100"/>
      <c r="E629" s="109">
        <f t="shared" si="9"/>
        <v>1</v>
      </c>
      <c r="F629" s="109"/>
      <c r="G629" s="109" t="s">
        <v>35</v>
      </c>
      <c r="H629" s="109"/>
      <c r="I629" s="103">
        <v>43168</v>
      </c>
      <c r="J629" s="103"/>
      <c r="K629" s="103">
        <v>43168</v>
      </c>
      <c r="L629" s="103"/>
      <c r="M629" s="84" t="s">
        <v>656</v>
      </c>
      <c r="N629" s="84"/>
      <c r="O629" s="105">
        <v>443</v>
      </c>
      <c r="P629" s="105"/>
      <c r="Q629" s="84"/>
      <c r="R629" s="84"/>
      <c r="S629" s="84"/>
      <c r="T629" s="1"/>
    </row>
    <row r="630" spans="2:20" ht="45" customHeight="1" x14ac:dyDescent="0.25">
      <c r="B630" s="20" t="s">
        <v>2042</v>
      </c>
      <c r="C630" s="100" t="s">
        <v>2044</v>
      </c>
      <c r="D630" s="100"/>
      <c r="E630" s="109">
        <f t="shared" si="9"/>
        <v>1</v>
      </c>
      <c r="F630" s="109"/>
      <c r="G630" s="109" t="s">
        <v>35</v>
      </c>
      <c r="H630" s="109"/>
      <c r="I630" s="103">
        <v>43168</v>
      </c>
      <c r="J630" s="103"/>
      <c r="K630" s="103">
        <v>43168</v>
      </c>
      <c r="L630" s="103"/>
      <c r="M630" s="84" t="s">
        <v>656</v>
      </c>
      <c r="N630" s="84"/>
      <c r="O630" s="105">
        <v>360</v>
      </c>
      <c r="P630" s="105"/>
      <c r="Q630" s="84"/>
      <c r="R630" s="84"/>
      <c r="S630" s="84"/>
      <c r="T630" s="5">
        <f>SUM(O627:O630)</f>
        <v>4753</v>
      </c>
    </row>
    <row r="631" spans="2:20" ht="45" customHeight="1" x14ac:dyDescent="0.25">
      <c r="B631" s="20" t="s">
        <v>1805</v>
      </c>
      <c r="C631" s="100" t="s">
        <v>19</v>
      </c>
      <c r="D631" s="100"/>
      <c r="E631" s="109">
        <f t="shared" si="9"/>
        <v>1</v>
      </c>
      <c r="F631" s="109"/>
      <c r="G631" s="109" t="s">
        <v>20</v>
      </c>
      <c r="H631" s="109"/>
      <c r="I631" s="103">
        <v>43105</v>
      </c>
      <c r="J631" s="103"/>
      <c r="K631" s="103">
        <v>43105</v>
      </c>
      <c r="L631" s="103"/>
      <c r="M631" s="84" t="s">
        <v>656</v>
      </c>
      <c r="N631" s="84"/>
      <c r="O631" s="105">
        <v>150</v>
      </c>
      <c r="P631" s="105"/>
      <c r="Q631" s="84"/>
      <c r="R631" s="84"/>
      <c r="S631" s="84"/>
      <c r="T631" s="1"/>
    </row>
    <row r="632" spans="2:20" ht="45" customHeight="1" x14ac:dyDescent="0.25">
      <c r="B632" s="20" t="s">
        <v>1805</v>
      </c>
      <c r="C632" s="100" t="s">
        <v>2045</v>
      </c>
      <c r="D632" s="100"/>
      <c r="E632" s="109">
        <f t="shared" si="9"/>
        <v>1</v>
      </c>
      <c r="F632" s="109"/>
      <c r="G632" s="109" t="s">
        <v>35</v>
      </c>
      <c r="H632" s="109"/>
      <c r="I632" s="103">
        <v>37314</v>
      </c>
      <c r="J632" s="103"/>
      <c r="K632" s="103">
        <v>43158</v>
      </c>
      <c r="L632" s="103"/>
      <c r="M632" s="84" t="s">
        <v>656</v>
      </c>
      <c r="N632" s="84"/>
      <c r="O632" s="105">
        <v>254</v>
      </c>
      <c r="P632" s="105"/>
      <c r="Q632" s="84"/>
      <c r="R632" s="84"/>
      <c r="S632" s="84"/>
      <c r="T632" s="1"/>
    </row>
    <row r="633" spans="2:20" ht="45" customHeight="1" x14ac:dyDescent="0.25">
      <c r="B633" s="20" t="s">
        <v>1805</v>
      </c>
      <c r="C633" s="100" t="s">
        <v>2046</v>
      </c>
      <c r="D633" s="100"/>
      <c r="E633" s="109">
        <f t="shared" si="9"/>
        <v>1</v>
      </c>
      <c r="F633" s="109"/>
      <c r="G633" s="109" t="s">
        <v>35</v>
      </c>
      <c r="H633" s="109"/>
      <c r="I633" s="103">
        <v>43157</v>
      </c>
      <c r="J633" s="103"/>
      <c r="K633" s="103">
        <v>43157</v>
      </c>
      <c r="L633" s="103"/>
      <c r="M633" s="84" t="s">
        <v>656</v>
      </c>
      <c r="N633" s="84"/>
      <c r="O633" s="105">
        <v>208</v>
      </c>
      <c r="P633" s="105"/>
      <c r="Q633" s="84"/>
      <c r="R633" s="84"/>
      <c r="S633" s="84"/>
      <c r="T633" s="1"/>
    </row>
    <row r="634" spans="2:20" ht="45" customHeight="1" x14ac:dyDescent="0.25">
      <c r="B634" s="20" t="s">
        <v>1805</v>
      </c>
      <c r="C634" s="100" t="s">
        <v>2047</v>
      </c>
      <c r="D634" s="100"/>
      <c r="E634" s="109">
        <f t="shared" si="9"/>
        <v>1</v>
      </c>
      <c r="F634" s="109"/>
      <c r="G634" s="109" t="s">
        <v>35</v>
      </c>
      <c r="H634" s="109"/>
      <c r="I634" s="103">
        <v>43147</v>
      </c>
      <c r="J634" s="103"/>
      <c r="K634" s="103">
        <v>43147</v>
      </c>
      <c r="L634" s="103"/>
      <c r="M634" s="84" t="s">
        <v>656</v>
      </c>
      <c r="N634" s="84"/>
      <c r="O634" s="105">
        <v>208</v>
      </c>
      <c r="P634" s="105"/>
      <c r="Q634" s="84"/>
      <c r="R634" s="84"/>
      <c r="S634" s="84"/>
      <c r="T634" s="1"/>
    </row>
    <row r="635" spans="2:20" ht="45" customHeight="1" x14ac:dyDescent="0.25">
      <c r="B635" s="20" t="s">
        <v>1805</v>
      </c>
      <c r="C635" s="100" t="s">
        <v>2046</v>
      </c>
      <c r="D635" s="100"/>
      <c r="E635" s="109">
        <f t="shared" si="9"/>
        <v>1</v>
      </c>
      <c r="F635" s="109"/>
      <c r="G635" s="109" t="s">
        <v>35</v>
      </c>
      <c r="H635" s="109"/>
      <c r="I635" s="103">
        <v>43153</v>
      </c>
      <c r="J635" s="103"/>
      <c r="K635" s="103">
        <v>43153</v>
      </c>
      <c r="L635" s="103"/>
      <c r="M635" s="84" t="s">
        <v>656</v>
      </c>
      <c r="N635" s="84"/>
      <c r="O635" s="105">
        <v>208</v>
      </c>
      <c r="P635" s="105"/>
      <c r="Q635" s="84"/>
      <c r="R635" s="84"/>
      <c r="S635" s="84"/>
      <c r="T635" s="1"/>
    </row>
    <row r="636" spans="2:20" ht="45" customHeight="1" x14ac:dyDescent="0.25">
      <c r="B636" s="20" t="s">
        <v>1805</v>
      </c>
      <c r="C636" s="100" t="s">
        <v>2045</v>
      </c>
      <c r="D636" s="100"/>
      <c r="E636" s="109">
        <f t="shared" si="9"/>
        <v>1</v>
      </c>
      <c r="F636" s="109"/>
      <c r="G636" s="109" t="s">
        <v>35</v>
      </c>
      <c r="H636" s="109"/>
      <c r="I636" s="103">
        <v>37314</v>
      </c>
      <c r="J636" s="103"/>
      <c r="K636" s="103">
        <v>43158</v>
      </c>
      <c r="L636" s="103"/>
      <c r="M636" s="84" t="s">
        <v>656</v>
      </c>
      <c r="N636" s="84"/>
      <c r="O636" s="105">
        <v>150</v>
      </c>
      <c r="P636" s="105"/>
      <c r="Q636" s="84"/>
      <c r="R636" s="84"/>
      <c r="S636" s="84"/>
      <c r="T636" s="1"/>
    </row>
    <row r="637" spans="2:20" ht="45" customHeight="1" x14ac:dyDescent="0.25">
      <c r="B637" s="20" t="s">
        <v>1805</v>
      </c>
      <c r="C637" s="100" t="s">
        <v>19</v>
      </c>
      <c r="D637" s="100"/>
      <c r="E637" s="109">
        <f t="shared" si="9"/>
        <v>1</v>
      </c>
      <c r="F637" s="109"/>
      <c r="G637" s="109" t="s">
        <v>20</v>
      </c>
      <c r="H637" s="109"/>
      <c r="I637" s="103">
        <v>43115</v>
      </c>
      <c r="J637" s="103"/>
      <c r="K637" s="103">
        <v>43154</v>
      </c>
      <c r="L637" s="103"/>
      <c r="M637" s="84" t="s">
        <v>656</v>
      </c>
      <c r="N637" s="84"/>
      <c r="O637" s="105">
        <v>350</v>
      </c>
      <c r="P637" s="105"/>
      <c r="Q637" s="84"/>
      <c r="R637" s="84"/>
      <c r="S637" s="84"/>
      <c r="T637" s="1"/>
    </row>
    <row r="638" spans="2:20" ht="45" customHeight="1" x14ac:dyDescent="0.25">
      <c r="B638" s="20" t="s">
        <v>1805</v>
      </c>
      <c r="C638" s="100" t="s">
        <v>2046</v>
      </c>
      <c r="D638" s="100"/>
      <c r="E638" s="109">
        <f t="shared" si="9"/>
        <v>1</v>
      </c>
      <c r="F638" s="109"/>
      <c r="G638" s="109" t="s">
        <v>35</v>
      </c>
      <c r="H638" s="109"/>
      <c r="I638" s="103">
        <v>43160</v>
      </c>
      <c r="J638" s="103"/>
      <c r="K638" s="103">
        <v>43160</v>
      </c>
      <c r="L638" s="103"/>
      <c r="M638" s="84" t="s">
        <v>656</v>
      </c>
      <c r="N638" s="84"/>
      <c r="O638" s="105">
        <v>208</v>
      </c>
      <c r="P638" s="105"/>
      <c r="Q638" s="84"/>
      <c r="R638" s="84"/>
      <c r="S638" s="84"/>
      <c r="T638" s="1"/>
    </row>
    <row r="639" spans="2:20" ht="45" customHeight="1" x14ac:dyDescent="0.25">
      <c r="B639" s="20" t="s">
        <v>1805</v>
      </c>
      <c r="C639" s="100" t="s">
        <v>2046</v>
      </c>
      <c r="D639" s="100"/>
      <c r="E639" s="109">
        <f t="shared" si="9"/>
        <v>1</v>
      </c>
      <c r="F639" s="109"/>
      <c r="G639" s="109" t="s">
        <v>35</v>
      </c>
      <c r="H639" s="109"/>
      <c r="I639" s="103">
        <v>43160</v>
      </c>
      <c r="J639" s="103"/>
      <c r="K639" s="103">
        <v>43160</v>
      </c>
      <c r="L639" s="103"/>
      <c r="M639" s="84" t="s">
        <v>656</v>
      </c>
      <c r="N639" s="84"/>
      <c r="O639" s="105">
        <v>200</v>
      </c>
      <c r="P639" s="105"/>
      <c r="Q639" s="84"/>
      <c r="R639" s="84"/>
      <c r="S639" s="84"/>
      <c r="T639" s="1"/>
    </row>
    <row r="640" spans="2:20" ht="45" customHeight="1" x14ac:dyDescent="0.25">
      <c r="B640" s="20" t="s">
        <v>1805</v>
      </c>
      <c r="C640" s="100" t="s">
        <v>2048</v>
      </c>
      <c r="D640" s="100"/>
      <c r="E640" s="109">
        <f t="shared" si="9"/>
        <v>1</v>
      </c>
      <c r="F640" s="109"/>
      <c r="G640" s="109" t="s">
        <v>35</v>
      </c>
      <c r="H640" s="109"/>
      <c r="I640" s="103">
        <v>43138</v>
      </c>
      <c r="J640" s="103"/>
      <c r="K640" s="103">
        <v>43138</v>
      </c>
      <c r="L640" s="103"/>
      <c r="M640" s="84" t="s">
        <v>656</v>
      </c>
      <c r="N640" s="84"/>
      <c r="O640" s="105">
        <v>208</v>
      </c>
      <c r="P640" s="105"/>
      <c r="Q640" s="84"/>
      <c r="R640" s="84"/>
      <c r="S640" s="84"/>
      <c r="T640" s="1"/>
    </row>
    <row r="641" spans="2:20" ht="45" customHeight="1" x14ac:dyDescent="0.25">
      <c r="B641" s="20" t="s">
        <v>1805</v>
      </c>
      <c r="C641" s="100" t="s">
        <v>2049</v>
      </c>
      <c r="D641" s="100"/>
      <c r="E641" s="109">
        <f t="shared" si="9"/>
        <v>1</v>
      </c>
      <c r="F641" s="109"/>
      <c r="G641" s="109" t="s">
        <v>35</v>
      </c>
      <c r="H641" s="109"/>
      <c r="I641" s="103">
        <v>43157</v>
      </c>
      <c r="J641" s="103"/>
      <c r="K641" s="103">
        <v>43157</v>
      </c>
      <c r="L641" s="103"/>
      <c r="M641" s="84" t="s">
        <v>656</v>
      </c>
      <c r="N641" s="84"/>
      <c r="O641" s="105">
        <v>208</v>
      </c>
      <c r="P641" s="105"/>
      <c r="Q641" s="84"/>
      <c r="R641" s="84"/>
      <c r="S641" s="84"/>
      <c r="T641" s="1"/>
    </row>
    <row r="642" spans="2:20" ht="45" customHeight="1" x14ac:dyDescent="0.25">
      <c r="B642" s="20" t="s">
        <v>1805</v>
      </c>
      <c r="C642" s="100" t="s">
        <v>19</v>
      </c>
      <c r="D642" s="100"/>
      <c r="E642" s="109">
        <f t="shared" si="9"/>
        <v>1</v>
      </c>
      <c r="F642" s="109"/>
      <c r="G642" s="109" t="s">
        <v>20</v>
      </c>
      <c r="H642" s="109"/>
      <c r="I642" s="103">
        <v>43161</v>
      </c>
      <c r="J642" s="103"/>
      <c r="K642" s="103">
        <v>43161</v>
      </c>
      <c r="L642" s="103"/>
      <c r="M642" s="84" t="s">
        <v>656</v>
      </c>
      <c r="N642" s="84"/>
      <c r="O642" s="105">
        <v>200</v>
      </c>
      <c r="P642" s="105"/>
      <c r="Q642" s="84"/>
      <c r="R642" s="84"/>
      <c r="S642" s="84"/>
      <c r="T642" s="1"/>
    </row>
    <row r="643" spans="2:20" ht="45" customHeight="1" x14ac:dyDescent="0.25">
      <c r="B643" s="20" t="s">
        <v>1805</v>
      </c>
      <c r="C643" s="100" t="s">
        <v>84</v>
      </c>
      <c r="D643" s="100"/>
      <c r="E643" s="109">
        <f t="shared" si="9"/>
        <v>1</v>
      </c>
      <c r="F643" s="109"/>
      <c r="G643" s="109" t="s">
        <v>20</v>
      </c>
      <c r="H643" s="109"/>
      <c r="I643" s="103">
        <v>43172</v>
      </c>
      <c r="J643" s="103"/>
      <c r="K643" s="103">
        <v>43180</v>
      </c>
      <c r="L643" s="103"/>
      <c r="M643" s="84" t="s">
        <v>656</v>
      </c>
      <c r="N643" s="84"/>
      <c r="O643" s="105">
        <v>320</v>
      </c>
      <c r="P643" s="105"/>
      <c r="Q643" s="84"/>
      <c r="R643" s="84"/>
      <c r="S643" s="84"/>
      <c r="T643" s="1"/>
    </row>
    <row r="644" spans="2:20" ht="45" customHeight="1" x14ac:dyDescent="0.25">
      <c r="B644" s="20" t="s">
        <v>1805</v>
      </c>
      <c r="C644" s="100" t="s">
        <v>19</v>
      </c>
      <c r="D644" s="100"/>
      <c r="E644" s="109">
        <f t="shared" si="9"/>
        <v>1</v>
      </c>
      <c r="F644" s="109"/>
      <c r="G644" s="109" t="s">
        <v>20</v>
      </c>
      <c r="H644" s="109"/>
      <c r="I644" s="103">
        <v>43195</v>
      </c>
      <c r="J644" s="103"/>
      <c r="K644" s="103">
        <v>43200</v>
      </c>
      <c r="L644" s="103"/>
      <c r="M644" s="84" t="s">
        <v>656</v>
      </c>
      <c r="N644" s="84"/>
      <c r="O644" s="105">
        <v>500</v>
      </c>
      <c r="P644" s="105"/>
      <c r="Q644" s="84"/>
      <c r="R644" s="84"/>
      <c r="S644" s="84"/>
      <c r="T644" s="1"/>
    </row>
    <row r="645" spans="2:20" ht="45" customHeight="1" x14ac:dyDescent="0.25">
      <c r="B645" s="20" t="s">
        <v>1805</v>
      </c>
      <c r="C645" s="100" t="s">
        <v>84</v>
      </c>
      <c r="D645" s="100"/>
      <c r="E645" s="109">
        <f t="shared" si="9"/>
        <v>1</v>
      </c>
      <c r="F645" s="109"/>
      <c r="G645" s="109" t="s">
        <v>20</v>
      </c>
      <c r="H645" s="109"/>
      <c r="I645" s="103">
        <v>43208</v>
      </c>
      <c r="J645" s="103"/>
      <c r="K645" s="103">
        <v>43208</v>
      </c>
      <c r="L645" s="103"/>
      <c r="M645" s="84" t="s">
        <v>656</v>
      </c>
      <c r="N645" s="84"/>
      <c r="O645" s="105">
        <v>200</v>
      </c>
      <c r="P645" s="105"/>
      <c r="Q645" s="84"/>
      <c r="R645" s="84"/>
      <c r="S645" s="84"/>
      <c r="T645" s="1"/>
    </row>
    <row r="646" spans="2:20" ht="45" customHeight="1" x14ac:dyDescent="0.25">
      <c r="B646" s="20" t="s">
        <v>1805</v>
      </c>
      <c r="C646" s="100" t="s">
        <v>84</v>
      </c>
      <c r="D646" s="100"/>
      <c r="E646" s="109">
        <f t="shared" si="9"/>
        <v>1</v>
      </c>
      <c r="F646" s="109"/>
      <c r="G646" s="109" t="s">
        <v>20</v>
      </c>
      <c r="H646" s="109"/>
      <c r="I646" s="103">
        <v>43214</v>
      </c>
      <c r="J646" s="103"/>
      <c r="K646" s="103">
        <v>43214</v>
      </c>
      <c r="L646" s="103"/>
      <c r="M646" s="84" t="s">
        <v>656</v>
      </c>
      <c r="N646" s="84"/>
      <c r="O646" s="105">
        <v>400</v>
      </c>
      <c r="P646" s="105"/>
      <c r="Q646" s="84"/>
      <c r="R646" s="84"/>
      <c r="S646" s="84"/>
      <c r="T646" s="1"/>
    </row>
    <row r="647" spans="2:20" ht="45" customHeight="1" x14ac:dyDescent="0.25">
      <c r="B647" s="20" t="s">
        <v>1805</v>
      </c>
      <c r="C647" s="100" t="s">
        <v>84</v>
      </c>
      <c r="D647" s="100"/>
      <c r="E647" s="109">
        <f t="shared" si="9"/>
        <v>1</v>
      </c>
      <c r="F647" s="109"/>
      <c r="G647" s="109" t="s">
        <v>20</v>
      </c>
      <c r="H647" s="109"/>
      <c r="I647" s="103">
        <v>43227</v>
      </c>
      <c r="J647" s="103"/>
      <c r="K647" s="103">
        <v>43227</v>
      </c>
      <c r="L647" s="103"/>
      <c r="M647" s="84" t="s">
        <v>656</v>
      </c>
      <c r="N647" s="84"/>
      <c r="O647" s="105">
        <v>200</v>
      </c>
      <c r="P647" s="105"/>
      <c r="Q647" s="84"/>
      <c r="R647" s="84"/>
      <c r="S647" s="84"/>
      <c r="T647" s="1"/>
    </row>
    <row r="648" spans="2:20" ht="45" customHeight="1" x14ac:dyDescent="0.25">
      <c r="B648" s="20" t="s">
        <v>1805</v>
      </c>
      <c r="C648" s="100" t="s">
        <v>84</v>
      </c>
      <c r="D648" s="100"/>
      <c r="E648" s="109">
        <f t="shared" si="9"/>
        <v>1</v>
      </c>
      <c r="F648" s="109"/>
      <c r="G648" s="109" t="s">
        <v>20</v>
      </c>
      <c r="H648" s="109"/>
      <c r="I648" s="103">
        <v>43227</v>
      </c>
      <c r="J648" s="103"/>
      <c r="K648" s="103">
        <v>43227</v>
      </c>
      <c r="L648" s="103"/>
      <c r="M648" s="84" t="s">
        <v>656</v>
      </c>
      <c r="N648" s="84"/>
      <c r="O648" s="105">
        <v>200</v>
      </c>
      <c r="P648" s="105"/>
      <c r="Q648" s="84"/>
      <c r="R648" s="84"/>
      <c r="S648" s="84"/>
      <c r="T648" s="1"/>
    </row>
    <row r="649" spans="2:20" ht="45" customHeight="1" x14ac:dyDescent="0.25">
      <c r="B649" s="20" t="s">
        <v>1805</v>
      </c>
      <c r="C649" s="100" t="s">
        <v>84</v>
      </c>
      <c r="D649" s="100"/>
      <c r="E649" s="109">
        <f t="shared" si="9"/>
        <v>1</v>
      </c>
      <c r="F649" s="109"/>
      <c r="G649" s="109" t="s">
        <v>20</v>
      </c>
      <c r="H649" s="109"/>
      <c r="I649" s="103">
        <v>43241</v>
      </c>
      <c r="J649" s="103"/>
      <c r="K649" s="103">
        <v>43241</v>
      </c>
      <c r="L649" s="103"/>
      <c r="M649" s="84" t="s">
        <v>656</v>
      </c>
      <c r="N649" s="84"/>
      <c r="O649" s="105">
        <v>500</v>
      </c>
      <c r="P649" s="105"/>
      <c r="Q649" s="84"/>
      <c r="R649" s="84"/>
      <c r="S649" s="84"/>
      <c r="T649" s="1"/>
    </row>
    <row r="650" spans="2:20" ht="45" customHeight="1" x14ac:dyDescent="0.25">
      <c r="B650" s="20" t="s">
        <v>1805</v>
      </c>
      <c r="C650" s="100" t="s">
        <v>84</v>
      </c>
      <c r="D650" s="100"/>
      <c r="E650" s="109">
        <f t="shared" ref="E650:E688" si="10">D650+1</f>
        <v>1</v>
      </c>
      <c r="F650" s="109"/>
      <c r="G650" s="109" t="s">
        <v>20</v>
      </c>
      <c r="H650" s="109"/>
      <c r="I650" s="103">
        <v>43235</v>
      </c>
      <c r="J650" s="103"/>
      <c r="K650" s="103">
        <v>43235</v>
      </c>
      <c r="L650" s="103"/>
      <c r="M650" s="84" t="s">
        <v>656</v>
      </c>
      <c r="N650" s="84"/>
      <c r="O650" s="105">
        <v>200</v>
      </c>
      <c r="P650" s="105"/>
      <c r="Q650" s="84"/>
      <c r="R650" s="84"/>
      <c r="S650" s="84"/>
      <c r="T650" s="1"/>
    </row>
    <row r="651" spans="2:20" ht="45" customHeight="1" x14ac:dyDescent="0.25">
      <c r="B651" s="20" t="s">
        <v>1805</v>
      </c>
      <c r="C651" s="100" t="s">
        <v>84</v>
      </c>
      <c r="D651" s="100"/>
      <c r="E651" s="109">
        <f t="shared" si="10"/>
        <v>1</v>
      </c>
      <c r="F651" s="109"/>
      <c r="G651" s="109" t="s">
        <v>20</v>
      </c>
      <c r="H651" s="109"/>
      <c r="I651" s="103">
        <v>43255</v>
      </c>
      <c r="J651" s="103"/>
      <c r="K651" s="103">
        <v>43255</v>
      </c>
      <c r="L651" s="103"/>
      <c r="M651" s="84" t="s">
        <v>656</v>
      </c>
      <c r="N651" s="84"/>
      <c r="O651" s="105">
        <v>100</v>
      </c>
      <c r="P651" s="105"/>
      <c r="Q651" s="84"/>
      <c r="R651" s="84"/>
      <c r="S651" s="84"/>
      <c r="T651" s="1"/>
    </row>
    <row r="652" spans="2:20" ht="45" customHeight="1" x14ac:dyDescent="0.25">
      <c r="B652" s="20" t="s">
        <v>1805</v>
      </c>
      <c r="C652" s="100" t="s">
        <v>2050</v>
      </c>
      <c r="D652" s="100"/>
      <c r="E652" s="109">
        <f t="shared" si="10"/>
        <v>1</v>
      </c>
      <c r="F652" s="109"/>
      <c r="G652" s="109" t="s">
        <v>35</v>
      </c>
      <c r="H652" s="109"/>
      <c r="I652" s="103">
        <v>43180</v>
      </c>
      <c r="J652" s="103"/>
      <c r="K652" s="103">
        <v>43180</v>
      </c>
      <c r="L652" s="103"/>
      <c r="M652" s="84" t="s">
        <v>656</v>
      </c>
      <c r="N652" s="84"/>
      <c r="O652" s="105">
        <v>208</v>
      </c>
      <c r="P652" s="105"/>
      <c r="Q652" s="84"/>
      <c r="R652" s="84"/>
      <c r="S652" s="84"/>
      <c r="T652" s="1"/>
    </row>
    <row r="653" spans="2:20" ht="45" customHeight="1" x14ac:dyDescent="0.25">
      <c r="B653" s="20" t="s">
        <v>1805</v>
      </c>
      <c r="C653" s="100" t="s">
        <v>2051</v>
      </c>
      <c r="D653" s="100"/>
      <c r="E653" s="109">
        <f t="shared" si="10"/>
        <v>1</v>
      </c>
      <c r="F653" s="109"/>
      <c r="G653" s="109" t="s">
        <v>35</v>
      </c>
      <c r="H653" s="109"/>
      <c r="I653" s="103">
        <v>43171</v>
      </c>
      <c r="J653" s="103"/>
      <c r="K653" s="103">
        <v>43171</v>
      </c>
      <c r="L653" s="103"/>
      <c r="M653" s="84" t="s">
        <v>656</v>
      </c>
      <c r="N653" s="84"/>
      <c r="O653" s="105">
        <v>358</v>
      </c>
      <c r="P653" s="105"/>
      <c r="Q653" s="84"/>
      <c r="R653" s="84"/>
      <c r="S653" s="84"/>
      <c r="T653" s="1"/>
    </row>
    <row r="654" spans="2:20" ht="45" customHeight="1" x14ac:dyDescent="0.25">
      <c r="B654" s="20" t="s">
        <v>1805</v>
      </c>
      <c r="C654" s="100" t="s">
        <v>2052</v>
      </c>
      <c r="D654" s="100"/>
      <c r="E654" s="109">
        <f t="shared" si="10"/>
        <v>1</v>
      </c>
      <c r="F654" s="109"/>
      <c r="G654" s="109" t="s">
        <v>35</v>
      </c>
      <c r="H654" s="109"/>
      <c r="I654" s="103">
        <v>43200</v>
      </c>
      <c r="J654" s="103"/>
      <c r="K654" s="103">
        <v>43200</v>
      </c>
      <c r="L654" s="103"/>
      <c r="M654" s="84" t="s">
        <v>656</v>
      </c>
      <c r="N654" s="84"/>
      <c r="O654" s="105">
        <v>208</v>
      </c>
      <c r="P654" s="105"/>
      <c r="Q654" s="84"/>
      <c r="R654" s="84"/>
      <c r="S654" s="84"/>
      <c r="T654" s="1"/>
    </row>
    <row r="655" spans="2:20" ht="45" customHeight="1" x14ac:dyDescent="0.25">
      <c r="B655" s="20" t="s">
        <v>1805</v>
      </c>
      <c r="C655" s="100" t="s">
        <v>2052</v>
      </c>
      <c r="D655" s="100"/>
      <c r="E655" s="109">
        <f t="shared" si="10"/>
        <v>1</v>
      </c>
      <c r="F655" s="109"/>
      <c r="G655" s="109" t="s">
        <v>35</v>
      </c>
      <c r="H655" s="109"/>
      <c r="I655" s="103">
        <v>43196</v>
      </c>
      <c r="J655" s="103"/>
      <c r="K655" s="103">
        <v>43196</v>
      </c>
      <c r="L655" s="103"/>
      <c r="M655" s="84" t="s">
        <v>656</v>
      </c>
      <c r="N655" s="84"/>
      <c r="O655" s="105">
        <v>708</v>
      </c>
      <c r="P655" s="105"/>
      <c r="Q655" s="84"/>
      <c r="R655" s="84"/>
      <c r="S655" s="84"/>
      <c r="T655" s="1"/>
    </row>
    <row r="656" spans="2:20" ht="45" customHeight="1" x14ac:dyDescent="0.25">
      <c r="B656" s="20" t="s">
        <v>1805</v>
      </c>
      <c r="C656" s="100" t="s">
        <v>2053</v>
      </c>
      <c r="D656" s="100"/>
      <c r="E656" s="109">
        <f t="shared" si="10"/>
        <v>1</v>
      </c>
      <c r="F656" s="109"/>
      <c r="G656" s="109" t="s">
        <v>20</v>
      </c>
      <c r="H656" s="109"/>
      <c r="I656" s="103">
        <v>43213</v>
      </c>
      <c r="J656" s="103"/>
      <c r="K656" s="103">
        <v>43213</v>
      </c>
      <c r="L656" s="103"/>
      <c r="M656" s="84" t="s">
        <v>656</v>
      </c>
      <c r="N656" s="84"/>
      <c r="O656" s="105">
        <v>372</v>
      </c>
      <c r="P656" s="105"/>
      <c r="Q656" s="84"/>
      <c r="R656" s="84"/>
      <c r="S656" s="84"/>
      <c r="T656" s="1"/>
    </row>
    <row r="657" spans="2:20" ht="45" customHeight="1" x14ac:dyDescent="0.25">
      <c r="B657" s="20" t="s">
        <v>1805</v>
      </c>
      <c r="C657" s="100" t="s">
        <v>2053</v>
      </c>
      <c r="D657" s="100"/>
      <c r="E657" s="109">
        <f t="shared" si="10"/>
        <v>1</v>
      </c>
      <c r="F657" s="109"/>
      <c r="G657" s="109" t="s">
        <v>20</v>
      </c>
      <c r="H657" s="109"/>
      <c r="I657" s="103">
        <v>43217</v>
      </c>
      <c r="J657" s="103"/>
      <c r="K657" s="103">
        <v>43217</v>
      </c>
      <c r="L657" s="103"/>
      <c r="M657" s="84" t="s">
        <v>656</v>
      </c>
      <c r="N657" s="84"/>
      <c r="O657" s="105">
        <v>208</v>
      </c>
      <c r="P657" s="105"/>
      <c r="Q657" s="84"/>
      <c r="R657" s="84"/>
      <c r="S657" s="84"/>
      <c r="T657" s="1"/>
    </row>
    <row r="658" spans="2:20" ht="45" customHeight="1" x14ac:dyDescent="0.25">
      <c r="B658" s="20" t="s">
        <v>1805</v>
      </c>
      <c r="C658" s="100" t="s">
        <v>1857</v>
      </c>
      <c r="D658" s="100"/>
      <c r="E658" s="109">
        <f t="shared" si="10"/>
        <v>1</v>
      </c>
      <c r="F658" s="109"/>
      <c r="G658" s="109" t="s">
        <v>35</v>
      </c>
      <c r="H658" s="109"/>
      <c r="I658" s="103">
        <v>43224</v>
      </c>
      <c r="J658" s="103"/>
      <c r="K658" s="103">
        <v>43224</v>
      </c>
      <c r="L658" s="103"/>
      <c r="M658" s="84" t="s">
        <v>656</v>
      </c>
      <c r="N658" s="84"/>
      <c r="O658" s="105">
        <v>208</v>
      </c>
      <c r="P658" s="105"/>
      <c r="Q658" s="84"/>
      <c r="R658" s="84"/>
      <c r="S658" s="84"/>
      <c r="T658" s="1"/>
    </row>
    <row r="659" spans="2:20" ht="45" customHeight="1" x14ac:dyDescent="0.25">
      <c r="B659" s="20" t="s">
        <v>1805</v>
      </c>
      <c r="C659" s="100" t="s">
        <v>1857</v>
      </c>
      <c r="D659" s="100"/>
      <c r="E659" s="109">
        <f t="shared" si="10"/>
        <v>1</v>
      </c>
      <c r="F659" s="109"/>
      <c r="G659" s="109" t="s">
        <v>35</v>
      </c>
      <c r="H659" s="109"/>
      <c r="I659" s="103">
        <v>43220</v>
      </c>
      <c r="J659" s="103"/>
      <c r="K659" s="103">
        <v>43220</v>
      </c>
      <c r="L659" s="103"/>
      <c r="M659" s="84" t="s">
        <v>656</v>
      </c>
      <c r="N659" s="84"/>
      <c r="O659" s="105">
        <v>208</v>
      </c>
      <c r="P659" s="105"/>
      <c r="Q659" s="84"/>
      <c r="R659" s="84"/>
      <c r="S659" s="84"/>
      <c r="T659" s="1"/>
    </row>
    <row r="660" spans="2:20" ht="45" customHeight="1" x14ac:dyDescent="0.25">
      <c r="B660" s="20" t="s">
        <v>1805</v>
      </c>
      <c r="C660" s="100" t="s">
        <v>1857</v>
      </c>
      <c r="D660" s="100"/>
      <c r="E660" s="109">
        <f t="shared" si="10"/>
        <v>1</v>
      </c>
      <c r="F660" s="109"/>
      <c r="G660" s="109" t="s">
        <v>35</v>
      </c>
      <c r="H660" s="109"/>
      <c r="I660" s="103">
        <v>43220</v>
      </c>
      <c r="J660" s="103"/>
      <c r="K660" s="103">
        <v>43220</v>
      </c>
      <c r="L660" s="103"/>
      <c r="M660" s="84" t="s">
        <v>656</v>
      </c>
      <c r="N660" s="84"/>
      <c r="O660" s="105">
        <v>500</v>
      </c>
      <c r="P660" s="105"/>
      <c r="Q660" s="84"/>
      <c r="R660" s="84"/>
      <c r="S660" s="84"/>
      <c r="T660" s="1"/>
    </row>
    <row r="661" spans="2:20" ht="45" customHeight="1" x14ac:dyDescent="0.25">
      <c r="B661" s="20" t="s">
        <v>1805</v>
      </c>
      <c r="C661" s="100" t="s">
        <v>2054</v>
      </c>
      <c r="D661" s="100"/>
      <c r="E661" s="109">
        <f t="shared" si="10"/>
        <v>1</v>
      </c>
      <c r="F661" s="109"/>
      <c r="G661" s="109" t="s">
        <v>35</v>
      </c>
      <c r="H661" s="109"/>
      <c r="I661" s="103">
        <v>43245</v>
      </c>
      <c r="J661" s="103"/>
      <c r="K661" s="103">
        <v>43245</v>
      </c>
      <c r="L661" s="103"/>
      <c r="M661" s="84" t="s">
        <v>656</v>
      </c>
      <c r="N661" s="84"/>
      <c r="O661" s="105">
        <v>208</v>
      </c>
      <c r="P661" s="105"/>
      <c r="Q661" s="84"/>
      <c r="R661" s="84"/>
      <c r="S661" s="84"/>
      <c r="T661" s="1"/>
    </row>
    <row r="662" spans="2:20" ht="45" customHeight="1" x14ac:dyDescent="0.25">
      <c r="B662" s="20" t="s">
        <v>1805</v>
      </c>
      <c r="C662" s="100" t="s">
        <v>2054</v>
      </c>
      <c r="D662" s="100"/>
      <c r="E662" s="109">
        <f t="shared" si="10"/>
        <v>1</v>
      </c>
      <c r="F662" s="109"/>
      <c r="G662" s="109" t="s">
        <v>35</v>
      </c>
      <c r="H662" s="109"/>
      <c r="I662" s="103">
        <v>43235</v>
      </c>
      <c r="J662" s="103"/>
      <c r="K662" s="103">
        <v>43235</v>
      </c>
      <c r="L662" s="103"/>
      <c r="M662" s="84" t="s">
        <v>656</v>
      </c>
      <c r="N662" s="84"/>
      <c r="O662" s="105">
        <v>208</v>
      </c>
      <c r="P662" s="105"/>
      <c r="Q662" s="84"/>
      <c r="R662" s="84"/>
      <c r="S662" s="84"/>
      <c r="T662" s="1"/>
    </row>
    <row r="663" spans="2:20" ht="45" customHeight="1" x14ac:dyDescent="0.25">
      <c r="B663" s="20" t="s">
        <v>1805</v>
      </c>
      <c r="C663" s="100" t="s">
        <v>2055</v>
      </c>
      <c r="D663" s="100"/>
      <c r="E663" s="109">
        <f t="shared" si="10"/>
        <v>1</v>
      </c>
      <c r="F663" s="109"/>
      <c r="G663" s="109" t="s">
        <v>35</v>
      </c>
      <c r="H663" s="109"/>
      <c r="I663" s="103">
        <v>43255</v>
      </c>
      <c r="J663" s="103"/>
      <c r="K663" s="103">
        <v>43255</v>
      </c>
      <c r="L663" s="103"/>
      <c r="M663" s="84" t="s">
        <v>656</v>
      </c>
      <c r="N663" s="84"/>
      <c r="O663" s="105">
        <v>208</v>
      </c>
      <c r="P663" s="105"/>
      <c r="Q663" s="84"/>
      <c r="R663" s="84"/>
      <c r="S663" s="84"/>
      <c r="T663" s="1"/>
    </row>
    <row r="664" spans="2:20" ht="45" customHeight="1" x14ac:dyDescent="0.25">
      <c r="B664" s="20" t="s">
        <v>1805</v>
      </c>
      <c r="C664" s="100" t="s">
        <v>2055</v>
      </c>
      <c r="D664" s="100"/>
      <c r="E664" s="109">
        <f t="shared" si="10"/>
        <v>1</v>
      </c>
      <c r="F664" s="109"/>
      <c r="G664" s="109" t="s">
        <v>35</v>
      </c>
      <c r="H664" s="109"/>
      <c r="I664" s="103">
        <v>43227</v>
      </c>
      <c r="J664" s="103"/>
      <c r="K664" s="103">
        <v>43227</v>
      </c>
      <c r="L664" s="103"/>
      <c r="M664" s="84" t="s">
        <v>656</v>
      </c>
      <c r="N664" s="84"/>
      <c r="O664" s="105">
        <v>208</v>
      </c>
      <c r="P664" s="105"/>
      <c r="Q664" s="84"/>
      <c r="R664" s="84"/>
      <c r="S664" s="84"/>
      <c r="T664" s="1"/>
    </row>
    <row r="665" spans="2:20" ht="45" customHeight="1" x14ac:dyDescent="0.25">
      <c r="B665" s="20" t="s">
        <v>1805</v>
      </c>
      <c r="C665" s="100" t="s">
        <v>2054</v>
      </c>
      <c r="D665" s="100"/>
      <c r="E665" s="109">
        <f t="shared" si="10"/>
        <v>1</v>
      </c>
      <c r="F665" s="109"/>
      <c r="G665" s="109" t="s">
        <v>35</v>
      </c>
      <c r="H665" s="109"/>
      <c r="I665" s="103">
        <v>43258</v>
      </c>
      <c r="J665" s="103"/>
      <c r="K665" s="103">
        <v>43258</v>
      </c>
      <c r="L665" s="103"/>
      <c r="M665" s="84" t="s">
        <v>656</v>
      </c>
      <c r="N665" s="84"/>
      <c r="O665" s="105">
        <v>708</v>
      </c>
      <c r="P665" s="105"/>
      <c r="Q665" s="84"/>
      <c r="R665" s="84"/>
      <c r="S665" s="84"/>
      <c r="T665" s="1"/>
    </row>
    <row r="666" spans="2:20" ht="45" customHeight="1" x14ac:dyDescent="0.25">
      <c r="B666" s="20" t="s">
        <v>1805</v>
      </c>
      <c r="C666" s="100" t="s">
        <v>1857</v>
      </c>
      <c r="D666" s="100"/>
      <c r="E666" s="109">
        <f t="shared" si="10"/>
        <v>1</v>
      </c>
      <c r="F666" s="109"/>
      <c r="G666" s="109" t="s">
        <v>35</v>
      </c>
      <c r="H666" s="109"/>
      <c r="I666" s="103">
        <v>43202</v>
      </c>
      <c r="J666" s="103"/>
      <c r="K666" s="103">
        <v>43202</v>
      </c>
      <c r="L666" s="103"/>
      <c r="M666" s="84" t="s">
        <v>656</v>
      </c>
      <c r="N666" s="84"/>
      <c r="O666" s="105">
        <v>208</v>
      </c>
      <c r="P666" s="105"/>
      <c r="Q666" s="84"/>
      <c r="R666" s="84"/>
      <c r="S666" s="84"/>
      <c r="T666" s="1"/>
    </row>
    <row r="667" spans="2:20" ht="45" customHeight="1" x14ac:dyDescent="0.25">
      <c r="B667" s="20" t="s">
        <v>1805</v>
      </c>
      <c r="C667" s="100" t="s">
        <v>2056</v>
      </c>
      <c r="D667" s="100"/>
      <c r="E667" s="109">
        <f t="shared" si="10"/>
        <v>1</v>
      </c>
      <c r="F667" s="109"/>
      <c r="G667" s="109" t="s">
        <v>1357</v>
      </c>
      <c r="H667" s="109"/>
      <c r="I667" s="103">
        <v>43105</v>
      </c>
      <c r="J667" s="103"/>
      <c r="K667" s="103">
        <v>43105</v>
      </c>
      <c r="L667" s="103"/>
      <c r="M667" s="84" t="s">
        <v>656</v>
      </c>
      <c r="N667" s="84"/>
      <c r="O667" s="105">
        <v>1700</v>
      </c>
      <c r="P667" s="105"/>
      <c r="Q667" s="84"/>
      <c r="R667" s="84"/>
      <c r="S667" s="84"/>
      <c r="T667" s="1"/>
    </row>
    <row r="668" spans="2:20" ht="45" customHeight="1" x14ac:dyDescent="0.25">
      <c r="B668" s="20" t="s">
        <v>1805</v>
      </c>
      <c r="C668" s="100" t="s">
        <v>2057</v>
      </c>
      <c r="D668" s="100"/>
      <c r="E668" s="109">
        <f t="shared" si="10"/>
        <v>1</v>
      </c>
      <c r="F668" s="109"/>
      <c r="G668" s="109" t="s">
        <v>35</v>
      </c>
      <c r="H668" s="109"/>
      <c r="I668" s="103">
        <v>43145</v>
      </c>
      <c r="J668" s="103"/>
      <c r="K668" s="103">
        <v>43145</v>
      </c>
      <c r="L668" s="103"/>
      <c r="M668" s="84" t="s">
        <v>656</v>
      </c>
      <c r="N668" s="84"/>
      <c r="O668" s="105">
        <v>502</v>
      </c>
      <c r="P668" s="105"/>
      <c r="Q668" s="84"/>
      <c r="R668" s="84"/>
      <c r="S668" s="84"/>
      <c r="T668" s="1"/>
    </row>
    <row r="669" spans="2:20" ht="45" customHeight="1" x14ac:dyDescent="0.25">
      <c r="B669" s="20" t="s">
        <v>1805</v>
      </c>
      <c r="C669" s="100" t="s">
        <v>2058</v>
      </c>
      <c r="D669" s="100"/>
      <c r="E669" s="109">
        <f t="shared" si="10"/>
        <v>1</v>
      </c>
      <c r="F669" s="109"/>
      <c r="G669" s="109" t="s">
        <v>35</v>
      </c>
      <c r="H669" s="109"/>
      <c r="I669" s="103">
        <v>43207</v>
      </c>
      <c r="J669" s="103"/>
      <c r="K669" s="103">
        <v>43207</v>
      </c>
      <c r="L669" s="103"/>
      <c r="M669" s="84" t="s">
        <v>656</v>
      </c>
      <c r="N669" s="84"/>
      <c r="O669" s="105">
        <v>708</v>
      </c>
      <c r="P669" s="105"/>
      <c r="Q669" s="84"/>
      <c r="R669" s="84"/>
      <c r="S669" s="84"/>
      <c r="T669" s="1"/>
    </row>
    <row r="670" spans="2:20" ht="45" customHeight="1" x14ac:dyDescent="0.25">
      <c r="B670" s="20" t="s">
        <v>1805</v>
      </c>
      <c r="C670" s="100" t="s">
        <v>2059</v>
      </c>
      <c r="D670" s="100"/>
      <c r="E670" s="109">
        <f t="shared" si="10"/>
        <v>1</v>
      </c>
      <c r="F670" s="109"/>
      <c r="G670" s="109" t="s">
        <v>35</v>
      </c>
      <c r="H670" s="109"/>
      <c r="I670" s="103">
        <v>43196</v>
      </c>
      <c r="J670" s="103"/>
      <c r="K670" s="103">
        <v>43196</v>
      </c>
      <c r="L670" s="103"/>
      <c r="M670" s="84" t="s">
        <v>656</v>
      </c>
      <c r="N670" s="84"/>
      <c r="O670" s="105">
        <v>1268</v>
      </c>
      <c r="P670" s="105"/>
      <c r="Q670" s="84"/>
      <c r="R670" s="84"/>
      <c r="S670" s="84"/>
      <c r="T670" s="1"/>
    </row>
    <row r="671" spans="2:20" ht="45" customHeight="1" x14ac:dyDescent="0.25">
      <c r="B671" s="20" t="s">
        <v>1805</v>
      </c>
      <c r="C671" s="100" t="s">
        <v>2060</v>
      </c>
      <c r="D671" s="100"/>
      <c r="E671" s="109">
        <f t="shared" si="10"/>
        <v>1</v>
      </c>
      <c r="F671" s="109"/>
      <c r="G671" s="109" t="s">
        <v>17</v>
      </c>
      <c r="H671" s="109"/>
      <c r="I671" s="103">
        <v>43117</v>
      </c>
      <c r="J671" s="103"/>
      <c r="K671" s="103">
        <v>43117</v>
      </c>
      <c r="L671" s="103"/>
      <c r="M671" s="84" t="s">
        <v>656</v>
      </c>
      <c r="N671" s="84"/>
      <c r="O671" s="105">
        <v>3183.48</v>
      </c>
      <c r="P671" s="105"/>
      <c r="Q671" s="84"/>
      <c r="R671" s="84"/>
      <c r="S671" s="84"/>
      <c r="T671" s="1"/>
    </row>
    <row r="672" spans="2:20" ht="45" customHeight="1" x14ac:dyDescent="0.25">
      <c r="B672" s="20" t="s">
        <v>1805</v>
      </c>
      <c r="C672" s="100" t="s">
        <v>2061</v>
      </c>
      <c r="D672" s="100"/>
      <c r="E672" s="109">
        <f t="shared" si="10"/>
        <v>1</v>
      </c>
      <c r="F672" s="109"/>
      <c r="G672" s="109" t="s">
        <v>35</v>
      </c>
      <c r="H672" s="109"/>
      <c r="I672" s="103">
        <v>43147</v>
      </c>
      <c r="J672" s="103"/>
      <c r="K672" s="103">
        <v>43147</v>
      </c>
      <c r="L672" s="103"/>
      <c r="M672" s="84" t="s">
        <v>656</v>
      </c>
      <c r="N672" s="84"/>
      <c r="O672" s="105">
        <v>4000</v>
      </c>
      <c r="P672" s="105"/>
      <c r="Q672" s="84"/>
      <c r="R672" s="84"/>
      <c r="S672" s="84"/>
      <c r="T672" s="1"/>
    </row>
    <row r="673" spans="2:20" ht="45" customHeight="1" x14ac:dyDescent="0.25">
      <c r="B673" s="20" t="s">
        <v>1805</v>
      </c>
      <c r="C673" s="100" t="s">
        <v>2060</v>
      </c>
      <c r="D673" s="100"/>
      <c r="E673" s="109">
        <f t="shared" si="10"/>
        <v>1</v>
      </c>
      <c r="F673" s="109"/>
      <c r="G673" s="109" t="s">
        <v>17</v>
      </c>
      <c r="H673" s="109"/>
      <c r="I673" s="103">
        <v>43117</v>
      </c>
      <c r="J673" s="103"/>
      <c r="K673" s="103">
        <v>43117</v>
      </c>
      <c r="L673" s="103"/>
      <c r="M673" s="84" t="s">
        <v>656</v>
      </c>
      <c r="N673" s="84"/>
      <c r="O673" s="105">
        <v>250</v>
      </c>
      <c r="P673" s="105"/>
      <c r="Q673" s="84"/>
      <c r="R673" s="84"/>
      <c r="S673" s="84"/>
      <c r="T673" s="1"/>
    </row>
    <row r="674" spans="2:20" ht="45" customHeight="1" x14ac:dyDescent="0.25">
      <c r="B674" s="20" t="s">
        <v>1805</v>
      </c>
      <c r="C674" s="100" t="s">
        <v>2061</v>
      </c>
      <c r="D674" s="100"/>
      <c r="E674" s="109">
        <f t="shared" si="10"/>
        <v>1</v>
      </c>
      <c r="F674" s="109"/>
      <c r="G674" s="109" t="s">
        <v>35</v>
      </c>
      <c r="H674" s="109"/>
      <c r="I674" s="103">
        <v>43147</v>
      </c>
      <c r="J674" s="103"/>
      <c r="K674" s="103">
        <v>43147</v>
      </c>
      <c r="L674" s="103"/>
      <c r="M674" s="84" t="s">
        <v>656</v>
      </c>
      <c r="N674" s="84"/>
      <c r="O674" s="105">
        <v>755</v>
      </c>
      <c r="P674" s="105"/>
      <c r="Q674" s="84"/>
      <c r="R674" s="84"/>
      <c r="S674" s="84"/>
      <c r="T674" s="1"/>
    </row>
    <row r="675" spans="2:20" ht="45" customHeight="1" x14ac:dyDescent="0.25">
      <c r="B675" s="20" t="s">
        <v>1805</v>
      </c>
      <c r="C675" s="100" t="s">
        <v>1828</v>
      </c>
      <c r="D675" s="100"/>
      <c r="E675" s="109">
        <f t="shared" si="10"/>
        <v>1</v>
      </c>
      <c r="F675" s="109"/>
      <c r="G675" s="109" t="s">
        <v>35</v>
      </c>
      <c r="H675" s="109"/>
      <c r="I675" s="103">
        <v>43200</v>
      </c>
      <c r="J675" s="103"/>
      <c r="K675" s="103">
        <v>43200</v>
      </c>
      <c r="L675" s="103"/>
      <c r="M675" s="84" t="s">
        <v>656</v>
      </c>
      <c r="N675" s="84"/>
      <c r="O675" s="105">
        <v>360</v>
      </c>
      <c r="P675" s="105"/>
      <c r="Q675" s="84"/>
      <c r="R675" s="84"/>
      <c r="S675" s="84"/>
      <c r="T675" s="5">
        <f>SUM(O631:O675)</f>
        <v>22624.48</v>
      </c>
    </row>
    <row r="676" spans="2:20" ht="45" customHeight="1" x14ac:dyDescent="0.25">
      <c r="B676" s="20" t="s">
        <v>2062</v>
      </c>
      <c r="C676" s="100" t="s">
        <v>2063</v>
      </c>
      <c r="D676" s="100"/>
      <c r="E676" s="109">
        <f t="shared" si="10"/>
        <v>1</v>
      </c>
      <c r="F676" s="109"/>
      <c r="G676" s="109" t="s">
        <v>35</v>
      </c>
      <c r="H676" s="109"/>
      <c r="I676" s="103">
        <v>43158</v>
      </c>
      <c r="J676" s="103"/>
      <c r="K676" s="103">
        <v>43158</v>
      </c>
      <c r="L676" s="103"/>
      <c r="M676" s="84" t="s">
        <v>656</v>
      </c>
      <c r="N676" s="84"/>
      <c r="O676" s="105">
        <v>1282</v>
      </c>
      <c r="P676" s="105"/>
      <c r="Q676" s="84"/>
      <c r="R676" s="84"/>
      <c r="S676" s="84"/>
      <c r="T676" s="1"/>
    </row>
    <row r="677" spans="2:20" ht="45" customHeight="1" x14ac:dyDescent="0.25">
      <c r="B677" s="20" t="s">
        <v>2062</v>
      </c>
      <c r="C677" s="100" t="s">
        <v>2063</v>
      </c>
      <c r="D677" s="100"/>
      <c r="E677" s="109">
        <f t="shared" si="10"/>
        <v>1</v>
      </c>
      <c r="F677" s="109"/>
      <c r="G677" s="109" t="s">
        <v>35</v>
      </c>
      <c r="H677" s="109"/>
      <c r="I677" s="103">
        <v>43158</v>
      </c>
      <c r="J677" s="103"/>
      <c r="K677" s="103">
        <v>43158</v>
      </c>
      <c r="L677" s="103"/>
      <c r="M677" s="84" t="s">
        <v>656</v>
      </c>
      <c r="N677" s="84"/>
      <c r="O677" s="105">
        <v>63.5</v>
      </c>
      <c r="P677" s="105"/>
      <c r="Q677" s="84"/>
      <c r="R677" s="84"/>
      <c r="S677" s="84"/>
      <c r="T677" s="1"/>
    </row>
    <row r="678" spans="2:20" ht="45" customHeight="1" x14ac:dyDescent="0.25">
      <c r="B678" s="20" t="s">
        <v>2062</v>
      </c>
      <c r="C678" s="100" t="s">
        <v>2064</v>
      </c>
      <c r="D678" s="100"/>
      <c r="E678" s="109">
        <f t="shared" si="10"/>
        <v>1</v>
      </c>
      <c r="F678" s="109"/>
      <c r="G678" s="109" t="s">
        <v>17</v>
      </c>
      <c r="H678" s="109"/>
      <c r="I678" s="103">
        <v>43175</v>
      </c>
      <c r="J678" s="103"/>
      <c r="K678" s="103">
        <v>43175</v>
      </c>
      <c r="L678" s="103"/>
      <c r="M678" s="84" t="s">
        <v>656</v>
      </c>
      <c r="N678" s="84"/>
      <c r="O678" s="105">
        <v>1499.2</v>
      </c>
      <c r="P678" s="105"/>
      <c r="Q678" s="84"/>
      <c r="R678" s="84"/>
      <c r="S678" s="84"/>
      <c r="T678" s="1"/>
    </row>
    <row r="679" spans="2:20" ht="45" customHeight="1" x14ac:dyDescent="0.25">
      <c r="B679" s="20" t="s">
        <v>2062</v>
      </c>
      <c r="C679" s="100" t="s">
        <v>2064</v>
      </c>
      <c r="D679" s="100"/>
      <c r="E679" s="109">
        <f t="shared" si="10"/>
        <v>1</v>
      </c>
      <c r="F679" s="109"/>
      <c r="G679" s="109" t="s">
        <v>17</v>
      </c>
      <c r="H679" s="109"/>
      <c r="I679" s="103">
        <v>43175</v>
      </c>
      <c r="J679" s="103"/>
      <c r="K679" s="103">
        <v>43175</v>
      </c>
      <c r="L679" s="103"/>
      <c r="M679" s="84" t="s">
        <v>656</v>
      </c>
      <c r="N679" s="84"/>
      <c r="O679" s="105">
        <v>148</v>
      </c>
      <c r="P679" s="105"/>
      <c r="Q679" s="84"/>
      <c r="R679" s="84"/>
      <c r="S679" s="84"/>
      <c r="T679" s="1"/>
    </row>
    <row r="680" spans="2:20" ht="45" customHeight="1" x14ac:dyDescent="0.25">
      <c r="B680" s="20" t="s">
        <v>2062</v>
      </c>
      <c r="C680" s="100" t="s">
        <v>2001</v>
      </c>
      <c r="D680" s="100"/>
      <c r="E680" s="109">
        <f t="shared" si="10"/>
        <v>1</v>
      </c>
      <c r="F680" s="109"/>
      <c r="G680" s="109" t="s">
        <v>1357</v>
      </c>
      <c r="H680" s="109"/>
      <c r="I680" s="103">
        <v>43132</v>
      </c>
      <c r="J680" s="103"/>
      <c r="K680" s="103">
        <v>43132</v>
      </c>
      <c r="L680" s="103"/>
      <c r="M680" s="84" t="s">
        <v>656</v>
      </c>
      <c r="N680" s="84"/>
      <c r="O680" s="105">
        <v>3612.68</v>
      </c>
      <c r="P680" s="105"/>
      <c r="Q680" s="84"/>
      <c r="R680" s="84"/>
      <c r="S680" s="84"/>
      <c r="T680" s="1"/>
    </row>
    <row r="681" spans="2:20" ht="45" customHeight="1" x14ac:dyDescent="0.25">
      <c r="B681" s="20" t="s">
        <v>2062</v>
      </c>
      <c r="C681" s="100" t="s">
        <v>2065</v>
      </c>
      <c r="D681" s="100"/>
      <c r="E681" s="109">
        <f t="shared" si="10"/>
        <v>1</v>
      </c>
      <c r="F681" s="109"/>
      <c r="G681" s="109" t="s">
        <v>17</v>
      </c>
      <c r="H681" s="109"/>
      <c r="I681" s="103">
        <v>43160</v>
      </c>
      <c r="J681" s="103"/>
      <c r="K681" s="103">
        <v>43161</v>
      </c>
      <c r="L681" s="103"/>
      <c r="M681" s="84" t="s">
        <v>656</v>
      </c>
      <c r="N681" s="84"/>
      <c r="O681" s="105">
        <v>3321</v>
      </c>
      <c r="P681" s="105"/>
      <c r="Q681" s="84"/>
      <c r="R681" s="84"/>
      <c r="S681" s="84"/>
      <c r="T681" s="1"/>
    </row>
    <row r="682" spans="2:20" ht="45" customHeight="1" x14ac:dyDescent="0.25">
      <c r="B682" s="20" t="s">
        <v>2062</v>
      </c>
      <c r="C682" s="100" t="s">
        <v>2065</v>
      </c>
      <c r="D682" s="100"/>
      <c r="E682" s="109">
        <f t="shared" si="10"/>
        <v>1</v>
      </c>
      <c r="F682" s="109"/>
      <c r="G682" s="109" t="s">
        <v>17</v>
      </c>
      <c r="H682" s="109"/>
      <c r="I682" s="103">
        <v>43160</v>
      </c>
      <c r="J682" s="103"/>
      <c r="K682" s="103">
        <v>43161</v>
      </c>
      <c r="L682" s="103"/>
      <c r="M682" s="84" t="s">
        <v>656</v>
      </c>
      <c r="N682" s="84"/>
      <c r="O682" s="105">
        <v>2817.08</v>
      </c>
      <c r="P682" s="105"/>
      <c r="Q682" s="84"/>
      <c r="R682" s="84"/>
      <c r="S682" s="84"/>
      <c r="T682" s="5">
        <f>SUM(O676:O682)</f>
        <v>12743.46</v>
      </c>
    </row>
    <row r="683" spans="2:20" ht="45" customHeight="1" x14ac:dyDescent="0.25">
      <c r="B683" s="20" t="s">
        <v>2066</v>
      </c>
      <c r="C683" s="100" t="s">
        <v>2067</v>
      </c>
      <c r="D683" s="100"/>
      <c r="E683" s="109">
        <f t="shared" si="10"/>
        <v>1</v>
      </c>
      <c r="F683" s="109"/>
      <c r="G683" s="109" t="s">
        <v>35</v>
      </c>
      <c r="H683" s="109"/>
      <c r="I683" s="103">
        <v>43132</v>
      </c>
      <c r="J683" s="103"/>
      <c r="K683" s="103">
        <v>43132</v>
      </c>
      <c r="L683" s="103"/>
      <c r="M683" s="84" t="s">
        <v>656</v>
      </c>
      <c r="N683" s="84"/>
      <c r="O683" s="105">
        <v>396</v>
      </c>
      <c r="P683" s="105"/>
      <c r="Q683" s="84"/>
      <c r="R683" s="84"/>
      <c r="S683" s="84"/>
      <c r="T683" s="1"/>
    </row>
    <row r="684" spans="2:20" ht="45" customHeight="1" x14ac:dyDescent="0.25">
      <c r="B684" s="20" t="s">
        <v>2066</v>
      </c>
      <c r="C684" s="100" t="s">
        <v>2067</v>
      </c>
      <c r="D684" s="100"/>
      <c r="E684" s="109">
        <f t="shared" si="10"/>
        <v>1</v>
      </c>
      <c r="F684" s="109"/>
      <c r="G684" s="109" t="s">
        <v>35</v>
      </c>
      <c r="H684" s="109"/>
      <c r="I684" s="103">
        <v>43132</v>
      </c>
      <c r="J684" s="103"/>
      <c r="K684" s="103">
        <v>43132</v>
      </c>
      <c r="L684" s="103"/>
      <c r="M684" s="84" t="s">
        <v>656</v>
      </c>
      <c r="N684" s="84"/>
      <c r="O684" s="105">
        <v>381</v>
      </c>
      <c r="P684" s="105"/>
      <c r="Q684" s="84"/>
      <c r="R684" s="84"/>
      <c r="S684" s="84"/>
      <c r="T684" s="1"/>
    </row>
    <row r="685" spans="2:20" ht="45" customHeight="1" x14ac:dyDescent="0.25">
      <c r="B685" s="20" t="s">
        <v>2066</v>
      </c>
      <c r="C685" s="100" t="s">
        <v>2067</v>
      </c>
      <c r="D685" s="100"/>
      <c r="E685" s="109">
        <f t="shared" si="10"/>
        <v>1</v>
      </c>
      <c r="F685" s="109"/>
      <c r="G685" s="109" t="s">
        <v>35</v>
      </c>
      <c r="H685" s="109"/>
      <c r="I685" s="103">
        <v>43132</v>
      </c>
      <c r="J685" s="103"/>
      <c r="K685" s="103">
        <v>43132</v>
      </c>
      <c r="L685" s="103"/>
      <c r="M685" s="84" t="s">
        <v>656</v>
      </c>
      <c r="N685" s="84"/>
      <c r="O685" s="105">
        <v>220</v>
      </c>
      <c r="P685" s="105"/>
      <c r="Q685" s="84"/>
      <c r="R685" s="84"/>
      <c r="S685" s="84"/>
      <c r="T685" s="1"/>
    </row>
    <row r="686" spans="2:20" ht="45" customHeight="1" x14ac:dyDescent="0.25">
      <c r="B686" s="20" t="s">
        <v>2066</v>
      </c>
      <c r="C686" s="100" t="s">
        <v>2067</v>
      </c>
      <c r="D686" s="100"/>
      <c r="E686" s="109">
        <f t="shared" si="10"/>
        <v>1</v>
      </c>
      <c r="F686" s="109"/>
      <c r="G686" s="109" t="s">
        <v>35</v>
      </c>
      <c r="H686" s="109"/>
      <c r="I686" s="103">
        <v>43132</v>
      </c>
      <c r="J686" s="103"/>
      <c r="K686" s="103">
        <v>43132</v>
      </c>
      <c r="L686" s="103"/>
      <c r="M686" s="84" t="s">
        <v>656</v>
      </c>
      <c r="N686" s="84"/>
      <c r="O686" s="105">
        <v>220</v>
      </c>
      <c r="P686" s="105"/>
      <c r="Q686" s="84"/>
      <c r="R686" s="84"/>
      <c r="S686" s="84"/>
      <c r="T686" s="1"/>
    </row>
    <row r="687" spans="2:20" ht="45" customHeight="1" x14ac:dyDescent="0.25">
      <c r="B687" s="20" t="s">
        <v>2066</v>
      </c>
      <c r="C687" s="100" t="s">
        <v>2067</v>
      </c>
      <c r="D687" s="100"/>
      <c r="E687" s="109">
        <f t="shared" si="10"/>
        <v>1</v>
      </c>
      <c r="F687" s="109"/>
      <c r="G687" s="109" t="s">
        <v>35</v>
      </c>
      <c r="H687" s="109"/>
      <c r="I687" s="103">
        <v>43132</v>
      </c>
      <c r="J687" s="103"/>
      <c r="K687" s="103">
        <v>43132</v>
      </c>
      <c r="L687" s="103"/>
      <c r="M687" s="84" t="s">
        <v>656</v>
      </c>
      <c r="N687" s="84"/>
      <c r="O687" s="105">
        <v>464</v>
      </c>
      <c r="P687" s="105"/>
      <c r="Q687" s="84"/>
      <c r="R687" s="84"/>
      <c r="S687" s="84"/>
      <c r="T687" s="1"/>
    </row>
    <row r="688" spans="2:20" ht="45" customHeight="1" x14ac:dyDescent="0.25">
      <c r="B688" s="20" t="s">
        <v>2066</v>
      </c>
      <c r="C688" s="100" t="s">
        <v>2067</v>
      </c>
      <c r="D688" s="100"/>
      <c r="E688" s="109">
        <f t="shared" si="10"/>
        <v>1</v>
      </c>
      <c r="F688" s="109"/>
      <c r="G688" s="109" t="s">
        <v>35</v>
      </c>
      <c r="H688" s="109"/>
      <c r="I688" s="103">
        <v>43132</v>
      </c>
      <c r="J688" s="103"/>
      <c r="K688" s="103">
        <v>43132</v>
      </c>
      <c r="L688" s="103"/>
      <c r="M688" s="84" t="s">
        <v>656</v>
      </c>
      <c r="N688" s="84"/>
      <c r="O688" s="105">
        <v>360</v>
      </c>
      <c r="P688" s="105"/>
      <c r="Q688" s="84"/>
      <c r="R688" s="84"/>
      <c r="S688" s="84"/>
      <c r="T688" s="5">
        <f>SUM(O683:O688)</f>
        <v>2041</v>
      </c>
    </row>
  </sheetData>
  <sheetProtection selectLockedCells="1" selectUnlockedCells="1"/>
  <autoFilter ref="B7:S688"/>
  <mergeCells count="5445">
    <mergeCell ref="C1:E2"/>
    <mergeCell ref="G3:M3"/>
    <mergeCell ref="H4:L4"/>
    <mergeCell ref="H5:M5"/>
    <mergeCell ref="B7:B9"/>
    <mergeCell ref="C7:D9"/>
    <mergeCell ref="E7:F9"/>
    <mergeCell ref="G7:H9"/>
    <mergeCell ref="I7:J9"/>
    <mergeCell ref="K7:L9"/>
    <mergeCell ref="M7:N9"/>
    <mergeCell ref="O7:P9"/>
    <mergeCell ref="Q7:S9"/>
    <mergeCell ref="C10:D10"/>
    <mergeCell ref="E10:F10"/>
    <mergeCell ref="G10:H10"/>
    <mergeCell ref="I10:J10"/>
    <mergeCell ref="K10:L10"/>
    <mergeCell ref="M10:N10"/>
    <mergeCell ref="O10:P10"/>
    <mergeCell ref="Q10:S10"/>
    <mergeCell ref="C11:D11"/>
    <mergeCell ref="E11:F11"/>
    <mergeCell ref="G11:H11"/>
    <mergeCell ref="I11:J11"/>
    <mergeCell ref="K11:L11"/>
    <mergeCell ref="M11:N11"/>
    <mergeCell ref="O11:P11"/>
    <mergeCell ref="Q11:S11"/>
    <mergeCell ref="C12:D12"/>
    <mergeCell ref="E12:F12"/>
    <mergeCell ref="G12:H12"/>
    <mergeCell ref="I12:J12"/>
    <mergeCell ref="K12:L12"/>
    <mergeCell ref="M12:N12"/>
    <mergeCell ref="O12:P12"/>
    <mergeCell ref="Q12:S12"/>
    <mergeCell ref="C13:D13"/>
    <mergeCell ref="E13:F13"/>
    <mergeCell ref="G13:H13"/>
    <mergeCell ref="I13:J13"/>
    <mergeCell ref="K13:L13"/>
    <mergeCell ref="M13:N13"/>
    <mergeCell ref="O13:P13"/>
    <mergeCell ref="Q13:S13"/>
    <mergeCell ref="C14:D14"/>
    <mergeCell ref="E14:F14"/>
    <mergeCell ref="G14:H14"/>
    <mergeCell ref="I14:J14"/>
    <mergeCell ref="K14:L14"/>
    <mergeCell ref="M14:N14"/>
    <mergeCell ref="O14:P14"/>
    <mergeCell ref="Q14:S14"/>
    <mergeCell ref="C15:D15"/>
    <mergeCell ref="E15:F15"/>
    <mergeCell ref="G15:H15"/>
    <mergeCell ref="I15:J15"/>
    <mergeCell ref="K15:L15"/>
    <mergeCell ref="M15:N15"/>
    <mergeCell ref="O15:P15"/>
    <mergeCell ref="Q15:S15"/>
    <mergeCell ref="C16:D16"/>
    <mergeCell ref="E16:F16"/>
    <mergeCell ref="G16:H16"/>
    <mergeCell ref="I16:J16"/>
    <mergeCell ref="K16:L16"/>
    <mergeCell ref="M16:N16"/>
    <mergeCell ref="O16:P16"/>
    <mergeCell ref="Q16:S16"/>
    <mergeCell ref="C17:D17"/>
    <mergeCell ref="E17:F17"/>
    <mergeCell ref="G17:H17"/>
    <mergeCell ref="I17:J17"/>
    <mergeCell ref="K17:L17"/>
    <mergeCell ref="M17:N17"/>
    <mergeCell ref="O17:P17"/>
    <mergeCell ref="Q17:S17"/>
    <mergeCell ref="C18:D18"/>
    <mergeCell ref="E18:F18"/>
    <mergeCell ref="G18:H18"/>
    <mergeCell ref="I18:J18"/>
    <mergeCell ref="K18:L18"/>
    <mergeCell ref="M18:N18"/>
    <mergeCell ref="O18:P18"/>
    <mergeCell ref="Q18:S18"/>
    <mergeCell ref="C19:D19"/>
    <mergeCell ref="E19:F19"/>
    <mergeCell ref="G19:H19"/>
    <mergeCell ref="I19:J19"/>
    <mergeCell ref="K19:L19"/>
    <mergeCell ref="M19:N19"/>
    <mergeCell ref="O19:P19"/>
    <mergeCell ref="Q19:S19"/>
    <mergeCell ref="C20:D20"/>
    <mergeCell ref="E20:F20"/>
    <mergeCell ref="G20:H20"/>
    <mergeCell ref="I20:J20"/>
    <mergeCell ref="K20:L20"/>
    <mergeCell ref="M20:N20"/>
    <mergeCell ref="O20:P20"/>
    <mergeCell ref="Q20:S20"/>
    <mergeCell ref="C21:D21"/>
    <mergeCell ref="E21:F21"/>
    <mergeCell ref="G21:H21"/>
    <mergeCell ref="I21:J21"/>
    <mergeCell ref="K21:L21"/>
    <mergeCell ref="M21:N21"/>
    <mergeCell ref="O21:P21"/>
    <mergeCell ref="Q21:S21"/>
    <mergeCell ref="C22:D22"/>
    <mergeCell ref="E22:F22"/>
    <mergeCell ref="G22:H22"/>
    <mergeCell ref="I22:J22"/>
    <mergeCell ref="K22:L22"/>
    <mergeCell ref="M22:N22"/>
    <mergeCell ref="O22:P22"/>
    <mergeCell ref="Q22:S22"/>
    <mergeCell ref="C23:D23"/>
    <mergeCell ref="E23:F23"/>
    <mergeCell ref="G23:H23"/>
    <mergeCell ref="I23:J23"/>
    <mergeCell ref="K23:L23"/>
    <mergeCell ref="M23:N23"/>
    <mergeCell ref="O23:P23"/>
    <mergeCell ref="Q23:S23"/>
    <mergeCell ref="C24:D24"/>
    <mergeCell ref="E24:F24"/>
    <mergeCell ref="G24:H24"/>
    <mergeCell ref="I24:J24"/>
    <mergeCell ref="K24:L24"/>
    <mergeCell ref="M24:N24"/>
    <mergeCell ref="O24:P24"/>
    <mergeCell ref="Q24:S24"/>
    <mergeCell ref="C25:D25"/>
    <mergeCell ref="E25:F25"/>
    <mergeCell ref="G25:H25"/>
    <mergeCell ref="I25:J25"/>
    <mergeCell ref="K25:L25"/>
    <mergeCell ref="M25:N25"/>
    <mergeCell ref="O25:P25"/>
    <mergeCell ref="Q25:S25"/>
    <mergeCell ref="C26:D26"/>
    <mergeCell ref="E26:F26"/>
    <mergeCell ref="G26:H26"/>
    <mergeCell ref="I26:J26"/>
    <mergeCell ref="K26:L26"/>
    <mergeCell ref="M26:N26"/>
    <mergeCell ref="O26:P26"/>
    <mergeCell ref="Q26:S26"/>
    <mergeCell ref="C27:D27"/>
    <mergeCell ref="E27:F27"/>
    <mergeCell ref="G27:H27"/>
    <mergeCell ref="I27:J27"/>
    <mergeCell ref="K27:L27"/>
    <mergeCell ref="M27:N27"/>
    <mergeCell ref="O27:P27"/>
    <mergeCell ref="Q27:S27"/>
    <mergeCell ref="C28:D28"/>
    <mergeCell ref="E28:F28"/>
    <mergeCell ref="G28:H28"/>
    <mergeCell ref="I28:J28"/>
    <mergeCell ref="K28:L28"/>
    <mergeCell ref="M28:N28"/>
    <mergeCell ref="O28:P28"/>
    <mergeCell ref="Q28:S28"/>
    <mergeCell ref="C29:D29"/>
    <mergeCell ref="E29:F29"/>
    <mergeCell ref="G29:H29"/>
    <mergeCell ref="I29:J29"/>
    <mergeCell ref="K29:L29"/>
    <mergeCell ref="M29:N29"/>
    <mergeCell ref="O29:P29"/>
    <mergeCell ref="Q29:S29"/>
    <mergeCell ref="C30:D30"/>
    <mergeCell ref="E30:F30"/>
    <mergeCell ref="G30:H30"/>
    <mergeCell ref="I30:J30"/>
    <mergeCell ref="K30:L30"/>
    <mergeCell ref="M30:N30"/>
    <mergeCell ref="O30:P30"/>
    <mergeCell ref="Q30:S30"/>
    <mergeCell ref="C31:D31"/>
    <mergeCell ref="E31:F31"/>
    <mergeCell ref="G31:H31"/>
    <mergeCell ref="I31:J31"/>
    <mergeCell ref="K31:L31"/>
    <mergeCell ref="M31:N31"/>
    <mergeCell ref="O31:P31"/>
    <mergeCell ref="Q31:S31"/>
    <mergeCell ref="C32:D32"/>
    <mergeCell ref="E32:F32"/>
    <mergeCell ref="G32:H32"/>
    <mergeCell ref="I32:J32"/>
    <mergeCell ref="K32:L32"/>
    <mergeCell ref="M32:N32"/>
    <mergeCell ref="O32:P32"/>
    <mergeCell ref="Q32:S32"/>
    <mergeCell ref="C33:D33"/>
    <mergeCell ref="E33:F33"/>
    <mergeCell ref="G33:H33"/>
    <mergeCell ref="I33:J33"/>
    <mergeCell ref="K33:L33"/>
    <mergeCell ref="M33:N33"/>
    <mergeCell ref="O33:P33"/>
    <mergeCell ref="Q33:S33"/>
    <mergeCell ref="C34:D34"/>
    <mergeCell ref="E34:F34"/>
    <mergeCell ref="G34:H34"/>
    <mergeCell ref="I34:J34"/>
    <mergeCell ref="K34:L34"/>
    <mergeCell ref="M34:N34"/>
    <mergeCell ref="O34:P34"/>
    <mergeCell ref="Q34:S34"/>
    <mergeCell ref="C35:D35"/>
    <mergeCell ref="E35:F35"/>
    <mergeCell ref="G35:H35"/>
    <mergeCell ref="I35:J35"/>
    <mergeCell ref="K35:L35"/>
    <mergeCell ref="M35:N35"/>
    <mergeCell ref="O35:P35"/>
    <mergeCell ref="Q35:S35"/>
    <mergeCell ref="C36:D36"/>
    <mergeCell ref="E36:F36"/>
    <mergeCell ref="G36:H36"/>
    <mergeCell ref="I36:J36"/>
    <mergeCell ref="K36:L36"/>
    <mergeCell ref="M36:N36"/>
    <mergeCell ref="O36:P36"/>
    <mergeCell ref="Q36:S36"/>
    <mergeCell ref="C37:D37"/>
    <mergeCell ref="E37:F37"/>
    <mergeCell ref="G37:H37"/>
    <mergeCell ref="I37:J37"/>
    <mergeCell ref="K37:L37"/>
    <mergeCell ref="M37:N37"/>
    <mergeCell ref="O37:P37"/>
    <mergeCell ref="Q37:S37"/>
    <mergeCell ref="C38:D38"/>
    <mergeCell ref="E38:F38"/>
    <mergeCell ref="G38:H38"/>
    <mergeCell ref="I38:J38"/>
    <mergeCell ref="K38:L38"/>
    <mergeCell ref="M38:N38"/>
    <mergeCell ref="O38:P38"/>
    <mergeCell ref="Q38:S38"/>
    <mergeCell ref="C39:D39"/>
    <mergeCell ref="E39:F39"/>
    <mergeCell ref="G39:H39"/>
    <mergeCell ref="I39:J39"/>
    <mergeCell ref="K39:L39"/>
    <mergeCell ref="M39:N39"/>
    <mergeCell ref="O39:P39"/>
    <mergeCell ref="Q39:S39"/>
    <mergeCell ref="C40:D40"/>
    <mergeCell ref="E40:F40"/>
    <mergeCell ref="G40:H40"/>
    <mergeCell ref="I40:J40"/>
    <mergeCell ref="K40:L40"/>
    <mergeCell ref="M40:N40"/>
    <mergeCell ref="O40:P40"/>
    <mergeCell ref="Q40:S40"/>
    <mergeCell ref="C41:D41"/>
    <mergeCell ref="E41:F41"/>
    <mergeCell ref="G41:H41"/>
    <mergeCell ref="I41:J41"/>
    <mergeCell ref="K41:L41"/>
    <mergeCell ref="M41:N41"/>
    <mergeCell ref="O41:P41"/>
    <mergeCell ref="Q41:S41"/>
    <mergeCell ref="C42:D42"/>
    <mergeCell ref="E42:F42"/>
    <mergeCell ref="G42:H42"/>
    <mergeCell ref="I42:J42"/>
    <mergeCell ref="K42:L42"/>
    <mergeCell ref="M42:N42"/>
    <mergeCell ref="O42:P42"/>
    <mergeCell ref="Q42:S42"/>
    <mergeCell ref="C43:D43"/>
    <mergeCell ref="E43:F43"/>
    <mergeCell ref="G43:H43"/>
    <mergeCell ref="I43:J43"/>
    <mergeCell ref="K43:L43"/>
    <mergeCell ref="M43:N43"/>
    <mergeCell ref="O43:P43"/>
    <mergeCell ref="Q43:S43"/>
    <mergeCell ref="C44:D44"/>
    <mergeCell ref="E44:F44"/>
    <mergeCell ref="G44:H44"/>
    <mergeCell ref="I44:J44"/>
    <mergeCell ref="K44:L44"/>
    <mergeCell ref="M44:N44"/>
    <mergeCell ref="O44:P44"/>
    <mergeCell ref="Q44:S44"/>
    <mergeCell ref="C45:D45"/>
    <mergeCell ref="E45:F45"/>
    <mergeCell ref="G45:H45"/>
    <mergeCell ref="I45:J45"/>
    <mergeCell ref="K45:L45"/>
    <mergeCell ref="M45:N45"/>
    <mergeCell ref="O45:P45"/>
    <mergeCell ref="Q45:S45"/>
    <mergeCell ref="C46:D46"/>
    <mergeCell ref="E46:F46"/>
    <mergeCell ref="G46:H46"/>
    <mergeCell ref="I46:J46"/>
    <mergeCell ref="K46:L46"/>
    <mergeCell ref="M46:N46"/>
    <mergeCell ref="O46:P46"/>
    <mergeCell ref="Q46:S46"/>
    <mergeCell ref="C47:D47"/>
    <mergeCell ref="E47:F47"/>
    <mergeCell ref="G47:H47"/>
    <mergeCell ref="I47:J47"/>
    <mergeCell ref="K47:L47"/>
    <mergeCell ref="M47:N47"/>
    <mergeCell ref="O47:P47"/>
    <mergeCell ref="Q47:S47"/>
    <mergeCell ref="C48:D48"/>
    <mergeCell ref="E48:F48"/>
    <mergeCell ref="G48:H48"/>
    <mergeCell ref="I48:J48"/>
    <mergeCell ref="K48:L48"/>
    <mergeCell ref="M48:N48"/>
    <mergeCell ref="O48:P48"/>
    <mergeCell ref="Q48:S48"/>
    <mergeCell ref="C49:D49"/>
    <mergeCell ref="E49:F49"/>
    <mergeCell ref="G49:H49"/>
    <mergeCell ref="I49:J49"/>
    <mergeCell ref="K49:L49"/>
    <mergeCell ref="M49:N49"/>
    <mergeCell ref="O49:P49"/>
    <mergeCell ref="Q49:S49"/>
    <mergeCell ref="C50:D50"/>
    <mergeCell ref="E50:F50"/>
    <mergeCell ref="G50:H50"/>
    <mergeCell ref="I50:J50"/>
    <mergeCell ref="K50:L50"/>
    <mergeCell ref="M50:N50"/>
    <mergeCell ref="O50:P50"/>
    <mergeCell ref="Q50:S50"/>
    <mergeCell ref="C51:D51"/>
    <mergeCell ref="E51:F51"/>
    <mergeCell ref="G51:H51"/>
    <mergeCell ref="I51:J51"/>
    <mergeCell ref="K51:L51"/>
    <mergeCell ref="M51:N51"/>
    <mergeCell ref="O51:P51"/>
    <mergeCell ref="Q51:S51"/>
    <mergeCell ref="C52:D52"/>
    <mergeCell ref="E52:F52"/>
    <mergeCell ref="G52:H52"/>
    <mergeCell ref="I52:J52"/>
    <mergeCell ref="K52:L52"/>
    <mergeCell ref="M52:N52"/>
    <mergeCell ref="O52:P52"/>
    <mergeCell ref="Q52:S52"/>
    <mergeCell ref="C53:D53"/>
    <mergeCell ref="E53:F53"/>
    <mergeCell ref="G53:H53"/>
    <mergeCell ref="I53:J53"/>
    <mergeCell ref="K53:L53"/>
    <mergeCell ref="M53:N53"/>
    <mergeCell ref="O53:P53"/>
    <mergeCell ref="Q53:S53"/>
    <mergeCell ref="C54:D54"/>
    <mergeCell ref="E54:F54"/>
    <mergeCell ref="G54:H54"/>
    <mergeCell ref="I54:J54"/>
    <mergeCell ref="K54:L54"/>
    <mergeCell ref="M54:N54"/>
    <mergeCell ref="O54:P54"/>
    <mergeCell ref="Q54:S54"/>
    <mergeCell ref="C55:D55"/>
    <mergeCell ref="E55:F55"/>
    <mergeCell ref="G55:H55"/>
    <mergeCell ref="I55:J55"/>
    <mergeCell ref="K55:L55"/>
    <mergeCell ref="M55:N55"/>
    <mergeCell ref="O55:P55"/>
    <mergeCell ref="Q55:S55"/>
    <mergeCell ref="C56:D56"/>
    <mergeCell ref="E56:F56"/>
    <mergeCell ref="G56:H56"/>
    <mergeCell ref="I56:J56"/>
    <mergeCell ref="K56:L56"/>
    <mergeCell ref="M56:N56"/>
    <mergeCell ref="O56:P56"/>
    <mergeCell ref="Q56:S56"/>
    <mergeCell ref="C57:D57"/>
    <mergeCell ref="E57:F57"/>
    <mergeCell ref="G57:H57"/>
    <mergeCell ref="I57:J57"/>
    <mergeCell ref="K57:L57"/>
    <mergeCell ref="M57:N57"/>
    <mergeCell ref="O57:P57"/>
    <mergeCell ref="Q57:S57"/>
    <mergeCell ref="C58:D58"/>
    <mergeCell ref="E58:F58"/>
    <mergeCell ref="G58:H58"/>
    <mergeCell ref="I58:J58"/>
    <mergeCell ref="K58:L58"/>
    <mergeCell ref="M58:N58"/>
    <mergeCell ref="O58:P58"/>
    <mergeCell ref="Q58:S58"/>
    <mergeCell ref="C59:D59"/>
    <mergeCell ref="E59:F59"/>
    <mergeCell ref="G59:H59"/>
    <mergeCell ref="I59:J59"/>
    <mergeCell ref="K59:L59"/>
    <mergeCell ref="M59:N59"/>
    <mergeCell ref="O59:P59"/>
    <mergeCell ref="Q59:S59"/>
    <mergeCell ref="C60:D60"/>
    <mergeCell ref="E60:F60"/>
    <mergeCell ref="G60:H60"/>
    <mergeCell ref="I60:J60"/>
    <mergeCell ref="K60:L60"/>
    <mergeCell ref="M60:N60"/>
    <mergeCell ref="O60:P60"/>
    <mergeCell ref="Q60:S60"/>
    <mergeCell ref="C61:D61"/>
    <mergeCell ref="E61:F61"/>
    <mergeCell ref="G61:H61"/>
    <mergeCell ref="I61:J61"/>
    <mergeCell ref="K61:L61"/>
    <mergeCell ref="M61:N61"/>
    <mergeCell ref="O61:P61"/>
    <mergeCell ref="Q61:S61"/>
    <mergeCell ref="C62:D62"/>
    <mergeCell ref="E62:F62"/>
    <mergeCell ref="G62:H62"/>
    <mergeCell ref="I62:J62"/>
    <mergeCell ref="K62:L62"/>
    <mergeCell ref="M62:N62"/>
    <mergeCell ref="O62:P62"/>
    <mergeCell ref="Q62:S62"/>
    <mergeCell ref="C63:D63"/>
    <mergeCell ref="E63:F63"/>
    <mergeCell ref="G63:H63"/>
    <mergeCell ref="I63:J63"/>
    <mergeCell ref="K63:L63"/>
    <mergeCell ref="M63:N63"/>
    <mergeCell ref="O63:P63"/>
    <mergeCell ref="Q63:S63"/>
    <mergeCell ref="C64:D64"/>
    <mergeCell ref="E64:F64"/>
    <mergeCell ref="G64:H64"/>
    <mergeCell ref="I64:J64"/>
    <mergeCell ref="K64:L64"/>
    <mergeCell ref="M64:N64"/>
    <mergeCell ref="O64:P64"/>
    <mergeCell ref="Q64:S64"/>
    <mergeCell ref="C65:D65"/>
    <mergeCell ref="E65:F65"/>
    <mergeCell ref="G65:H65"/>
    <mergeCell ref="I65:J65"/>
    <mergeCell ref="K65:L65"/>
    <mergeCell ref="M65:N65"/>
    <mergeCell ref="O65:P65"/>
    <mergeCell ref="Q65:S65"/>
    <mergeCell ref="C66:D66"/>
    <mergeCell ref="E66:F66"/>
    <mergeCell ref="G66:H66"/>
    <mergeCell ref="I66:J66"/>
    <mergeCell ref="K66:L66"/>
    <mergeCell ref="M66:N66"/>
    <mergeCell ref="O66:P66"/>
    <mergeCell ref="Q66:S66"/>
    <mergeCell ref="C67:D67"/>
    <mergeCell ref="E67:F67"/>
    <mergeCell ref="G67:H67"/>
    <mergeCell ref="I67:J67"/>
    <mergeCell ref="K67:L67"/>
    <mergeCell ref="M67:N67"/>
    <mergeCell ref="O67:P67"/>
    <mergeCell ref="Q67:S67"/>
    <mergeCell ref="C68:D68"/>
    <mergeCell ref="E68:F68"/>
    <mergeCell ref="G68:H68"/>
    <mergeCell ref="I68:J68"/>
    <mergeCell ref="K68:L68"/>
    <mergeCell ref="M68:N68"/>
    <mergeCell ref="O68:P68"/>
    <mergeCell ref="Q68:S68"/>
    <mergeCell ref="C69:D69"/>
    <mergeCell ref="E69:F69"/>
    <mergeCell ref="G69:H69"/>
    <mergeCell ref="I69:J69"/>
    <mergeCell ref="K69:L69"/>
    <mergeCell ref="M69:N69"/>
    <mergeCell ref="O69:P69"/>
    <mergeCell ref="Q69:S69"/>
    <mergeCell ref="C70:D70"/>
    <mergeCell ref="E70:F70"/>
    <mergeCell ref="G70:H70"/>
    <mergeCell ref="I70:J70"/>
    <mergeCell ref="K70:L70"/>
    <mergeCell ref="M70:N70"/>
    <mergeCell ref="O70:P70"/>
    <mergeCell ref="Q70:S70"/>
    <mergeCell ref="C71:D71"/>
    <mergeCell ref="E71:F71"/>
    <mergeCell ref="G71:H71"/>
    <mergeCell ref="I71:J71"/>
    <mergeCell ref="K71:L71"/>
    <mergeCell ref="M71:N71"/>
    <mergeCell ref="O71:P71"/>
    <mergeCell ref="Q71:S71"/>
    <mergeCell ref="C72:D72"/>
    <mergeCell ref="E72:F72"/>
    <mergeCell ref="G72:H72"/>
    <mergeCell ref="I72:J72"/>
    <mergeCell ref="K72:L72"/>
    <mergeCell ref="M72:N72"/>
    <mergeCell ref="O72:P72"/>
    <mergeCell ref="Q72:S72"/>
    <mergeCell ref="C73:D73"/>
    <mergeCell ref="E73:F73"/>
    <mergeCell ref="G73:H73"/>
    <mergeCell ref="I73:J73"/>
    <mergeCell ref="K73:L73"/>
    <mergeCell ref="M73:N73"/>
    <mergeCell ref="O73:P73"/>
    <mergeCell ref="Q73:S73"/>
    <mergeCell ref="C74:D74"/>
    <mergeCell ref="E74:F74"/>
    <mergeCell ref="G74:H74"/>
    <mergeCell ref="I74:J74"/>
    <mergeCell ref="K74:L74"/>
    <mergeCell ref="M74:N74"/>
    <mergeCell ref="O74:P74"/>
    <mergeCell ref="Q74:S74"/>
    <mergeCell ref="C75:D75"/>
    <mergeCell ref="E75:F75"/>
    <mergeCell ref="G75:H75"/>
    <mergeCell ref="I75:J75"/>
    <mergeCell ref="K75:L75"/>
    <mergeCell ref="M75:N75"/>
    <mergeCell ref="O75:P75"/>
    <mergeCell ref="Q75:S75"/>
    <mergeCell ref="C76:D76"/>
    <mergeCell ref="E76:F76"/>
    <mergeCell ref="G76:H76"/>
    <mergeCell ref="I76:J76"/>
    <mergeCell ref="K76:L76"/>
    <mergeCell ref="M76:N76"/>
    <mergeCell ref="O76:P76"/>
    <mergeCell ref="Q76:S76"/>
    <mergeCell ref="C77:D77"/>
    <mergeCell ref="E77:F77"/>
    <mergeCell ref="G77:H77"/>
    <mergeCell ref="I77:J77"/>
    <mergeCell ref="K77:L77"/>
    <mergeCell ref="M77:N77"/>
    <mergeCell ref="O77:P77"/>
    <mergeCell ref="Q77:S77"/>
    <mergeCell ref="C78:D78"/>
    <mergeCell ref="E78:F78"/>
    <mergeCell ref="G78:H78"/>
    <mergeCell ref="I78:J78"/>
    <mergeCell ref="K78:L78"/>
    <mergeCell ref="M78:N78"/>
    <mergeCell ref="O78:P78"/>
    <mergeCell ref="Q78:S78"/>
    <mergeCell ref="C79:D79"/>
    <mergeCell ref="E79:F79"/>
    <mergeCell ref="G79:H79"/>
    <mergeCell ref="I79:J79"/>
    <mergeCell ref="K79:L79"/>
    <mergeCell ref="M79:N79"/>
    <mergeCell ref="O79:P79"/>
    <mergeCell ref="Q79:S79"/>
    <mergeCell ref="C80:D80"/>
    <mergeCell ref="E80:F80"/>
    <mergeCell ref="G80:H80"/>
    <mergeCell ref="I80:J80"/>
    <mergeCell ref="K80:L80"/>
    <mergeCell ref="M80:N80"/>
    <mergeCell ref="O80:P80"/>
    <mergeCell ref="Q80:S80"/>
    <mergeCell ref="C81:D81"/>
    <mergeCell ref="E81:F81"/>
    <mergeCell ref="G81:H81"/>
    <mergeCell ref="I81:J81"/>
    <mergeCell ref="K81:L81"/>
    <mergeCell ref="M81:N81"/>
    <mergeCell ref="O81:P81"/>
    <mergeCell ref="Q81:S81"/>
    <mergeCell ref="C82:D82"/>
    <mergeCell ref="E82:F82"/>
    <mergeCell ref="G82:H82"/>
    <mergeCell ref="I82:J82"/>
    <mergeCell ref="K82:L82"/>
    <mergeCell ref="M82:N82"/>
    <mergeCell ref="O82:P82"/>
    <mergeCell ref="Q82:S82"/>
    <mergeCell ref="C83:D83"/>
    <mergeCell ref="E83:F83"/>
    <mergeCell ref="G83:H83"/>
    <mergeCell ref="I83:J83"/>
    <mergeCell ref="K83:L83"/>
    <mergeCell ref="M83:N83"/>
    <mergeCell ref="O83:P83"/>
    <mergeCell ref="Q83:S83"/>
    <mergeCell ref="C84:D84"/>
    <mergeCell ref="E84:F84"/>
    <mergeCell ref="G84:H84"/>
    <mergeCell ref="I84:J84"/>
    <mergeCell ref="K84:L84"/>
    <mergeCell ref="M84:N84"/>
    <mergeCell ref="O84:P84"/>
    <mergeCell ref="Q84:S84"/>
    <mergeCell ref="C85:D85"/>
    <mergeCell ref="E85:F85"/>
    <mergeCell ref="G85:H85"/>
    <mergeCell ref="I85:J85"/>
    <mergeCell ref="K85:L85"/>
    <mergeCell ref="M85:N85"/>
    <mergeCell ref="O85:P85"/>
    <mergeCell ref="Q85:S85"/>
    <mergeCell ref="C86:D86"/>
    <mergeCell ref="E86:F86"/>
    <mergeCell ref="G86:H86"/>
    <mergeCell ref="I86:J86"/>
    <mergeCell ref="K86:L86"/>
    <mergeCell ref="M86:N86"/>
    <mergeCell ref="O86:P86"/>
    <mergeCell ref="Q86:S86"/>
    <mergeCell ref="C87:D87"/>
    <mergeCell ref="E87:F87"/>
    <mergeCell ref="G87:H87"/>
    <mergeCell ref="I87:J87"/>
    <mergeCell ref="K87:L87"/>
    <mergeCell ref="M87:N87"/>
    <mergeCell ref="O87:P87"/>
    <mergeCell ref="Q87:S87"/>
    <mergeCell ref="C88:D88"/>
    <mergeCell ref="E88:F88"/>
    <mergeCell ref="G88:H88"/>
    <mergeCell ref="I88:J88"/>
    <mergeCell ref="K88:L88"/>
    <mergeCell ref="M88:N88"/>
    <mergeCell ref="O88:P88"/>
    <mergeCell ref="Q88:S88"/>
    <mergeCell ref="C89:D89"/>
    <mergeCell ref="E89:F89"/>
    <mergeCell ref="G89:H89"/>
    <mergeCell ref="I89:J89"/>
    <mergeCell ref="K89:L89"/>
    <mergeCell ref="M89:N89"/>
    <mergeCell ref="O89:P89"/>
    <mergeCell ref="Q89:S89"/>
    <mergeCell ref="C90:D90"/>
    <mergeCell ref="E90:F90"/>
    <mergeCell ref="G90:H90"/>
    <mergeCell ref="I90:J90"/>
    <mergeCell ref="K90:L90"/>
    <mergeCell ref="M90:N90"/>
    <mergeCell ref="O90:P90"/>
    <mergeCell ref="Q90:S90"/>
    <mergeCell ref="C91:D91"/>
    <mergeCell ref="E91:F91"/>
    <mergeCell ref="G91:H91"/>
    <mergeCell ref="I91:J91"/>
    <mergeCell ref="K91:L91"/>
    <mergeCell ref="M91:N91"/>
    <mergeCell ref="O91:P91"/>
    <mergeCell ref="Q91:S91"/>
    <mergeCell ref="C92:D92"/>
    <mergeCell ref="E92:F92"/>
    <mergeCell ref="G92:H92"/>
    <mergeCell ref="I92:J92"/>
    <mergeCell ref="K92:L92"/>
    <mergeCell ref="M92:N92"/>
    <mergeCell ref="O92:P92"/>
    <mergeCell ref="Q92:S92"/>
    <mergeCell ref="C93:D93"/>
    <mergeCell ref="E93:F93"/>
    <mergeCell ref="G93:H93"/>
    <mergeCell ref="I93:J93"/>
    <mergeCell ref="K93:L93"/>
    <mergeCell ref="M93:N93"/>
    <mergeCell ref="O93:P93"/>
    <mergeCell ref="Q93:S93"/>
    <mergeCell ref="C94:D94"/>
    <mergeCell ref="E94:F94"/>
    <mergeCell ref="G94:H94"/>
    <mergeCell ref="I94:J94"/>
    <mergeCell ref="K94:L94"/>
    <mergeCell ref="M94:N94"/>
    <mergeCell ref="O94:P94"/>
    <mergeCell ref="Q94:S94"/>
    <mergeCell ref="C95:D95"/>
    <mergeCell ref="E95:F95"/>
    <mergeCell ref="G95:H95"/>
    <mergeCell ref="I95:J95"/>
    <mergeCell ref="K95:L95"/>
    <mergeCell ref="M95:N95"/>
    <mergeCell ref="O95:P95"/>
    <mergeCell ref="Q95:S95"/>
    <mergeCell ref="C96:D96"/>
    <mergeCell ref="E96:F96"/>
    <mergeCell ref="G96:H96"/>
    <mergeCell ref="I96:J96"/>
    <mergeCell ref="K96:L96"/>
    <mergeCell ref="M96:N96"/>
    <mergeCell ref="O96:P96"/>
    <mergeCell ref="Q96:S96"/>
    <mergeCell ref="C97:D97"/>
    <mergeCell ref="E97:F97"/>
    <mergeCell ref="G97:H97"/>
    <mergeCell ref="I97:J97"/>
    <mergeCell ref="K97:L97"/>
    <mergeCell ref="M97:N97"/>
    <mergeCell ref="O97:P97"/>
    <mergeCell ref="Q97:S97"/>
    <mergeCell ref="C98:D98"/>
    <mergeCell ref="E98:F98"/>
    <mergeCell ref="G98:H98"/>
    <mergeCell ref="I98:J98"/>
    <mergeCell ref="K98:L98"/>
    <mergeCell ref="M98:N98"/>
    <mergeCell ref="O98:P98"/>
    <mergeCell ref="Q98:S98"/>
    <mergeCell ref="C99:D99"/>
    <mergeCell ref="E99:F99"/>
    <mergeCell ref="G99:H99"/>
    <mergeCell ref="I99:J99"/>
    <mergeCell ref="K99:L99"/>
    <mergeCell ref="M99:N99"/>
    <mergeCell ref="O99:P99"/>
    <mergeCell ref="Q99:S99"/>
    <mergeCell ref="C100:D100"/>
    <mergeCell ref="E100:F100"/>
    <mergeCell ref="G100:H100"/>
    <mergeCell ref="I100:J100"/>
    <mergeCell ref="K100:L100"/>
    <mergeCell ref="M100:N100"/>
    <mergeCell ref="O100:P100"/>
    <mergeCell ref="Q100:S100"/>
    <mergeCell ref="C101:D101"/>
    <mergeCell ref="E101:F101"/>
    <mergeCell ref="G101:H101"/>
    <mergeCell ref="I101:J101"/>
    <mergeCell ref="K101:L101"/>
    <mergeCell ref="M101:N101"/>
    <mergeCell ref="O101:P101"/>
    <mergeCell ref="Q101:S101"/>
    <mergeCell ref="C102:D102"/>
    <mergeCell ref="E102:F102"/>
    <mergeCell ref="G102:H102"/>
    <mergeCell ref="I102:J102"/>
    <mergeCell ref="K102:L102"/>
    <mergeCell ref="M102:N102"/>
    <mergeCell ref="O102:P102"/>
    <mergeCell ref="Q102:S102"/>
    <mergeCell ref="C103:D103"/>
    <mergeCell ref="E103:F103"/>
    <mergeCell ref="G103:H103"/>
    <mergeCell ref="I103:J103"/>
    <mergeCell ref="K103:L103"/>
    <mergeCell ref="M103:N103"/>
    <mergeCell ref="O103:P103"/>
    <mergeCell ref="Q103:S103"/>
    <mergeCell ref="C104:D104"/>
    <mergeCell ref="E104:F104"/>
    <mergeCell ref="G104:H104"/>
    <mergeCell ref="I104:J104"/>
    <mergeCell ref="K104:L104"/>
    <mergeCell ref="M104:N104"/>
    <mergeCell ref="O104:P104"/>
    <mergeCell ref="Q104:S104"/>
    <mergeCell ref="C105:D105"/>
    <mergeCell ref="E105:F105"/>
    <mergeCell ref="G105:H105"/>
    <mergeCell ref="I105:J105"/>
    <mergeCell ref="K105:L105"/>
    <mergeCell ref="M105:N105"/>
    <mergeCell ref="O105:P105"/>
    <mergeCell ref="Q105:S105"/>
    <mergeCell ref="C106:D106"/>
    <mergeCell ref="E106:F106"/>
    <mergeCell ref="G106:H106"/>
    <mergeCell ref="I106:J106"/>
    <mergeCell ref="K106:L106"/>
    <mergeCell ref="M106:N106"/>
    <mergeCell ref="O106:P106"/>
    <mergeCell ref="Q106:S106"/>
    <mergeCell ref="C107:D107"/>
    <mergeCell ref="E107:F107"/>
    <mergeCell ref="G107:H107"/>
    <mergeCell ref="I107:J107"/>
    <mergeCell ref="K107:L107"/>
    <mergeCell ref="M107:N107"/>
    <mergeCell ref="O107:P107"/>
    <mergeCell ref="Q107:S107"/>
    <mergeCell ref="C108:D108"/>
    <mergeCell ref="E108:F108"/>
    <mergeCell ref="G108:H108"/>
    <mergeCell ref="I108:J108"/>
    <mergeCell ref="K108:L108"/>
    <mergeCell ref="M108:N108"/>
    <mergeCell ref="O108:P108"/>
    <mergeCell ref="Q108:S108"/>
    <mergeCell ref="C109:D109"/>
    <mergeCell ref="E109:F109"/>
    <mergeCell ref="G109:H109"/>
    <mergeCell ref="I109:J109"/>
    <mergeCell ref="K109:L109"/>
    <mergeCell ref="M109:N109"/>
    <mergeCell ref="O109:P109"/>
    <mergeCell ref="Q109:S109"/>
    <mergeCell ref="C110:D110"/>
    <mergeCell ref="E110:F110"/>
    <mergeCell ref="G110:H110"/>
    <mergeCell ref="I110:J110"/>
    <mergeCell ref="K110:L110"/>
    <mergeCell ref="M110:N110"/>
    <mergeCell ref="O110:P110"/>
    <mergeCell ref="Q110:S110"/>
    <mergeCell ref="C111:D111"/>
    <mergeCell ref="E111:F111"/>
    <mergeCell ref="G111:H111"/>
    <mergeCell ref="I111:J111"/>
    <mergeCell ref="K111:L111"/>
    <mergeCell ref="M111:N111"/>
    <mergeCell ref="O111:P111"/>
    <mergeCell ref="Q111:S111"/>
    <mergeCell ref="C112:D112"/>
    <mergeCell ref="E112:F112"/>
    <mergeCell ref="G112:H112"/>
    <mergeCell ref="I112:J112"/>
    <mergeCell ref="K112:L112"/>
    <mergeCell ref="M112:N112"/>
    <mergeCell ref="O112:P112"/>
    <mergeCell ref="Q112:S112"/>
    <mergeCell ref="C113:D113"/>
    <mergeCell ref="E113:F113"/>
    <mergeCell ref="G113:H113"/>
    <mergeCell ref="I113:J113"/>
    <mergeCell ref="K113:L113"/>
    <mergeCell ref="M113:N113"/>
    <mergeCell ref="O113:P113"/>
    <mergeCell ref="Q113:S113"/>
    <mergeCell ref="C114:D114"/>
    <mergeCell ref="E114:F114"/>
    <mergeCell ref="G114:H114"/>
    <mergeCell ref="I114:J114"/>
    <mergeCell ref="K114:L114"/>
    <mergeCell ref="M114:N114"/>
    <mergeCell ref="O114:P114"/>
    <mergeCell ref="Q114:S114"/>
    <mergeCell ref="C115:D115"/>
    <mergeCell ref="E115:F115"/>
    <mergeCell ref="G115:H115"/>
    <mergeCell ref="I115:J115"/>
    <mergeCell ref="K115:L115"/>
    <mergeCell ref="M115:N115"/>
    <mergeCell ref="O115:P115"/>
    <mergeCell ref="Q115:S115"/>
    <mergeCell ref="C116:D116"/>
    <mergeCell ref="E116:F116"/>
    <mergeCell ref="G116:H116"/>
    <mergeCell ref="I116:J116"/>
    <mergeCell ref="K116:L116"/>
    <mergeCell ref="M116:N116"/>
    <mergeCell ref="O116:P116"/>
    <mergeCell ref="Q116:S116"/>
    <mergeCell ref="C117:D117"/>
    <mergeCell ref="E117:F117"/>
    <mergeCell ref="G117:H117"/>
    <mergeCell ref="I117:J117"/>
    <mergeCell ref="K117:L117"/>
    <mergeCell ref="M117:N117"/>
    <mergeCell ref="O117:P117"/>
    <mergeCell ref="Q117:S117"/>
    <mergeCell ref="C118:D118"/>
    <mergeCell ref="E118:F118"/>
    <mergeCell ref="G118:H118"/>
    <mergeCell ref="I118:J118"/>
    <mergeCell ref="K118:L118"/>
    <mergeCell ref="M118:N118"/>
    <mergeCell ref="O118:P118"/>
    <mergeCell ref="Q118:S118"/>
    <mergeCell ref="C119:D119"/>
    <mergeCell ref="E119:F119"/>
    <mergeCell ref="G119:H119"/>
    <mergeCell ref="I119:J119"/>
    <mergeCell ref="K119:L119"/>
    <mergeCell ref="M119:N119"/>
    <mergeCell ref="O119:P119"/>
    <mergeCell ref="Q119:S119"/>
    <mergeCell ref="C120:D120"/>
    <mergeCell ref="E120:F120"/>
    <mergeCell ref="G120:H120"/>
    <mergeCell ref="I120:J120"/>
    <mergeCell ref="K120:L120"/>
    <mergeCell ref="M120:N120"/>
    <mergeCell ref="O120:P120"/>
    <mergeCell ref="Q120:S120"/>
    <mergeCell ref="C121:D121"/>
    <mergeCell ref="E121:F121"/>
    <mergeCell ref="G121:H121"/>
    <mergeCell ref="I121:J121"/>
    <mergeCell ref="K121:L121"/>
    <mergeCell ref="M121:N121"/>
    <mergeCell ref="O121:P121"/>
    <mergeCell ref="Q121:S121"/>
    <mergeCell ref="C122:D122"/>
    <mergeCell ref="E122:F122"/>
    <mergeCell ref="G122:H122"/>
    <mergeCell ref="I122:J122"/>
    <mergeCell ref="K122:L122"/>
    <mergeCell ref="M122:N122"/>
    <mergeCell ref="O122:P122"/>
    <mergeCell ref="Q122:S122"/>
    <mergeCell ref="C123:D123"/>
    <mergeCell ref="E123:F123"/>
    <mergeCell ref="G123:H123"/>
    <mergeCell ref="I123:J123"/>
    <mergeCell ref="K123:L123"/>
    <mergeCell ref="M123:N123"/>
    <mergeCell ref="O123:P123"/>
    <mergeCell ref="Q123:S123"/>
    <mergeCell ref="C124:D124"/>
    <mergeCell ref="E124:F124"/>
    <mergeCell ref="G124:H124"/>
    <mergeCell ref="I124:J124"/>
    <mergeCell ref="K124:L124"/>
    <mergeCell ref="M124:N124"/>
    <mergeCell ref="O124:P124"/>
    <mergeCell ref="Q124:S124"/>
    <mergeCell ref="C125:D125"/>
    <mergeCell ref="E125:F125"/>
    <mergeCell ref="G125:H125"/>
    <mergeCell ref="I125:J125"/>
    <mergeCell ref="K125:L125"/>
    <mergeCell ref="M125:N125"/>
    <mergeCell ref="O125:P125"/>
    <mergeCell ref="Q125:S125"/>
    <mergeCell ref="C126:D126"/>
    <mergeCell ref="E126:F126"/>
    <mergeCell ref="G126:H126"/>
    <mergeCell ref="I126:J126"/>
    <mergeCell ref="K126:L126"/>
    <mergeCell ref="M126:N126"/>
    <mergeCell ref="O126:P126"/>
    <mergeCell ref="Q126:S126"/>
    <mergeCell ref="C127:D127"/>
    <mergeCell ref="E127:F127"/>
    <mergeCell ref="G127:H127"/>
    <mergeCell ref="I127:J127"/>
    <mergeCell ref="K127:L127"/>
    <mergeCell ref="M127:N127"/>
    <mergeCell ref="O127:P127"/>
    <mergeCell ref="Q127:S127"/>
    <mergeCell ref="C128:D128"/>
    <mergeCell ref="E128:F128"/>
    <mergeCell ref="G128:H128"/>
    <mergeCell ref="I128:J128"/>
    <mergeCell ref="K128:L128"/>
    <mergeCell ref="M128:N128"/>
    <mergeCell ref="O128:P128"/>
    <mergeCell ref="Q128:S128"/>
    <mergeCell ref="C129:D129"/>
    <mergeCell ref="E129:F129"/>
    <mergeCell ref="G129:H129"/>
    <mergeCell ref="I129:J129"/>
    <mergeCell ref="K129:L129"/>
    <mergeCell ref="M129:N129"/>
    <mergeCell ref="O129:P129"/>
    <mergeCell ref="Q129:S129"/>
    <mergeCell ref="C130:D130"/>
    <mergeCell ref="E130:F130"/>
    <mergeCell ref="G130:H130"/>
    <mergeCell ref="I130:J130"/>
    <mergeCell ref="K130:L130"/>
    <mergeCell ref="M130:N130"/>
    <mergeCell ref="O130:P130"/>
    <mergeCell ref="Q130:S130"/>
    <mergeCell ref="C131:D131"/>
    <mergeCell ref="E131:F131"/>
    <mergeCell ref="G131:H131"/>
    <mergeCell ref="I131:J131"/>
    <mergeCell ref="K131:L131"/>
    <mergeCell ref="M131:N131"/>
    <mergeCell ref="O131:P131"/>
    <mergeCell ref="Q131:S131"/>
    <mergeCell ref="C132:D132"/>
    <mergeCell ref="E132:F132"/>
    <mergeCell ref="G132:H132"/>
    <mergeCell ref="I132:J132"/>
    <mergeCell ref="K132:L132"/>
    <mergeCell ref="M132:N132"/>
    <mergeCell ref="O132:P132"/>
    <mergeCell ref="Q132:S132"/>
    <mergeCell ref="C133:D133"/>
    <mergeCell ref="E133:F133"/>
    <mergeCell ref="G133:H133"/>
    <mergeCell ref="I133:J133"/>
    <mergeCell ref="K133:L133"/>
    <mergeCell ref="M133:N133"/>
    <mergeCell ref="O133:P133"/>
    <mergeCell ref="Q133:S133"/>
    <mergeCell ref="C134:D134"/>
    <mergeCell ref="E134:F134"/>
    <mergeCell ref="G134:H134"/>
    <mergeCell ref="I134:J134"/>
    <mergeCell ref="K134:L134"/>
    <mergeCell ref="M134:N134"/>
    <mergeCell ref="O134:P134"/>
    <mergeCell ref="Q134:S134"/>
    <mergeCell ref="C135:D135"/>
    <mergeCell ref="E135:F135"/>
    <mergeCell ref="G135:H135"/>
    <mergeCell ref="I135:J135"/>
    <mergeCell ref="K135:L135"/>
    <mergeCell ref="M135:N135"/>
    <mergeCell ref="O135:P135"/>
    <mergeCell ref="Q135:S135"/>
    <mergeCell ref="C136:D136"/>
    <mergeCell ref="E136:F136"/>
    <mergeCell ref="G136:H136"/>
    <mergeCell ref="I136:J136"/>
    <mergeCell ref="K136:L136"/>
    <mergeCell ref="M136:N136"/>
    <mergeCell ref="O136:P136"/>
    <mergeCell ref="Q136:S136"/>
    <mergeCell ref="C137:D137"/>
    <mergeCell ref="E137:F137"/>
    <mergeCell ref="G137:H137"/>
    <mergeCell ref="I137:J137"/>
    <mergeCell ref="K137:L137"/>
    <mergeCell ref="M137:N137"/>
    <mergeCell ref="O137:P137"/>
    <mergeCell ref="Q137:S137"/>
    <mergeCell ref="C138:D138"/>
    <mergeCell ref="E138:F138"/>
    <mergeCell ref="G138:H138"/>
    <mergeCell ref="I138:J138"/>
    <mergeCell ref="K138:L138"/>
    <mergeCell ref="M138:N138"/>
    <mergeCell ref="O138:P138"/>
    <mergeCell ref="Q138:S138"/>
    <mergeCell ref="C139:D139"/>
    <mergeCell ref="E139:F139"/>
    <mergeCell ref="G139:H139"/>
    <mergeCell ref="I139:J139"/>
    <mergeCell ref="K139:L139"/>
    <mergeCell ref="M139:N139"/>
    <mergeCell ref="O139:P139"/>
    <mergeCell ref="Q139:S139"/>
    <mergeCell ref="C140:D140"/>
    <mergeCell ref="E140:F140"/>
    <mergeCell ref="G140:H140"/>
    <mergeCell ref="I140:J140"/>
    <mergeCell ref="K140:L140"/>
    <mergeCell ref="M140:N140"/>
    <mergeCell ref="O140:P140"/>
    <mergeCell ref="Q140:S140"/>
    <mergeCell ref="C141:D141"/>
    <mergeCell ref="E141:F141"/>
    <mergeCell ref="G141:H141"/>
    <mergeCell ref="I141:J141"/>
    <mergeCell ref="K141:L141"/>
    <mergeCell ref="M141:N141"/>
    <mergeCell ref="O141:P141"/>
    <mergeCell ref="Q141:S141"/>
    <mergeCell ref="C142:D142"/>
    <mergeCell ref="E142:F142"/>
    <mergeCell ref="G142:H142"/>
    <mergeCell ref="I142:J142"/>
    <mergeCell ref="K142:L142"/>
    <mergeCell ref="M142:N142"/>
    <mergeCell ref="O142:P142"/>
    <mergeCell ref="Q142:S142"/>
    <mergeCell ref="C143:D143"/>
    <mergeCell ref="E143:F143"/>
    <mergeCell ref="G143:H143"/>
    <mergeCell ref="I143:J143"/>
    <mergeCell ref="K143:L143"/>
    <mergeCell ref="M143:N143"/>
    <mergeCell ref="O143:P143"/>
    <mergeCell ref="Q143:S143"/>
    <mergeCell ref="C144:D144"/>
    <mergeCell ref="E144:F144"/>
    <mergeCell ref="G144:H144"/>
    <mergeCell ref="I144:J144"/>
    <mergeCell ref="K144:L144"/>
    <mergeCell ref="M144:N144"/>
    <mergeCell ref="O144:P144"/>
    <mergeCell ref="Q144:S144"/>
    <mergeCell ref="C145:D145"/>
    <mergeCell ref="E145:F145"/>
    <mergeCell ref="G145:H145"/>
    <mergeCell ref="I145:J145"/>
    <mergeCell ref="K145:L145"/>
    <mergeCell ref="M145:N145"/>
    <mergeCell ref="O145:P145"/>
    <mergeCell ref="Q145:S145"/>
    <mergeCell ref="C146:D146"/>
    <mergeCell ref="E146:F146"/>
    <mergeCell ref="G146:H146"/>
    <mergeCell ref="I146:J146"/>
    <mergeCell ref="K146:L146"/>
    <mergeCell ref="M146:N146"/>
    <mergeCell ref="O146:P146"/>
    <mergeCell ref="Q146:S146"/>
    <mergeCell ref="C147:D147"/>
    <mergeCell ref="E147:F147"/>
    <mergeCell ref="G147:H147"/>
    <mergeCell ref="I147:J147"/>
    <mergeCell ref="K147:L147"/>
    <mergeCell ref="M147:N147"/>
    <mergeCell ref="O147:P147"/>
    <mergeCell ref="Q147:S147"/>
    <mergeCell ref="C148:D148"/>
    <mergeCell ref="E148:F148"/>
    <mergeCell ref="G148:H148"/>
    <mergeCell ref="I148:J148"/>
    <mergeCell ref="K148:L148"/>
    <mergeCell ref="M148:N148"/>
    <mergeCell ref="O148:P148"/>
    <mergeCell ref="Q148:S148"/>
    <mergeCell ref="C149:D149"/>
    <mergeCell ref="E149:F149"/>
    <mergeCell ref="G149:H149"/>
    <mergeCell ref="I149:J149"/>
    <mergeCell ref="K149:L149"/>
    <mergeCell ref="M149:N149"/>
    <mergeCell ref="O149:P149"/>
    <mergeCell ref="Q149:S149"/>
    <mergeCell ref="C150:D150"/>
    <mergeCell ref="E150:F150"/>
    <mergeCell ref="G150:H150"/>
    <mergeCell ref="I150:J150"/>
    <mergeCell ref="K150:L150"/>
    <mergeCell ref="M150:N150"/>
    <mergeCell ref="O150:P150"/>
    <mergeCell ref="Q150:S150"/>
    <mergeCell ref="C151:D151"/>
    <mergeCell ref="E151:F151"/>
    <mergeCell ref="G151:H151"/>
    <mergeCell ref="I151:J151"/>
    <mergeCell ref="K151:L151"/>
    <mergeCell ref="M151:N151"/>
    <mergeCell ref="O151:P151"/>
    <mergeCell ref="Q151:S151"/>
    <mergeCell ref="C152:D152"/>
    <mergeCell ref="E152:F152"/>
    <mergeCell ref="G152:H152"/>
    <mergeCell ref="I152:J152"/>
    <mergeCell ref="K152:L152"/>
    <mergeCell ref="M152:N152"/>
    <mergeCell ref="O152:P152"/>
    <mergeCell ref="Q152:S152"/>
    <mergeCell ref="C153:D153"/>
    <mergeCell ref="E153:F153"/>
    <mergeCell ref="G153:H153"/>
    <mergeCell ref="I153:J153"/>
    <mergeCell ref="K153:L153"/>
    <mergeCell ref="M153:N153"/>
    <mergeCell ref="O153:P153"/>
    <mergeCell ref="Q153:S153"/>
    <mergeCell ref="C154:D154"/>
    <mergeCell ref="E154:F154"/>
    <mergeCell ref="G154:H154"/>
    <mergeCell ref="I154:J154"/>
    <mergeCell ref="K154:L154"/>
    <mergeCell ref="M154:N154"/>
    <mergeCell ref="O154:P154"/>
    <mergeCell ref="Q154:S154"/>
    <mergeCell ref="C155:D155"/>
    <mergeCell ref="E155:F155"/>
    <mergeCell ref="G155:H155"/>
    <mergeCell ref="I155:J155"/>
    <mergeCell ref="K155:L155"/>
    <mergeCell ref="M155:N155"/>
    <mergeCell ref="O155:P155"/>
    <mergeCell ref="Q155:S155"/>
    <mergeCell ref="C156:D156"/>
    <mergeCell ref="E156:F156"/>
    <mergeCell ref="G156:H156"/>
    <mergeCell ref="I156:J156"/>
    <mergeCell ref="K156:L156"/>
    <mergeCell ref="M156:N156"/>
    <mergeCell ref="O156:P156"/>
    <mergeCell ref="Q156:S156"/>
    <mergeCell ref="C157:D157"/>
    <mergeCell ref="E157:F157"/>
    <mergeCell ref="G157:H157"/>
    <mergeCell ref="I157:J157"/>
    <mergeCell ref="K157:L157"/>
    <mergeCell ref="M157:N157"/>
    <mergeCell ref="O157:P157"/>
    <mergeCell ref="Q157:S157"/>
    <mergeCell ref="C158:D158"/>
    <mergeCell ref="E158:F158"/>
    <mergeCell ref="G158:H158"/>
    <mergeCell ref="I158:J158"/>
    <mergeCell ref="K158:L158"/>
    <mergeCell ref="M158:N158"/>
    <mergeCell ref="O158:P158"/>
    <mergeCell ref="Q158:S158"/>
    <mergeCell ref="C159:D159"/>
    <mergeCell ref="E159:F159"/>
    <mergeCell ref="G159:H159"/>
    <mergeCell ref="I159:J159"/>
    <mergeCell ref="K159:L159"/>
    <mergeCell ref="M159:N159"/>
    <mergeCell ref="O159:P159"/>
    <mergeCell ref="Q159:S159"/>
    <mergeCell ref="C160:D160"/>
    <mergeCell ref="E160:F160"/>
    <mergeCell ref="G160:H160"/>
    <mergeCell ref="I160:J160"/>
    <mergeCell ref="K160:L160"/>
    <mergeCell ref="M160:N160"/>
    <mergeCell ref="O160:P160"/>
    <mergeCell ref="Q160:S160"/>
    <mergeCell ref="C161:D161"/>
    <mergeCell ref="E161:F161"/>
    <mergeCell ref="G161:H161"/>
    <mergeCell ref="I161:J161"/>
    <mergeCell ref="K161:L161"/>
    <mergeCell ref="M161:N161"/>
    <mergeCell ref="O161:P161"/>
    <mergeCell ref="Q161:S161"/>
    <mergeCell ref="C162:D162"/>
    <mergeCell ref="E162:F162"/>
    <mergeCell ref="G162:H162"/>
    <mergeCell ref="I162:J162"/>
    <mergeCell ref="K162:L162"/>
    <mergeCell ref="M162:N162"/>
    <mergeCell ref="O162:P162"/>
    <mergeCell ref="Q162:S162"/>
    <mergeCell ref="C163:D163"/>
    <mergeCell ref="E163:F163"/>
    <mergeCell ref="G163:H163"/>
    <mergeCell ref="I163:J163"/>
    <mergeCell ref="K163:L163"/>
    <mergeCell ref="M163:N163"/>
    <mergeCell ref="O163:P163"/>
    <mergeCell ref="Q163:S163"/>
    <mergeCell ref="C164:D164"/>
    <mergeCell ref="E164:F164"/>
    <mergeCell ref="G164:H164"/>
    <mergeCell ref="I164:J164"/>
    <mergeCell ref="K164:L164"/>
    <mergeCell ref="M164:N164"/>
    <mergeCell ref="O164:P164"/>
    <mergeCell ref="Q164:S164"/>
    <mergeCell ref="C165:D165"/>
    <mergeCell ref="E165:F165"/>
    <mergeCell ref="G165:H165"/>
    <mergeCell ref="I165:J165"/>
    <mergeCell ref="K165:L165"/>
    <mergeCell ref="M165:N165"/>
    <mergeCell ref="O165:P165"/>
    <mergeCell ref="Q165:S165"/>
    <mergeCell ref="C166:D166"/>
    <mergeCell ref="E166:F166"/>
    <mergeCell ref="G166:H166"/>
    <mergeCell ref="I166:J166"/>
    <mergeCell ref="K166:L166"/>
    <mergeCell ref="M166:N166"/>
    <mergeCell ref="O166:P166"/>
    <mergeCell ref="Q166:S166"/>
    <mergeCell ref="C167:D167"/>
    <mergeCell ref="E167:F167"/>
    <mergeCell ref="G167:H167"/>
    <mergeCell ref="I167:J167"/>
    <mergeCell ref="K167:L167"/>
    <mergeCell ref="M167:N167"/>
    <mergeCell ref="O167:P167"/>
    <mergeCell ref="Q167:S167"/>
    <mergeCell ref="C168:D168"/>
    <mergeCell ref="E168:F168"/>
    <mergeCell ref="G168:H168"/>
    <mergeCell ref="I168:J168"/>
    <mergeCell ref="K168:L168"/>
    <mergeCell ref="M168:N168"/>
    <mergeCell ref="O168:P168"/>
    <mergeCell ref="Q168:S168"/>
    <mergeCell ref="C169:D169"/>
    <mergeCell ref="E169:F169"/>
    <mergeCell ref="G169:H169"/>
    <mergeCell ref="I169:J169"/>
    <mergeCell ref="K169:L169"/>
    <mergeCell ref="M169:N169"/>
    <mergeCell ref="O169:P169"/>
    <mergeCell ref="Q169:S169"/>
    <mergeCell ref="C170:D170"/>
    <mergeCell ref="E170:F170"/>
    <mergeCell ref="G170:H170"/>
    <mergeCell ref="I170:J170"/>
    <mergeCell ref="K170:L170"/>
    <mergeCell ref="M170:N170"/>
    <mergeCell ref="O170:P170"/>
    <mergeCell ref="Q170:S170"/>
    <mergeCell ref="C171:D171"/>
    <mergeCell ref="E171:F171"/>
    <mergeCell ref="G171:H171"/>
    <mergeCell ref="I171:J171"/>
    <mergeCell ref="K171:L171"/>
    <mergeCell ref="M171:N171"/>
    <mergeCell ref="O171:P171"/>
    <mergeCell ref="Q171:S171"/>
    <mergeCell ref="C172:D172"/>
    <mergeCell ref="E172:F172"/>
    <mergeCell ref="G172:H172"/>
    <mergeCell ref="I172:J172"/>
    <mergeCell ref="K172:L172"/>
    <mergeCell ref="M172:N172"/>
    <mergeCell ref="O172:P172"/>
    <mergeCell ref="Q172:S172"/>
    <mergeCell ref="C173:D173"/>
    <mergeCell ref="E173:F173"/>
    <mergeCell ref="G173:H173"/>
    <mergeCell ref="I173:J173"/>
    <mergeCell ref="K173:L173"/>
    <mergeCell ref="M173:N173"/>
    <mergeCell ref="O173:P173"/>
    <mergeCell ref="Q173:S173"/>
    <mergeCell ref="C174:D174"/>
    <mergeCell ref="E174:F174"/>
    <mergeCell ref="G174:H174"/>
    <mergeCell ref="I174:J174"/>
    <mergeCell ref="K174:L174"/>
    <mergeCell ref="M174:N174"/>
    <mergeCell ref="O174:P174"/>
    <mergeCell ref="Q174:S174"/>
    <mergeCell ref="C175:D175"/>
    <mergeCell ref="E175:F175"/>
    <mergeCell ref="G175:H175"/>
    <mergeCell ref="I175:J175"/>
    <mergeCell ref="K175:L175"/>
    <mergeCell ref="M175:N175"/>
    <mergeCell ref="O175:P175"/>
    <mergeCell ref="Q175:S175"/>
    <mergeCell ref="C176:D176"/>
    <mergeCell ref="E176:F176"/>
    <mergeCell ref="G176:H176"/>
    <mergeCell ref="I176:J176"/>
    <mergeCell ref="K176:L176"/>
    <mergeCell ref="M176:N176"/>
    <mergeCell ref="O176:P176"/>
    <mergeCell ref="Q176:S176"/>
    <mergeCell ref="C177:D177"/>
    <mergeCell ref="E177:F177"/>
    <mergeCell ref="G177:H177"/>
    <mergeCell ref="I177:J177"/>
    <mergeCell ref="K177:L177"/>
    <mergeCell ref="M177:N177"/>
    <mergeCell ref="O177:P177"/>
    <mergeCell ref="Q177:S177"/>
    <mergeCell ref="C178:D178"/>
    <mergeCell ref="E178:F178"/>
    <mergeCell ref="G178:H178"/>
    <mergeCell ref="I178:J178"/>
    <mergeCell ref="K178:L178"/>
    <mergeCell ref="M178:N178"/>
    <mergeCell ref="O178:P178"/>
    <mergeCell ref="Q178:S178"/>
    <mergeCell ref="C179:D179"/>
    <mergeCell ref="E179:F179"/>
    <mergeCell ref="G179:H179"/>
    <mergeCell ref="I179:J179"/>
    <mergeCell ref="K179:L179"/>
    <mergeCell ref="M179:N179"/>
    <mergeCell ref="O179:P179"/>
    <mergeCell ref="Q179:S179"/>
    <mergeCell ref="C180:D180"/>
    <mergeCell ref="E180:F180"/>
    <mergeCell ref="G180:H180"/>
    <mergeCell ref="I180:J180"/>
    <mergeCell ref="K180:L180"/>
    <mergeCell ref="M180:N180"/>
    <mergeCell ref="O180:P180"/>
    <mergeCell ref="Q180:S180"/>
    <mergeCell ref="C181:D181"/>
    <mergeCell ref="E181:F181"/>
    <mergeCell ref="G181:H181"/>
    <mergeCell ref="I181:J181"/>
    <mergeCell ref="K181:L181"/>
    <mergeCell ref="M181:N181"/>
    <mergeCell ref="O181:P181"/>
    <mergeCell ref="Q181:S181"/>
    <mergeCell ref="C182:D182"/>
    <mergeCell ref="E182:F182"/>
    <mergeCell ref="G182:H182"/>
    <mergeCell ref="I182:J182"/>
    <mergeCell ref="K182:L182"/>
    <mergeCell ref="M182:N182"/>
    <mergeCell ref="O182:P182"/>
    <mergeCell ref="Q182:S182"/>
    <mergeCell ref="C183:D183"/>
    <mergeCell ref="E183:F183"/>
    <mergeCell ref="G183:H183"/>
    <mergeCell ref="I183:J183"/>
    <mergeCell ref="K183:L183"/>
    <mergeCell ref="M183:N183"/>
    <mergeCell ref="O183:P183"/>
    <mergeCell ref="Q183:S183"/>
    <mergeCell ref="C184:D184"/>
    <mergeCell ref="E184:F184"/>
    <mergeCell ref="G184:H184"/>
    <mergeCell ref="I184:J184"/>
    <mergeCell ref="K184:L184"/>
    <mergeCell ref="M184:N184"/>
    <mergeCell ref="O184:P184"/>
    <mergeCell ref="Q184:S184"/>
    <mergeCell ref="C185:D185"/>
    <mergeCell ref="E185:F185"/>
    <mergeCell ref="G185:H185"/>
    <mergeCell ref="I185:J185"/>
    <mergeCell ref="K185:L185"/>
    <mergeCell ref="M185:N185"/>
    <mergeCell ref="O185:P185"/>
    <mergeCell ref="Q185:S185"/>
    <mergeCell ref="C186:D186"/>
    <mergeCell ref="E186:F186"/>
    <mergeCell ref="G186:H186"/>
    <mergeCell ref="I186:J186"/>
    <mergeCell ref="K186:L186"/>
    <mergeCell ref="M186:N186"/>
    <mergeCell ref="O186:P186"/>
    <mergeCell ref="Q186:S186"/>
    <mergeCell ref="C187:D187"/>
    <mergeCell ref="E187:F187"/>
    <mergeCell ref="G187:H187"/>
    <mergeCell ref="I187:J187"/>
    <mergeCell ref="K187:L187"/>
    <mergeCell ref="M187:N187"/>
    <mergeCell ref="O187:P187"/>
    <mergeCell ref="Q187:S187"/>
    <mergeCell ref="C188:D188"/>
    <mergeCell ref="E188:F188"/>
    <mergeCell ref="G188:H188"/>
    <mergeCell ref="I188:J188"/>
    <mergeCell ref="K188:L188"/>
    <mergeCell ref="M188:N188"/>
    <mergeCell ref="O188:P188"/>
    <mergeCell ref="Q188:S188"/>
    <mergeCell ref="C189:D189"/>
    <mergeCell ref="E189:F189"/>
    <mergeCell ref="G189:H189"/>
    <mergeCell ref="I189:J189"/>
    <mergeCell ref="K189:L189"/>
    <mergeCell ref="M189:N189"/>
    <mergeCell ref="O189:P189"/>
    <mergeCell ref="Q189:S189"/>
    <mergeCell ref="C190:D190"/>
    <mergeCell ref="E190:F190"/>
    <mergeCell ref="G190:H190"/>
    <mergeCell ref="I190:J190"/>
    <mergeCell ref="K190:L190"/>
    <mergeCell ref="M190:N190"/>
    <mergeCell ref="O190:P190"/>
    <mergeCell ref="Q190:S190"/>
    <mergeCell ref="C191:D191"/>
    <mergeCell ref="E191:F191"/>
    <mergeCell ref="G191:H191"/>
    <mergeCell ref="I191:J191"/>
    <mergeCell ref="K191:L191"/>
    <mergeCell ref="M191:N191"/>
    <mergeCell ref="O191:P191"/>
    <mergeCell ref="Q191:S191"/>
    <mergeCell ref="C192:D192"/>
    <mergeCell ref="E192:F192"/>
    <mergeCell ref="G192:H192"/>
    <mergeCell ref="I192:J192"/>
    <mergeCell ref="K192:L192"/>
    <mergeCell ref="M192:N192"/>
    <mergeCell ref="O192:P192"/>
    <mergeCell ref="Q192:S192"/>
    <mergeCell ref="C193:D193"/>
    <mergeCell ref="E193:F193"/>
    <mergeCell ref="G193:H193"/>
    <mergeCell ref="I193:J193"/>
    <mergeCell ref="K193:L193"/>
    <mergeCell ref="M193:N193"/>
    <mergeCell ref="O193:P193"/>
    <mergeCell ref="Q193:S193"/>
    <mergeCell ref="C194:D194"/>
    <mergeCell ref="E194:F194"/>
    <mergeCell ref="G194:H194"/>
    <mergeCell ref="I194:J194"/>
    <mergeCell ref="K194:L194"/>
    <mergeCell ref="M194:N194"/>
    <mergeCell ref="O194:P194"/>
    <mergeCell ref="Q194:S194"/>
    <mergeCell ref="C195:D195"/>
    <mergeCell ref="E195:F195"/>
    <mergeCell ref="G195:H195"/>
    <mergeCell ref="I195:J195"/>
    <mergeCell ref="K195:L195"/>
    <mergeCell ref="M195:N195"/>
    <mergeCell ref="O195:P195"/>
    <mergeCell ref="Q195:S195"/>
    <mergeCell ref="C196:D196"/>
    <mergeCell ref="E196:F196"/>
    <mergeCell ref="G196:H196"/>
    <mergeCell ref="I196:J196"/>
    <mergeCell ref="K196:L196"/>
    <mergeCell ref="M196:N196"/>
    <mergeCell ref="O196:P196"/>
    <mergeCell ref="Q196:S196"/>
    <mergeCell ref="C197:D197"/>
    <mergeCell ref="E197:F197"/>
    <mergeCell ref="G197:H197"/>
    <mergeCell ref="I197:J197"/>
    <mergeCell ref="K197:L197"/>
    <mergeCell ref="M197:N197"/>
    <mergeCell ref="O197:P197"/>
    <mergeCell ref="Q197:S197"/>
    <mergeCell ref="C198:D198"/>
    <mergeCell ref="E198:F198"/>
    <mergeCell ref="G198:H198"/>
    <mergeCell ref="I198:J198"/>
    <mergeCell ref="K198:L198"/>
    <mergeCell ref="M198:N198"/>
    <mergeCell ref="O198:P198"/>
    <mergeCell ref="Q198:S198"/>
    <mergeCell ref="C199:D199"/>
    <mergeCell ref="E199:F199"/>
    <mergeCell ref="G199:H199"/>
    <mergeCell ref="I199:J199"/>
    <mergeCell ref="K199:L199"/>
    <mergeCell ref="M199:N199"/>
    <mergeCell ref="O199:P199"/>
    <mergeCell ref="Q199:S199"/>
    <mergeCell ref="C200:D200"/>
    <mergeCell ref="E200:F200"/>
    <mergeCell ref="G200:H200"/>
    <mergeCell ref="I200:J200"/>
    <mergeCell ref="K200:L200"/>
    <mergeCell ref="M200:N200"/>
    <mergeCell ref="O200:P200"/>
    <mergeCell ref="Q200:S200"/>
    <mergeCell ref="C201:D201"/>
    <mergeCell ref="E201:F201"/>
    <mergeCell ref="G201:H201"/>
    <mergeCell ref="I201:J201"/>
    <mergeCell ref="K201:L201"/>
    <mergeCell ref="M201:N201"/>
    <mergeCell ref="O201:P201"/>
    <mergeCell ref="Q201:S201"/>
    <mergeCell ref="C202:D202"/>
    <mergeCell ref="E202:F202"/>
    <mergeCell ref="G202:H202"/>
    <mergeCell ref="I202:J202"/>
    <mergeCell ref="K202:L202"/>
    <mergeCell ref="M202:N202"/>
    <mergeCell ref="O202:P202"/>
    <mergeCell ref="Q202:S202"/>
    <mergeCell ref="C203:D203"/>
    <mergeCell ref="E203:F203"/>
    <mergeCell ref="G203:H203"/>
    <mergeCell ref="I203:J203"/>
    <mergeCell ref="K203:L203"/>
    <mergeCell ref="M203:N203"/>
    <mergeCell ref="O203:P203"/>
    <mergeCell ref="Q203:S203"/>
    <mergeCell ref="C204:D204"/>
    <mergeCell ref="E204:F204"/>
    <mergeCell ref="G204:H204"/>
    <mergeCell ref="I204:J204"/>
    <mergeCell ref="K204:L204"/>
    <mergeCell ref="M204:N204"/>
    <mergeCell ref="O204:P204"/>
    <mergeCell ref="Q204:S204"/>
    <mergeCell ref="C205:D205"/>
    <mergeCell ref="E205:F205"/>
    <mergeCell ref="G205:H205"/>
    <mergeCell ref="I205:J205"/>
    <mergeCell ref="K205:L205"/>
    <mergeCell ref="M205:N205"/>
    <mergeCell ref="O205:P205"/>
    <mergeCell ref="Q205:S205"/>
    <mergeCell ref="C206:D206"/>
    <mergeCell ref="E206:F206"/>
    <mergeCell ref="G206:H206"/>
    <mergeCell ref="I206:J206"/>
    <mergeCell ref="K206:L206"/>
    <mergeCell ref="M206:N206"/>
    <mergeCell ref="O206:P206"/>
    <mergeCell ref="Q206:S206"/>
    <mergeCell ref="C207:D207"/>
    <mergeCell ref="E207:F207"/>
    <mergeCell ref="G207:H207"/>
    <mergeCell ref="I207:J207"/>
    <mergeCell ref="K207:L207"/>
    <mergeCell ref="M207:N207"/>
    <mergeCell ref="O207:P207"/>
    <mergeCell ref="Q207:S207"/>
    <mergeCell ref="C208:D208"/>
    <mergeCell ref="E208:F208"/>
    <mergeCell ref="G208:H208"/>
    <mergeCell ref="I208:J208"/>
    <mergeCell ref="K208:L208"/>
    <mergeCell ref="M208:N208"/>
    <mergeCell ref="O208:P208"/>
    <mergeCell ref="Q208:S208"/>
    <mergeCell ref="C209:D209"/>
    <mergeCell ref="E209:F209"/>
    <mergeCell ref="G209:H209"/>
    <mergeCell ref="I209:J209"/>
    <mergeCell ref="K209:L209"/>
    <mergeCell ref="M209:N209"/>
    <mergeCell ref="O209:P209"/>
    <mergeCell ref="Q209:S209"/>
    <mergeCell ref="C210:D210"/>
    <mergeCell ref="E210:F210"/>
    <mergeCell ref="G210:H210"/>
    <mergeCell ref="I210:J210"/>
    <mergeCell ref="K210:L210"/>
    <mergeCell ref="M210:N210"/>
    <mergeCell ref="O210:P210"/>
    <mergeCell ref="Q210:S210"/>
    <mergeCell ref="C211:D211"/>
    <mergeCell ref="E211:F211"/>
    <mergeCell ref="G211:H211"/>
    <mergeCell ref="I211:J211"/>
    <mergeCell ref="K211:L211"/>
    <mergeCell ref="M211:N211"/>
    <mergeCell ref="O211:P211"/>
    <mergeCell ref="Q211:S211"/>
    <mergeCell ref="C212:D212"/>
    <mergeCell ref="E212:F212"/>
    <mergeCell ref="G212:H212"/>
    <mergeCell ref="I212:J212"/>
    <mergeCell ref="K212:L212"/>
    <mergeCell ref="M212:N212"/>
    <mergeCell ref="O212:P212"/>
    <mergeCell ref="Q212:S212"/>
    <mergeCell ref="C213:D213"/>
    <mergeCell ref="E213:F213"/>
    <mergeCell ref="G213:H213"/>
    <mergeCell ref="I213:J213"/>
    <mergeCell ref="K213:L213"/>
    <mergeCell ref="M213:N213"/>
    <mergeCell ref="O213:P213"/>
    <mergeCell ref="Q213:S213"/>
    <mergeCell ref="C214:D214"/>
    <mergeCell ref="E214:F214"/>
    <mergeCell ref="G214:H214"/>
    <mergeCell ref="I214:J214"/>
    <mergeCell ref="K214:L214"/>
    <mergeCell ref="M214:N214"/>
    <mergeCell ref="O214:P214"/>
    <mergeCell ref="Q214:S214"/>
    <mergeCell ref="C215:D215"/>
    <mergeCell ref="E215:F215"/>
    <mergeCell ref="G215:H215"/>
    <mergeCell ref="I215:J215"/>
    <mergeCell ref="K215:L215"/>
    <mergeCell ref="M215:N215"/>
    <mergeCell ref="O215:P215"/>
    <mergeCell ref="Q215:S215"/>
    <mergeCell ref="C216:D216"/>
    <mergeCell ref="E216:F216"/>
    <mergeCell ref="G216:H216"/>
    <mergeCell ref="I216:J216"/>
    <mergeCell ref="K216:L216"/>
    <mergeCell ref="M216:N216"/>
    <mergeCell ref="O216:P216"/>
    <mergeCell ref="Q216:S216"/>
    <mergeCell ref="C217:D217"/>
    <mergeCell ref="E217:F217"/>
    <mergeCell ref="G217:H217"/>
    <mergeCell ref="I217:J217"/>
    <mergeCell ref="K217:L217"/>
    <mergeCell ref="M217:N217"/>
    <mergeCell ref="O217:P217"/>
    <mergeCell ref="Q217:S217"/>
    <mergeCell ref="C218:D218"/>
    <mergeCell ref="E218:F218"/>
    <mergeCell ref="G218:H218"/>
    <mergeCell ref="I218:J218"/>
    <mergeCell ref="K218:L218"/>
    <mergeCell ref="M218:N218"/>
    <mergeCell ref="O218:P218"/>
    <mergeCell ref="Q218:S218"/>
    <mergeCell ref="C219:D219"/>
    <mergeCell ref="E219:F219"/>
    <mergeCell ref="G219:H219"/>
    <mergeCell ref="I219:J219"/>
    <mergeCell ref="K219:L219"/>
    <mergeCell ref="M219:N219"/>
    <mergeCell ref="O219:P219"/>
    <mergeCell ref="Q219:S219"/>
    <mergeCell ref="C220:D220"/>
    <mergeCell ref="E220:F220"/>
    <mergeCell ref="G220:H220"/>
    <mergeCell ref="I220:J220"/>
    <mergeCell ref="K220:L220"/>
    <mergeCell ref="M220:N220"/>
    <mergeCell ref="O220:P220"/>
    <mergeCell ref="Q220:S220"/>
    <mergeCell ref="C221:D221"/>
    <mergeCell ref="E221:F221"/>
    <mergeCell ref="G221:H221"/>
    <mergeCell ref="I221:J221"/>
    <mergeCell ref="K221:L221"/>
    <mergeCell ref="M221:N221"/>
    <mergeCell ref="O221:P221"/>
    <mergeCell ref="Q221:S221"/>
    <mergeCell ref="C222:D222"/>
    <mergeCell ref="E222:F222"/>
    <mergeCell ref="G222:H222"/>
    <mergeCell ref="I222:J222"/>
    <mergeCell ref="K222:L222"/>
    <mergeCell ref="M222:N222"/>
    <mergeCell ref="O222:P222"/>
    <mergeCell ref="Q222:S222"/>
    <mergeCell ref="C223:D223"/>
    <mergeCell ref="E223:F223"/>
    <mergeCell ref="G223:H223"/>
    <mergeCell ref="I223:J223"/>
    <mergeCell ref="K223:L223"/>
    <mergeCell ref="M223:N223"/>
    <mergeCell ref="O223:P223"/>
    <mergeCell ref="Q223:S223"/>
    <mergeCell ref="C224:D224"/>
    <mergeCell ref="E224:F224"/>
    <mergeCell ref="G224:H224"/>
    <mergeCell ref="I224:J224"/>
    <mergeCell ref="K224:L224"/>
    <mergeCell ref="M224:N224"/>
    <mergeCell ref="O224:P224"/>
    <mergeCell ref="Q224:S224"/>
    <mergeCell ref="C225:D225"/>
    <mergeCell ref="E225:F225"/>
    <mergeCell ref="G225:H225"/>
    <mergeCell ref="I225:J225"/>
    <mergeCell ref="K225:L225"/>
    <mergeCell ref="M225:N225"/>
    <mergeCell ref="O225:P225"/>
    <mergeCell ref="Q225:S225"/>
    <mergeCell ref="C226:D226"/>
    <mergeCell ref="E226:F226"/>
    <mergeCell ref="G226:H226"/>
    <mergeCell ref="I226:J226"/>
    <mergeCell ref="K226:L226"/>
    <mergeCell ref="M226:N226"/>
    <mergeCell ref="O226:P226"/>
    <mergeCell ref="Q226:S226"/>
    <mergeCell ref="C227:D227"/>
    <mergeCell ref="E227:F227"/>
    <mergeCell ref="G227:H227"/>
    <mergeCell ref="I227:J227"/>
    <mergeCell ref="K227:L227"/>
    <mergeCell ref="M227:N227"/>
    <mergeCell ref="O227:P227"/>
    <mergeCell ref="Q227:S227"/>
    <mergeCell ref="C228:D228"/>
    <mergeCell ref="E228:F228"/>
    <mergeCell ref="G228:H228"/>
    <mergeCell ref="I228:J228"/>
    <mergeCell ref="K228:L228"/>
    <mergeCell ref="M228:N228"/>
    <mergeCell ref="O228:P228"/>
    <mergeCell ref="Q228:S228"/>
    <mergeCell ref="C229:D229"/>
    <mergeCell ref="E229:F229"/>
    <mergeCell ref="G229:H229"/>
    <mergeCell ref="I229:J229"/>
    <mergeCell ref="K229:L229"/>
    <mergeCell ref="M229:N229"/>
    <mergeCell ref="O229:P229"/>
    <mergeCell ref="Q229:S229"/>
    <mergeCell ref="C230:D230"/>
    <mergeCell ref="E230:F230"/>
    <mergeCell ref="G230:H230"/>
    <mergeCell ref="I230:J230"/>
    <mergeCell ref="K230:L230"/>
    <mergeCell ref="M230:N230"/>
    <mergeCell ref="O230:P230"/>
    <mergeCell ref="Q230:S230"/>
    <mergeCell ref="C231:D231"/>
    <mergeCell ref="E231:F231"/>
    <mergeCell ref="G231:H231"/>
    <mergeCell ref="I231:J231"/>
    <mergeCell ref="K231:L231"/>
    <mergeCell ref="M231:N231"/>
    <mergeCell ref="O231:P231"/>
    <mergeCell ref="Q231:S231"/>
    <mergeCell ref="C232:D232"/>
    <mergeCell ref="E232:F232"/>
    <mergeCell ref="G232:H232"/>
    <mergeCell ref="I232:J232"/>
    <mergeCell ref="K232:L232"/>
    <mergeCell ref="M232:N232"/>
    <mergeCell ref="O232:P232"/>
    <mergeCell ref="Q232:S232"/>
    <mergeCell ref="C233:D233"/>
    <mergeCell ref="E233:F233"/>
    <mergeCell ref="G233:H233"/>
    <mergeCell ref="I233:J233"/>
    <mergeCell ref="K233:L233"/>
    <mergeCell ref="M233:N233"/>
    <mergeCell ref="O233:P233"/>
    <mergeCell ref="Q233:S233"/>
    <mergeCell ref="C234:D234"/>
    <mergeCell ref="E234:F234"/>
    <mergeCell ref="G234:H234"/>
    <mergeCell ref="I234:J234"/>
    <mergeCell ref="K234:L234"/>
    <mergeCell ref="M234:N234"/>
    <mergeCell ref="O234:P234"/>
    <mergeCell ref="Q234:S234"/>
    <mergeCell ref="C235:D235"/>
    <mergeCell ref="E235:F235"/>
    <mergeCell ref="G235:H235"/>
    <mergeCell ref="I235:J235"/>
    <mergeCell ref="K235:L235"/>
    <mergeCell ref="M235:N235"/>
    <mergeCell ref="O235:P235"/>
    <mergeCell ref="Q235:S235"/>
    <mergeCell ref="C236:D236"/>
    <mergeCell ref="E236:F236"/>
    <mergeCell ref="G236:H236"/>
    <mergeCell ref="I236:J236"/>
    <mergeCell ref="K236:L236"/>
    <mergeCell ref="M236:N236"/>
    <mergeCell ref="O236:P236"/>
    <mergeCell ref="Q236:S236"/>
    <mergeCell ref="C237:D237"/>
    <mergeCell ref="E237:F237"/>
    <mergeCell ref="G237:H237"/>
    <mergeCell ref="I237:J237"/>
    <mergeCell ref="K237:L237"/>
    <mergeCell ref="M237:N237"/>
    <mergeCell ref="O237:P237"/>
    <mergeCell ref="Q237:S237"/>
    <mergeCell ref="C238:D238"/>
    <mergeCell ref="E238:F238"/>
    <mergeCell ref="G238:H238"/>
    <mergeCell ref="I238:J238"/>
    <mergeCell ref="K238:L238"/>
    <mergeCell ref="M238:N238"/>
    <mergeCell ref="O238:P238"/>
    <mergeCell ref="Q238:S238"/>
    <mergeCell ref="C239:D239"/>
    <mergeCell ref="E239:F239"/>
    <mergeCell ref="G239:H239"/>
    <mergeCell ref="I239:J239"/>
    <mergeCell ref="K239:L239"/>
    <mergeCell ref="M239:N239"/>
    <mergeCell ref="O239:P239"/>
    <mergeCell ref="Q239:S239"/>
    <mergeCell ref="C240:D240"/>
    <mergeCell ref="E240:F240"/>
    <mergeCell ref="G240:H240"/>
    <mergeCell ref="I240:J240"/>
    <mergeCell ref="K240:L240"/>
    <mergeCell ref="M240:N240"/>
    <mergeCell ref="O240:P240"/>
    <mergeCell ref="Q240:S240"/>
    <mergeCell ref="C241:D241"/>
    <mergeCell ref="E241:F241"/>
    <mergeCell ref="G241:H241"/>
    <mergeCell ref="I241:J241"/>
    <mergeCell ref="K241:L241"/>
    <mergeCell ref="M241:N241"/>
    <mergeCell ref="O241:P241"/>
    <mergeCell ref="Q241:S241"/>
    <mergeCell ref="C242:D242"/>
    <mergeCell ref="E242:F242"/>
    <mergeCell ref="G242:H242"/>
    <mergeCell ref="I242:J242"/>
    <mergeCell ref="K242:L242"/>
    <mergeCell ref="M242:N242"/>
    <mergeCell ref="O242:P242"/>
    <mergeCell ref="Q242:S242"/>
    <mergeCell ref="C243:D243"/>
    <mergeCell ref="E243:F243"/>
    <mergeCell ref="G243:H243"/>
    <mergeCell ref="I243:J243"/>
    <mergeCell ref="K243:L243"/>
    <mergeCell ref="M243:N243"/>
    <mergeCell ref="O243:P243"/>
    <mergeCell ref="Q243:S243"/>
    <mergeCell ref="C244:D244"/>
    <mergeCell ref="E244:F244"/>
    <mergeCell ref="G244:H244"/>
    <mergeCell ref="I244:J244"/>
    <mergeCell ref="K244:L244"/>
    <mergeCell ref="M244:N244"/>
    <mergeCell ref="O244:P244"/>
    <mergeCell ref="Q244:S244"/>
    <mergeCell ref="C245:D245"/>
    <mergeCell ref="E245:F245"/>
    <mergeCell ref="G245:H245"/>
    <mergeCell ref="I245:J245"/>
    <mergeCell ref="K245:L245"/>
    <mergeCell ref="M245:N245"/>
    <mergeCell ref="O245:P245"/>
    <mergeCell ref="Q245:S245"/>
    <mergeCell ref="C246:D246"/>
    <mergeCell ref="E246:F246"/>
    <mergeCell ref="G246:H246"/>
    <mergeCell ref="I246:J246"/>
    <mergeCell ref="K246:L246"/>
    <mergeCell ref="M246:N246"/>
    <mergeCell ref="O246:P246"/>
    <mergeCell ref="Q246:S246"/>
    <mergeCell ref="C247:D247"/>
    <mergeCell ref="E247:F247"/>
    <mergeCell ref="G247:H247"/>
    <mergeCell ref="I247:J247"/>
    <mergeCell ref="K247:L247"/>
    <mergeCell ref="M247:N247"/>
    <mergeCell ref="O247:P247"/>
    <mergeCell ref="Q247:S247"/>
    <mergeCell ref="C248:D248"/>
    <mergeCell ref="E248:F248"/>
    <mergeCell ref="G248:H248"/>
    <mergeCell ref="I248:J248"/>
    <mergeCell ref="K248:L248"/>
    <mergeCell ref="M248:N248"/>
    <mergeCell ref="O248:P248"/>
    <mergeCell ref="Q248:S248"/>
    <mergeCell ref="C249:D249"/>
    <mergeCell ref="E249:F249"/>
    <mergeCell ref="G249:H249"/>
    <mergeCell ref="I249:J249"/>
    <mergeCell ref="K249:L249"/>
    <mergeCell ref="M249:N249"/>
    <mergeCell ref="O249:P249"/>
    <mergeCell ref="Q249:S249"/>
    <mergeCell ref="C250:D250"/>
    <mergeCell ref="E250:F250"/>
    <mergeCell ref="G250:H250"/>
    <mergeCell ref="I250:J250"/>
    <mergeCell ref="K250:L250"/>
    <mergeCell ref="M250:N250"/>
    <mergeCell ref="O250:P250"/>
    <mergeCell ref="Q250:S250"/>
    <mergeCell ref="C251:D251"/>
    <mergeCell ref="E251:F251"/>
    <mergeCell ref="G251:H251"/>
    <mergeCell ref="I251:J251"/>
    <mergeCell ref="K251:L251"/>
    <mergeCell ref="M251:N251"/>
    <mergeCell ref="O251:P251"/>
    <mergeCell ref="Q251:S251"/>
    <mergeCell ref="C252:D252"/>
    <mergeCell ref="E252:F252"/>
    <mergeCell ref="G252:H252"/>
    <mergeCell ref="I252:J252"/>
    <mergeCell ref="K252:L252"/>
    <mergeCell ref="M252:N252"/>
    <mergeCell ref="O252:P252"/>
    <mergeCell ref="Q252:S252"/>
    <mergeCell ref="C253:D253"/>
    <mergeCell ref="E253:F253"/>
    <mergeCell ref="G253:H253"/>
    <mergeCell ref="I253:J253"/>
    <mergeCell ref="K253:L253"/>
    <mergeCell ref="M253:N253"/>
    <mergeCell ref="O253:P253"/>
    <mergeCell ref="Q253:S253"/>
    <mergeCell ref="C254:D254"/>
    <mergeCell ref="E254:F254"/>
    <mergeCell ref="G254:H254"/>
    <mergeCell ref="I254:J254"/>
    <mergeCell ref="K254:L254"/>
    <mergeCell ref="M254:N254"/>
    <mergeCell ref="O254:P254"/>
    <mergeCell ref="Q254:S254"/>
    <mergeCell ref="C255:D255"/>
    <mergeCell ref="E255:F255"/>
    <mergeCell ref="G255:H255"/>
    <mergeCell ref="I255:J255"/>
    <mergeCell ref="K255:L255"/>
    <mergeCell ref="M255:N255"/>
    <mergeCell ref="O255:P255"/>
    <mergeCell ref="Q255:S255"/>
    <mergeCell ref="C256:D256"/>
    <mergeCell ref="E256:F256"/>
    <mergeCell ref="G256:H256"/>
    <mergeCell ref="I256:J256"/>
    <mergeCell ref="K256:L256"/>
    <mergeCell ref="M256:N256"/>
    <mergeCell ref="O256:P256"/>
    <mergeCell ref="Q256:S256"/>
    <mergeCell ref="C257:D257"/>
    <mergeCell ref="E257:F257"/>
    <mergeCell ref="G257:H257"/>
    <mergeCell ref="I257:J257"/>
    <mergeCell ref="K257:L257"/>
    <mergeCell ref="M257:N257"/>
    <mergeCell ref="O257:P257"/>
    <mergeCell ref="Q257:S257"/>
    <mergeCell ref="C258:D258"/>
    <mergeCell ref="E258:F258"/>
    <mergeCell ref="G258:H258"/>
    <mergeCell ref="I258:J258"/>
    <mergeCell ref="K258:L258"/>
    <mergeCell ref="M258:N258"/>
    <mergeCell ref="O258:P258"/>
    <mergeCell ref="Q258:S258"/>
    <mergeCell ref="C259:D259"/>
    <mergeCell ref="E259:F259"/>
    <mergeCell ref="G259:H259"/>
    <mergeCell ref="I259:J259"/>
    <mergeCell ref="K259:L259"/>
    <mergeCell ref="M259:N259"/>
    <mergeCell ref="O259:P259"/>
    <mergeCell ref="Q259:S259"/>
    <mergeCell ref="C260:D260"/>
    <mergeCell ref="E260:F260"/>
    <mergeCell ref="G260:H260"/>
    <mergeCell ref="I260:J260"/>
    <mergeCell ref="K260:L260"/>
    <mergeCell ref="M260:N260"/>
    <mergeCell ref="O260:P260"/>
    <mergeCell ref="Q260:S260"/>
    <mergeCell ref="C261:D261"/>
    <mergeCell ref="E261:F261"/>
    <mergeCell ref="G261:H261"/>
    <mergeCell ref="I261:J261"/>
    <mergeCell ref="K261:L261"/>
    <mergeCell ref="M261:N261"/>
    <mergeCell ref="O261:P261"/>
    <mergeCell ref="Q261:S261"/>
    <mergeCell ref="C262:D262"/>
    <mergeCell ref="E262:F262"/>
    <mergeCell ref="G262:H262"/>
    <mergeCell ref="I262:J262"/>
    <mergeCell ref="K262:L262"/>
    <mergeCell ref="M262:N262"/>
    <mergeCell ref="O262:P262"/>
    <mergeCell ref="Q262:S262"/>
    <mergeCell ref="C263:D263"/>
    <mergeCell ref="E263:F263"/>
    <mergeCell ref="G263:H263"/>
    <mergeCell ref="I263:J263"/>
    <mergeCell ref="K263:L263"/>
    <mergeCell ref="M263:N263"/>
    <mergeCell ref="O263:P263"/>
    <mergeCell ref="Q263:S263"/>
    <mergeCell ref="C264:D264"/>
    <mergeCell ref="E264:F264"/>
    <mergeCell ref="G264:H264"/>
    <mergeCell ref="I264:J264"/>
    <mergeCell ref="K264:L264"/>
    <mergeCell ref="M264:N264"/>
    <mergeCell ref="O264:P264"/>
    <mergeCell ref="Q264:S264"/>
    <mergeCell ref="C265:D265"/>
    <mergeCell ref="E265:F265"/>
    <mergeCell ref="G265:H265"/>
    <mergeCell ref="I265:J265"/>
    <mergeCell ref="K265:L265"/>
    <mergeCell ref="M265:N265"/>
    <mergeCell ref="O265:P265"/>
    <mergeCell ref="Q265:S265"/>
    <mergeCell ref="C266:D266"/>
    <mergeCell ref="E266:F266"/>
    <mergeCell ref="G266:H266"/>
    <mergeCell ref="I266:J266"/>
    <mergeCell ref="K266:L266"/>
    <mergeCell ref="M266:N266"/>
    <mergeCell ref="O266:P266"/>
    <mergeCell ref="Q266:S266"/>
    <mergeCell ref="C267:D267"/>
    <mergeCell ref="E267:F267"/>
    <mergeCell ref="G267:H267"/>
    <mergeCell ref="I267:J267"/>
    <mergeCell ref="K267:L267"/>
    <mergeCell ref="M267:N267"/>
    <mergeCell ref="O267:P267"/>
    <mergeCell ref="Q267:S267"/>
    <mergeCell ref="C268:D268"/>
    <mergeCell ref="E268:F268"/>
    <mergeCell ref="G268:H268"/>
    <mergeCell ref="I268:J268"/>
    <mergeCell ref="K268:L268"/>
    <mergeCell ref="M268:N268"/>
    <mergeCell ref="O268:P268"/>
    <mergeCell ref="Q268:S268"/>
    <mergeCell ref="C269:D269"/>
    <mergeCell ref="E269:F269"/>
    <mergeCell ref="G269:H269"/>
    <mergeCell ref="I269:J269"/>
    <mergeCell ref="K269:L269"/>
    <mergeCell ref="M269:N269"/>
    <mergeCell ref="O269:P269"/>
    <mergeCell ref="Q269:S269"/>
    <mergeCell ref="C270:D270"/>
    <mergeCell ref="E270:F270"/>
    <mergeCell ref="G270:H270"/>
    <mergeCell ref="I270:J270"/>
    <mergeCell ref="K270:L270"/>
    <mergeCell ref="M270:N270"/>
    <mergeCell ref="O270:P270"/>
    <mergeCell ref="Q270:S270"/>
    <mergeCell ref="C271:D271"/>
    <mergeCell ref="E271:F271"/>
    <mergeCell ref="G271:H271"/>
    <mergeCell ref="I271:J271"/>
    <mergeCell ref="K271:L271"/>
    <mergeCell ref="M271:N271"/>
    <mergeCell ref="O271:P271"/>
    <mergeCell ref="Q271:S271"/>
    <mergeCell ref="C272:D272"/>
    <mergeCell ref="E272:F272"/>
    <mergeCell ref="G272:H272"/>
    <mergeCell ref="I272:J272"/>
    <mergeCell ref="K272:L272"/>
    <mergeCell ref="M272:N272"/>
    <mergeCell ref="O272:P272"/>
    <mergeCell ref="Q272:S272"/>
    <mergeCell ref="C273:D273"/>
    <mergeCell ref="E273:F273"/>
    <mergeCell ref="G273:H273"/>
    <mergeCell ref="I273:J273"/>
    <mergeCell ref="K273:L273"/>
    <mergeCell ref="M273:N273"/>
    <mergeCell ref="O273:P273"/>
    <mergeCell ref="Q273:S273"/>
    <mergeCell ref="C274:D274"/>
    <mergeCell ref="E274:F274"/>
    <mergeCell ref="G274:H274"/>
    <mergeCell ref="I274:J274"/>
    <mergeCell ref="K274:L274"/>
    <mergeCell ref="M274:N274"/>
    <mergeCell ref="O274:P274"/>
    <mergeCell ref="Q274:S274"/>
    <mergeCell ref="C275:D275"/>
    <mergeCell ref="E275:F275"/>
    <mergeCell ref="G275:H275"/>
    <mergeCell ref="I275:J275"/>
    <mergeCell ref="K275:L275"/>
    <mergeCell ref="M275:N275"/>
    <mergeCell ref="O275:P275"/>
    <mergeCell ref="Q275:S275"/>
    <mergeCell ref="C276:D276"/>
    <mergeCell ref="E276:F276"/>
    <mergeCell ref="G276:H276"/>
    <mergeCell ref="I276:J276"/>
    <mergeCell ref="K276:L276"/>
    <mergeCell ref="M276:N276"/>
    <mergeCell ref="O276:P276"/>
    <mergeCell ref="Q276:S276"/>
    <mergeCell ref="C277:D277"/>
    <mergeCell ref="E277:F277"/>
    <mergeCell ref="G277:H277"/>
    <mergeCell ref="I277:J277"/>
    <mergeCell ref="K277:L277"/>
    <mergeCell ref="M277:N277"/>
    <mergeCell ref="O277:P277"/>
    <mergeCell ref="Q277:S277"/>
    <mergeCell ref="C278:D278"/>
    <mergeCell ref="E278:F278"/>
    <mergeCell ref="G278:H278"/>
    <mergeCell ref="I278:J278"/>
    <mergeCell ref="K278:L278"/>
    <mergeCell ref="M278:N278"/>
    <mergeCell ref="O278:P278"/>
    <mergeCell ref="Q278:S278"/>
    <mergeCell ref="C279:D279"/>
    <mergeCell ref="E279:F279"/>
    <mergeCell ref="G279:H279"/>
    <mergeCell ref="I279:J279"/>
    <mergeCell ref="K279:L279"/>
    <mergeCell ref="M279:N279"/>
    <mergeCell ref="O279:P279"/>
    <mergeCell ref="Q279:S279"/>
    <mergeCell ref="C280:D280"/>
    <mergeCell ref="E280:F280"/>
    <mergeCell ref="G280:H280"/>
    <mergeCell ref="I280:J280"/>
    <mergeCell ref="K280:L280"/>
    <mergeCell ref="M280:N280"/>
    <mergeCell ref="O280:P280"/>
    <mergeCell ref="Q280:S280"/>
    <mergeCell ref="C281:D281"/>
    <mergeCell ref="E281:F281"/>
    <mergeCell ref="G281:H281"/>
    <mergeCell ref="I281:J281"/>
    <mergeCell ref="K281:L281"/>
    <mergeCell ref="M281:N281"/>
    <mergeCell ref="O281:P281"/>
    <mergeCell ref="Q281:S281"/>
    <mergeCell ref="C282:D282"/>
    <mergeCell ref="E282:F282"/>
    <mergeCell ref="G282:H282"/>
    <mergeCell ref="I282:J282"/>
    <mergeCell ref="K282:L282"/>
    <mergeCell ref="M282:N282"/>
    <mergeCell ref="O282:P282"/>
    <mergeCell ref="Q282:S282"/>
    <mergeCell ref="C283:D283"/>
    <mergeCell ref="E283:F283"/>
    <mergeCell ref="G283:H283"/>
    <mergeCell ref="I283:J283"/>
    <mergeCell ref="K283:L283"/>
    <mergeCell ref="M283:N283"/>
    <mergeCell ref="O283:P283"/>
    <mergeCell ref="Q283:S283"/>
    <mergeCell ref="C284:D284"/>
    <mergeCell ref="E284:F284"/>
    <mergeCell ref="G284:H284"/>
    <mergeCell ref="I284:J284"/>
    <mergeCell ref="K284:L284"/>
    <mergeCell ref="M284:N284"/>
    <mergeCell ref="O284:P284"/>
    <mergeCell ref="Q284:S284"/>
    <mergeCell ref="C285:D285"/>
    <mergeCell ref="E285:F285"/>
    <mergeCell ref="G285:H285"/>
    <mergeCell ref="I285:J285"/>
    <mergeCell ref="K285:L285"/>
    <mergeCell ref="M285:N285"/>
    <mergeCell ref="O285:P285"/>
    <mergeCell ref="Q285:S285"/>
    <mergeCell ref="C286:D286"/>
    <mergeCell ref="E286:F286"/>
    <mergeCell ref="G286:H286"/>
    <mergeCell ref="I286:J286"/>
    <mergeCell ref="K286:L286"/>
    <mergeCell ref="M286:N286"/>
    <mergeCell ref="O286:P286"/>
    <mergeCell ref="Q286:S286"/>
    <mergeCell ref="C287:D287"/>
    <mergeCell ref="E287:F287"/>
    <mergeCell ref="G287:H287"/>
    <mergeCell ref="I287:J287"/>
    <mergeCell ref="K287:L287"/>
    <mergeCell ref="M287:N287"/>
    <mergeCell ref="O287:P287"/>
    <mergeCell ref="Q287:S287"/>
    <mergeCell ref="C288:D288"/>
    <mergeCell ref="E288:F288"/>
    <mergeCell ref="G288:H288"/>
    <mergeCell ref="I288:J288"/>
    <mergeCell ref="K288:L288"/>
    <mergeCell ref="M288:N288"/>
    <mergeCell ref="O288:P288"/>
    <mergeCell ref="Q288:S288"/>
    <mergeCell ref="C289:D289"/>
    <mergeCell ref="E289:F289"/>
    <mergeCell ref="G289:H289"/>
    <mergeCell ref="I289:J289"/>
    <mergeCell ref="K289:L289"/>
    <mergeCell ref="M289:N289"/>
    <mergeCell ref="O289:P289"/>
    <mergeCell ref="Q289:S289"/>
    <mergeCell ref="C290:D290"/>
    <mergeCell ref="E290:F290"/>
    <mergeCell ref="G290:H290"/>
    <mergeCell ref="I290:J290"/>
    <mergeCell ref="K290:L290"/>
    <mergeCell ref="M290:N290"/>
    <mergeCell ref="O290:P290"/>
    <mergeCell ref="Q290:S290"/>
    <mergeCell ref="C291:D291"/>
    <mergeCell ref="E291:F291"/>
    <mergeCell ref="G291:H291"/>
    <mergeCell ref="I291:J291"/>
    <mergeCell ref="K291:L291"/>
    <mergeCell ref="M291:N291"/>
    <mergeCell ref="O291:P291"/>
    <mergeCell ref="Q291:S291"/>
    <mergeCell ref="C292:D292"/>
    <mergeCell ref="E292:F292"/>
    <mergeCell ref="G292:H292"/>
    <mergeCell ref="I292:J292"/>
    <mergeCell ref="K292:L292"/>
    <mergeCell ref="M292:N292"/>
    <mergeCell ref="O292:P292"/>
    <mergeCell ref="Q292:S292"/>
    <mergeCell ref="C293:D293"/>
    <mergeCell ref="E293:F293"/>
    <mergeCell ref="G293:H293"/>
    <mergeCell ref="I293:J293"/>
    <mergeCell ref="K293:L293"/>
    <mergeCell ref="M293:N293"/>
    <mergeCell ref="O293:P293"/>
    <mergeCell ref="Q293:S293"/>
    <mergeCell ref="C294:D294"/>
    <mergeCell ref="E294:F294"/>
    <mergeCell ref="G294:H294"/>
    <mergeCell ref="I294:J294"/>
    <mergeCell ref="K294:L294"/>
    <mergeCell ref="M294:N294"/>
    <mergeCell ref="O294:P294"/>
    <mergeCell ref="Q294:S294"/>
    <mergeCell ref="C295:D295"/>
    <mergeCell ref="E295:F295"/>
    <mergeCell ref="G295:H295"/>
    <mergeCell ref="I295:J295"/>
    <mergeCell ref="K295:L295"/>
    <mergeCell ref="M295:N295"/>
    <mergeCell ref="O295:P295"/>
    <mergeCell ref="Q295:S295"/>
    <mergeCell ref="C296:D296"/>
    <mergeCell ref="E296:F296"/>
    <mergeCell ref="G296:H296"/>
    <mergeCell ref="I296:J296"/>
    <mergeCell ref="K296:L296"/>
    <mergeCell ref="M296:N296"/>
    <mergeCell ref="O296:P296"/>
    <mergeCell ref="Q296:S296"/>
    <mergeCell ref="C297:D297"/>
    <mergeCell ref="E297:F297"/>
    <mergeCell ref="G297:H297"/>
    <mergeCell ref="I297:J297"/>
    <mergeCell ref="K297:L297"/>
    <mergeCell ref="M297:N297"/>
    <mergeCell ref="O297:P297"/>
    <mergeCell ref="Q297:S297"/>
    <mergeCell ref="C298:D298"/>
    <mergeCell ref="E298:F298"/>
    <mergeCell ref="G298:H298"/>
    <mergeCell ref="I298:J298"/>
    <mergeCell ref="K298:L298"/>
    <mergeCell ref="M298:N298"/>
    <mergeCell ref="O298:P298"/>
    <mergeCell ref="Q298:S298"/>
    <mergeCell ref="C299:D299"/>
    <mergeCell ref="E299:F299"/>
    <mergeCell ref="G299:H299"/>
    <mergeCell ref="I299:J299"/>
    <mergeCell ref="K299:L299"/>
    <mergeCell ref="M299:N299"/>
    <mergeCell ref="O299:P299"/>
    <mergeCell ref="Q299:S299"/>
    <mergeCell ref="C300:D300"/>
    <mergeCell ref="E300:F300"/>
    <mergeCell ref="G300:H300"/>
    <mergeCell ref="I300:J300"/>
    <mergeCell ref="K300:L300"/>
    <mergeCell ref="M300:N300"/>
    <mergeCell ref="O300:P300"/>
    <mergeCell ref="Q300:S300"/>
    <mergeCell ref="C301:D301"/>
    <mergeCell ref="E301:F301"/>
    <mergeCell ref="G301:H301"/>
    <mergeCell ref="I301:J301"/>
    <mergeCell ref="K301:L301"/>
    <mergeCell ref="M301:N301"/>
    <mergeCell ref="O301:P301"/>
    <mergeCell ref="Q301:S301"/>
    <mergeCell ref="C302:D302"/>
    <mergeCell ref="E302:F302"/>
    <mergeCell ref="G302:H302"/>
    <mergeCell ref="I302:J302"/>
    <mergeCell ref="K302:L302"/>
    <mergeCell ref="M302:N302"/>
    <mergeCell ref="O302:P302"/>
    <mergeCell ref="Q302:S302"/>
    <mergeCell ref="C303:D303"/>
    <mergeCell ref="E303:F303"/>
    <mergeCell ref="G303:H303"/>
    <mergeCell ref="I303:J303"/>
    <mergeCell ref="K303:L303"/>
    <mergeCell ref="M303:N303"/>
    <mergeCell ref="O303:P303"/>
    <mergeCell ref="Q303:S303"/>
    <mergeCell ref="C304:D304"/>
    <mergeCell ref="E304:F304"/>
    <mergeCell ref="G304:H304"/>
    <mergeCell ref="I304:J304"/>
    <mergeCell ref="K304:L304"/>
    <mergeCell ref="M304:N304"/>
    <mergeCell ref="O304:P304"/>
    <mergeCell ref="Q304:S304"/>
    <mergeCell ref="C305:D305"/>
    <mergeCell ref="E305:F305"/>
    <mergeCell ref="G305:H305"/>
    <mergeCell ref="I305:J305"/>
    <mergeCell ref="K305:L305"/>
    <mergeCell ref="M305:N305"/>
    <mergeCell ref="O305:P305"/>
    <mergeCell ref="Q305:S305"/>
    <mergeCell ref="C306:D306"/>
    <mergeCell ref="E306:F306"/>
    <mergeCell ref="G306:H306"/>
    <mergeCell ref="I306:J306"/>
    <mergeCell ref="K306:L306"/>
    <mergeCell ref="M306:N306"/>
    <mergeCell ref="O306:P306"/>
    <mergeCell ref="Q306:S306"/>
    <mergeCell ref="C307:D307"/>
    <mergeCell ref="E307:F307"/>
    <mergeCell ref="G307:H307"/>
    <mergeCell ref="I307:J307"/>
    <mergeCell ref="K307:L307"/>
    <mergeCell ref="M307:N307"/>
    <mergeCell ref="O307:P307"/>
    <mergeCell ref="Q307:S307"/>
    <mergeCell ref="C308:D308"/>
    <mergeCell ref="E308:F308"/>
    <mergeCell ref="G308:H308"/>
    <mergeCell ref="I308:J308"/>
    <mergeCell ref="K308:L308"/>
    <mergeCell ref="M308:N308"/>
    <mergeCell ref="O308:P308"/>
    <mergeCell ref="Q308:S308"/>
    <mergeCell ref="C309:D309"/>
    <mergeCell ref="E309:F309"/>
    <mergeCell ref="G309:H309"/>
    <mergeCell ref="I309:J309"/>
    <mergeCell ref="K309:L309"/>
    <mergeCell ref="M309:N309"/>
    <mergeCell ref="O309:P309"/>
    <mergeCell ref="Q309:S309"/>
    <mergeCell ref="C310:D310"/>
    <mergeCell ref="E310:F310"/>
    <mergeCell ref="G310:H310"/>
    <mergeCell ref="I310:J310"/>
    <mergeCell ref="K310:L310"/>
    <mergeCell ref="M310:N310"/>
    <mergeCell ref="O310:P310"/>
    <mergeCell ref="Q310:S310"/>
    <mergeCell ref="C311:D311"/>
    <mergeCell ref="E311:F311"/>
    <mergeCell ref="G311:H311"/>
    <mergeCell ref="I311:J311"/>
    <mergeCell ref="K311:L311"/>
    <mergeCell ref="M311:N311"/>
    <mergeCell ref="O311:P311"/>
    <mergeCell ref="Q311:S311"/>
    <mergeCell ref="C312:D312"/>
    <mergeCell ref="E312:F312"/>
    <mergeCell ref="G312:H312"/>
    <mergeCell ref="I312:J312"/>
    <mergeCell ref="K312:L312"/>
    <mergeCell ref="M312:N312"/>
    <mergeCell ref="O312:P312"/>
    <mergeCell ref="Q312:S312"/>
    <mergeCell ref="C313:D313"/>
    <mergeCell ref="E313:F313"/>
    <mergeCell ref="G313:H313"/>
    <mergeCell ref="I313:J313"/>
    <mergeCell ref="K313:L313"/>
    <mergeCell ref="M313:N313"/>
    <mergeCell ref="O313:P313"/>
    <mergeCell ref="Q313:S313"/>
    <mergeCell ref="C314:D314"/>
    <mergeCell ref="E314:F314"/>
    <mergeCell ref="G314:H314"/>
    <mergeCell ref="I314:J314"/>
    <mergeCell ref="K314:L314"/>
    <mergeCell ref="M314:N314"/>
    <mergeCell ref="O314:P314"/>
    <mergeCell ref="Q314:S314"/>
    <mergeCell ref="C315:D315"/>
    <mergeCell ref="E315:F315"/>
    <mergeCell ref="G315:H315"/>
    <mergeCell ref="I315:J315"/>
    <mergeCell ref="K315:L315"/>
    <mergeCell ref="M315:N315"/>
    <mergeCell ref="O315:P315"/>
    <mergeCell ref="Q315:S315"/>
    <mergeCell ref="C316:D316"/>
    <mergeCell ref="E316:F316"/>
    <mergeCell ref="G316:H316"/>
    <mergeCell ref="I316:J316"/>
    <mergeCell ref="K316:L316"/>
    <mergeCell ref="M316:N316"/>
    <mergeCell ref="O316:P316"/>
    <mergeCell ref="Q316:S316"/>
    <mergeCell ref="C317:D317"/>
    <mergeCell ref="E317:F317"/>
    <mergeCell ref="G317:H317"/>
    <mergeCell ref="I317:J317"/>
    <mergeCell ref="K317:L317"/>
    <mergeCell ref="M317:N317"/>
    <mergeCell ref="O317:P317"/>
    <mergeCell ref="Q317:S317"/>
    <mergeCell ref="C318:D318"/>
    <mergeCell ref="E318:F318"/>
    <mergeCell ref="G318:H318"/>
    <mergeCell ref="I318:J318"/>
    <mergeCell ref="K318:L318"/>
    <mergeCell ref="M318:N318"/>
    <mergeCell ref="O318:P318"/>
    <mergeCell ref="Q318:S318"/>
    <mergeCell ref="C319:D319"/>
    <mergeCell ref="E319:F319"/>
    <mergeCell ref="G319:H319"/>
    <mergeCell ref="I319:J319"/>
    <mergeCell ref="K319:L319"/>
    <mergeCell ref="M319:N319"/>
    <mergeCell ref="O319:P319"/>
    <mergeCell ref="Q319:S319"/>
    <mergeCell ref="C320:D320"/>
    <mergeCell ref="E320:F320"/>
    <mergeCell ref="G320:H320"/>
    <mergeCell ref="I320:J320"/>
    <mergeCell ref="K320:L320"/>
    <mergeCell ref="M320:N320"/>
    <mergeCell ref="O320:P320"/>
    <mergeCell ref="Q320:S320"/>
    <mergeCell ref="C321:D321"/>
    <mergeCell ref="E321:F321"/>
    <mergeCell ref="G321:H321"/>
    <mergeCell ref="I321:J321"/>
    <mergeCell ref="K321:L321"/>
    <mergeCell ref="M321:N321"/>
    <mergeCell ref="O321:P321"/>
    <mergeCell ref="Q321:S321"/>
    <mergeCell ref="C322:D322"/>
    <mergeCell ref="E322:F322"/>
    <mergeCell ref="G322:H322"/>
    <mergeCell ref="I322:J322"/>
    <mergeCell ref="K322:L322"/>
    <mergeCell ref="M322:N322"/>
    <mergeCell ref="O322:P322"/>
    <mergeCell ref="Q322:S322"/>
    <mergeCell ref="C323:D323"/>
    <mergeCell ref="E323:F323"/>
    <mergeCell ref="G323:H323"/>
    <mergeCell ref="I323:J323"/>
    <mergeCell ref="K323:L323"/>
    <mergeCell ref="M323:N323"/>
    <mergeCell ref="O323:P323"/>
    <mergeCell ref="Q323:S323"/>
    <mergeCell ref="C324:D324"/>
    <mergeCell ref="E324:F324"/>
    <mergeCell ref="G324:H324"/>
    <mergeCell ref="I324:J324"/>
    <mergeCell ref="K324:L324"/>
    <mergeCell ref="M324:N324"/>
    <mergeCell ref="O324:P324"/>
    <mergeCell ref="Q324:S324"/>
    <mergeCell ref="C325:D325"/>
    <mergeCell ref="E325:F325"/>
    <mergeCell ref="G325:H325"/>
    <mergeCell ref="I325:J325"/>
    <mergeCell ref="K325:L325"/>
    <mergeCell ref="M325:N325"/>
    <mergeCell ref="O325:P325"/>
    <mergeCell ref="Q325:S325"/>
    <mergeCell ref="C326:D326"/>
    <mergeCell ref="E326:F326"/>
    <mergeCell ref="G326:H326"/>
    <mergeCell ref="I326:J326"/>
    <mergeCell ref="K326:L326"/>
    <mergeCell ref="M326:N326"/>
    <mergeCell ref="O326:P326"/>
    <mergeCell ref="Q326:S326"/>
    <mergeCell ref="C327:D327"/>
    <mergeCell ref="E327:F327"/>
    <mergeCell ref="G327:H327"/>
    <mergeCell ref="I327:J327"/>
    <mergeCell ref="K327:L327"/>
    <mergeCell ref="M327:N327"/>
    <mergeCell ref="O327:P327"/>
    <mergeCell ref="Q327:S327"/>
    <mergeCell ref="C328:D328"/>
    <mergeCell ref="E328:F328"/>
    <mergeCell ref="G328:H328"/>
    <mergeCell ref="I328:J328"/>
    <mergeCell ref="K328:L328"/>
    <mergeCell ref="M328:N328"/>
    <mergeCell ref="O328:P328"/>
    <mergeCell ref="Q328:S328"/>
    <mergeCell ref="C329:D329"/>
    <mergeCell ref="E329:F329"/>
    <mergeCell ref="G329:H329"/>
    <mergeCell ref="I329:J329"/>
    <mergeCell ref="K329:L329"/>
    <mergeCell ref="M329:N329"/>
    <mergeCell ref="O329:P329"/>
    <mergeCell ref="Q329:S329"/>
    <mergeCell ref="C330:D330"/>
    <mergeCell ref="E330:F330"/>
    <mergeCell ref="G330:H330"/>
    <mergeCell ref="I330:J330"/>
    <mergeCell ref="K330:L330"/>
    <mergeCell ref="M330:N330"/>
    <mergeCell ref="O330:P330"/>
    <mergeCell ref="Q330:S330"/>
    <mergeCell ref="C331:D331"/>
    <mergeCell ref="E331:F331"/>
    <mergeCell ref="G331:H331"/>
    <mergeCell ref="I331:J331"/>
    <mergeCell ref="K331:L331"/>
    <mergeCell ref="M331:N331"/>
    <mergeCell ref="O331:P331"/>
    <mergeCell ref="Q331:S331"/>
    <mergeCell ref="C332:D332"/>
    <mergeCell ref="E332:F332"/>
    <mergeCell ref="G332:H332"/>
    <mergeCell ref="I332:J332"/>
    <mergeCell ref="K332:L332"/>
    <mergeCell ref="M332:N332"/>
    <mergeCell ref="O332:P332"/>
    <mergeCell ref="Q332:S332"/>
    <mergeCell ref="C333:D333"/>
    <mergeCell ref="E333:F333"/>
    <mergeCell ref="G333:H333"/>
    <mergeCell ref="I333:J333"/>
    <mergeCell ref="K333:L333"/>
    <mergeCell ref="M333:N333"/>
    <mergeCell ref="O333:P333"/>
    <mergeCell ref="Q333:S333"/>
    <mergeCell ref="C334:D334"/>
    <mergeCell ref="E334:F334"/>
    <mergeCell ref="G334:H334"/>
    <mergeCell ref="I334:J334"/>
    <mergeCell ref="K334:L334"/>
    <mergeCell ref="M334:N334"/>
    <mergeCell ref="O334:P334"/>
    <mergeCell ref="Q334:S334"/>
    <mergeCell ref="C335:D335"/>
    <mergeCell ref="E335:F335"/>
    <mergeCell ref="G335:H335"/>
    <mergeCell ref="I335:J335"/>
    <mergeCell ref="K335:L335"/>
    <mergeCell ref="M335:N335"/>
    <mergeCell ref="O335:P335"/>
    <mergeCell ref="Q335:S335"/>
    <mergeCell ref="C336:D336"/>
    <mergeCell ref="E336:F336"/>
    <mergeCell ref="G336:H336"/>
    <mergeCell ref="I336:J336"/>
    <mergeCell ref="K336:L336"/>
    <mergeCell ref="M336:N336"/>
    <mergeCell ref="O336:P336"/>
    <mergeCell ref="Q336:S336"/>
    <mergeCell ref="C337:D337"/>
    <mergeCell ref="E337:F337"/>
    <mergeCell ref="G337:H337"/>
    <mergeCell ref="I337:J337"/>
    <mergeCell ref="K337:L337"/>
    <mergeCell ref="M337:N337"/>
    <mergeCell ref="O337:P337"/>
    <mergeCell ref="Q337:S337"/>
    <mergeCell ref="C338:D338"/>
    <mergeCell ref="E338:F338"/>
    <mergeCell ref="G338:H338"/>
    <mergeCell ref="I338:J338"/>
    <mergeCell ref="K338:L338"/>
    <mergeCell ref="M338:N338"/>
    <mergeCell ref="O338:P338"/>
    <mergeCell ref="Q338:S338"/>
    <mergeCell ref="C339:D339"/>
    <mergeCell ref="E339:F339"/>
    <mergeCell ref="G339:H339"/>
    <mergeCell ref="I339:J339"/>
    <mergeCell ref="K339:L339"/>
    <mergeCell ref="M339:N339"/>
    <mergeCell ref="O339:P339"/>
    <mergeCell ref="Q339:S339"/>
    <mergeCell ref="C340:D340"/>
    <mergeCell ref="E340:F340"/>
    <mergeCell ref="G340:H340"/>
    <mergeCell ref="I340:J340"/>
    <mergeCell ref="K340:L340"/>
    <mergeCell ref="M340:N340"/>
    <mergeCell ref="O340:P340"/>
    <mergeCell ref="Q340:S340"/>
    <mergeCell ref="C341:D341"/>
    <mergeCell ref="E341:F341"/>
    <mergeCell ref="G341:H341"/>
    <mergeCell ref="I341:J341"/>
    <mergeCell ref="K341:L341"/>
    <mergeCell ref="M341:N341"/>
    <mergeCell ref="O341:P341"/>
    <mergeCell ref="Q341:S341"/>
    <mergeCell ref="C342:D342"/>
    <mergeCell ref="E342:F342"/>
    <mergeCell ref="G342:H342"/>
    <mergeCell ref="I342:J342"/>
    <mergeCell ref="K342:L342"/>
    <mergeCell ref="M342:N342"/>
    <mergeCell ref="O342:P342"/>
    <mergeCell ref="Q342:S342"/>
    <mergeCell ref="C343:D343"/>
    <mergeCell ref="E343:F343"/>
    <mergeCell ref="G343:H343"/>
    <mergeCell ref="I343:J343"/>
    <mergeCell ref="K343:L343"/>
    <mergeCell ref="M343:N343"/>
    <mergeCell ref="O343:P343"/>
    <mergeCell ref="Q343:S343"/>
    <mergeCell ref="C344:D344"/>
    <mergeCell ref="E344:F344"/>
    <mergeCell ref="G344:H344"/>
    <mergeCell ref="I344:J344"/>
    <mergeCell ref="K344:L344"/>
    <mergeCell ref="M344:N344"/>
    <mergeCell ref="O344:P344"/>
    <mergeCell ref="Q344:S344"/>
    <mergeCell ref="C345:D345"/>
    <mergeCell ref="E345:F345"/>
    <mergeCell ref="G345:H345"/>
    <mergeCell ref="I345:J345"/>
    <mergeCell ref="K345:L345"/>
    <mergeCell ref="M345:N345"/>
    <mergeCell ref="O345:P345"/>
    <mergeCell ref="Q345:S345"/>
    <mergeCell ref="C346:D346"/>
    <mergeCell ref="E346:F346"/>
    <mergeCell ref="G346:H346"/>
    <mergeCell ref="I346:J346"/>
    <mergeCell ref="K346:L346"/>
    <mergeCell ref="M346:N346"/>
    <mergeCell ref="O346:P346"/>
    <mergeCell ref="Q346:S346"/>
    <mergeCell ref="C347:D347"/>
    <mergeCell ref="E347:F347"/>
    <mergeCell ref="G347:H347"/>
    <mergeCell ref="I347:J347"/>
    <mergeCell ref="K347:L347"/>
    <mergeCell ref="M347:N347"/>
    <mergeCell ref="O347:P347"/>
    <mergeCell ref="Q347:S347"/>
    <mergeCell ref="C348:D348"/>
    <mergeCell ref="E348:F348"/>
    <mergeCell ref="G348:H348"/>
    <mergeCell ref="I348:J348"/>
    <mergeCell ref="K348:L348"/>
    <mergeCell ref="M348:N348"/>
    <mergeCell ref="O348:P348"/>
    <mergeCell ref="Q348:S348"/>
    <mergeCell ref="C349:D349"/>
    <mergeCell ref="E349:F349"/>
    <mergeCell ref="G349:H349"/>
    <mergeCell ref="I349:J349"/>
    <mergeCell ref="K349:L349"/>
    <mergeCell ref="M349:N349"/>
    <mergeCell ref="O349:P349"/>
    <mergeCell ref="Q349:S349"/>
    <mergeCell ref="C350:D350"/>
    <mergeCell ref="E350:F350"/>
    <mergeCell ref="G350:H350"/>
    <mergeCell ref="I350:J350"/>
    <mergeCell ref="K350:L350"/>
    <mergeCell ref="M350:N350"/>
    <mergeCell ref="O350:P350"/>
    <mergeCell ref="Q350:S350"/>
    <mergeCell ref="C351:D351"/>
    <mergeCell ref="E351:F351"/>
    <mergeCell ref="G351:H351"/>
    <mergeCell ref="I351:J351"/>
    <mergeCell ref="K351:L351"/>
    <mergeCell ref="M351:N351"/>
    <mergeCell ref="O351:P351"/>
    <mergeCell ref="Q351:S351"/>
    <mergeCell ref="C352:D352"/>
    <mergeCell ref="E352:F352"/>
    <mergeCell ref="G352:H352"/>
    <mergeCell ref="I352:J352"/>
    <mergeCell ref="K352:L352"/>
    <mergeCell ref="M352:N352"/>
    <mergeCell ref="O352:P352"/>
    <mergeCell ref="Q352:S352"/>
    <mergeCell ref="C353:D353"/>
    <mergeCell ref="E353:F353"/>
    <mergeCell ref="G353:H353"/>
    <mergeCell ref="I353:J353"/>
    <mergeCell ref="K353:L353"/>
    <mergeCell ref="M353:N353"/>
    <mergeCell ref="O353:P353"/>
    <mergeCell ref="Q353:S353"/>
    <mergeCell ref="C354:D354"/>
    <mergeCell ref="E354:F354"/>
    <mergeCell ref="G354:H354"/>
    <mergeCell ref="I354:J354"/>
    <mergeCell ref="K354:L354"/>
    <mergeCell ref="M354:N354"/>
    <mergeCell ref="O354:P354"/>
    <mergeCell ref="Q354:S354"/>
    <mergeCell ref="C355:D355"/>
    <mergeCell ref="E355:F355"/>
    <mergeCell ref="G355:H355"/>
    <mergeCell ref="I355:J355"/>
    <mergeCell ref="K355:L355"/>
    <mergeCell ref="M355:N355"/>
    <mergeCell ref="O355:P355"/>
    <mergeCell ref="Q355:S355"/>
    <mergeCell ref="C356:D356"/>
    <mergeCell ref="E356:F356"/>
    <mergeCell ref="G356:H356"/>
    <mergeCell ref="I356:J356"/>
    <mergeCell ref="K356:L356"/>
    <mergeCell ref="M356:N356"/>
    <mergeCell ref="O356:P356"/>
    <mergeCell ref="Q356:S356"/>
    <mergeCell ref="C357:D357"/>
    <mergeCell ref="E357:F357"/>
    <mergeCell ref="G357:H357"/>
    <mergeCell ref="I357:J357"/>
    <mergeCell ref="K357:L357"/>
    <mergeCell ref="M357:N357"/>
    <mergeCell ref="O357:P357"/>
    <mergeCell ref="Q357:S357"/>
    <mergeCell ref="C358:D358"/>
    <mergeCell ref="E358:F358"/>
    <mergeCell ref="G358:H358"/>
    <mergeCell ref="I358:J358"/>
    <mergeCell ref="K358:L358"/>
    <mergeCell ref="M358:N358"/>
    <mergeCell ref="O358:P358"/>
    <mergeCell ref="Q358:S358"/>
    <mergeCell ref="C359:D359"/>
    <mergeCell ref="E359:F359"/>
    <mergeCell ref="G359:H359"/>
    <mergeCell ref="I359:J359"/>
    <mergeCell ref="K359:L359"/>
    <mergeCell ref="M359:N359"/>
    <mergeCell ref="O359:P359"/>
    <mergeCell ref="Q359:S359"/>
    <mergeCell ref="C360:D360"/>
    <mergeCell ref="E360:F360"/>
    <mergeCell ref="G360:H360"/>
    <mergeCell ref="I360:J360"/>
    <mergeCell ref="K360:L360"/>
    <mergeCell ref="M360:N360"/>
    <mergeCell ref="O360:P360"/>
    <mergeCell ref="Q360:S360"/>
    <mergeCell ref="C361:D361"/>
    <mergeCell ref="E361:F361"/>
    <mergeCell ref="G361:H361"/>
    <mergeCell ref="I361:J361"/>
    <mergeCell ref="K361:L361"/>
    <mergeCell ref="M361:N361"/>
    <mergeCell ref="O361:P361"/>
    <mergeCell ref="Q361:S361"/>
    <mergeCell ref="C362:D362"/>
    <mergeCell ref="E362:F362"/>
    <mergeCell ref="G362:H362"/>
    <mergeCell ref="I362:J362"/>
    <mergeCell ref="K362:L362"/>
    <mergeCell ref="M362:N362"/>
    <mergeCell ref="O362:P362"/>
    <mergeCell ref="Q362:S362"/>
    <mergeCell ref="C363:D363"/>
    <mergeCell ref="E363:F363"/>
    <mergeCell ref="G363:H363"/>
    <mergeCell ref="I363:J363"/>
    <mergeCell ref="K363:L363"/>
    <mergeCell ref="M363:N363"/>
    <mergeCell ref="O363:P363"/>
    <mergeCell ref="Q363:S363"/>
    <mergeCell ref="C364:D364"/>
    <mergeCell ref="E364:F364"/>
    <mergeCell ref="G364:H364"/>
    <mergeCell ref="I364:J364"/>
    <mergeCell ref="K364:L364"/>
    <mergeCell ref="M364:N364"/>
    <mergeCell ref="O364:P364"/>
    <mergeCell ref="Q364:S364"/>
    <mergeCell ref="C365:D365"/>
    <mergeCell ref="E365:F365"/>
    <mergeCell ref="G365:H365"/>
    <mergeCell ref="I365:J365"/>
    <mergeCell ref="K365:L365"/>
    <mergeCell ref="M365:N365"/>
    <mergeCell ref="O365:P365"/>
    <mergeCell ref="Q365:S365"/>
    <mergeCell ref="C366:D366"/>
    <mergeCell ref="E366:F366"/>
    <mergeCell ref="G366:H366"/>
    <mergeCell ref="I366:J366"/>
    <mergeCell ref="K366:L366"/>
    <mergeCell ref="M366:N366"/>
    <mergeCell ref="O366:P366"/>
    <mergeCell ref="Q366:S366"/>
    <mergeCell ref="C367:D367"/>
    <mergeCell ref="E367:F367"/>
    <mergeCell ref="G367:H367"/>
    <mergeCell ref="I367:J367"/>
    <mergeCell ref="K367:L367"/>
    <mergeCell ref="M367:N367"/>
    <mergeCell ref="O367:P367"/>
    <mergeCell ref="Q367:S367"/>
    <mergeCell ref="C368:D368"/>
    <mergeCell ref="E368:F368"/>
    <mergeCell ref="G368:H368"/>
    <mergeCell ref="I368:J368"/>
    <mergeCell ref="K368:L368"/>
    <mergeCell ref="M368:N368"/>
    <mergeCell ref="O368:P368"/>
    <mergeCell ref="Q368:S368"/>
    <mergeCell ref="C369:D369"/>
    <mergeCell ref="E369:F369"/>
    <mergeCell ref="G369:H369"/>
    <mergeCell ref="I369:J369"/>
    <mergeCell ref="K369:L369"/>
    <mergeCell ref="M369:N369"/>
    <mergeCell ref="O369:P369"/>
    <mergeCell ref="Q369:S369"/>
    <mergeCell ref="C370:D370"/>
    <mergeCell ref="E370:F370"/>
    <mergeCell ref="G370:H370"/>
    <mergeCell ref="I370:J370"/>
    <mergeCell ref="K370:L370"/>
    <mergeCell ref="M370:N370"/>
    <mergeCell ref="O370:P370"/>
    <mergeCell ref="Q370:S370"/>
    <mergeCell ref="C371:D371"/>
    <mergeCell ref="E371:F371"/>
    <mergeCell ref="G371:H371"/>
    <mergeCell ref="I371:J371"/>
    <mergeCell ref="K371:L371"/>
    <mergeCell ref="M371:N371"/>
    <mergeCell ref="O371:P371"/>
    <mergeCell ref="Q371:S371"/>
    <mergeCell ref="C372:D372"/>
    <mergeCell ref="E372:F372"/>
    <mergeCell ref="G372:H372"/>
    <mergeCell ref="I372:J372"/>
    <mergeCell ref="K372:L372"/>
    <mergeCell ref="M372:N372"/>
    <mergeCell ref="O372:P372"/>
    <mergeCell ref="Q372:S372"/>
    <mergeCell ref="C373:D373"/>
    <mergeCell ref="E373:F373"/>
    <mergeCell ref="G373:H373"/>
    <mergeCell ref="I373:J373"/>
    <mergeCell ref="K373:L373"/>
    <mergeCell ref="M373:N373"/>
    <mergeCell ref="O373:P373"/>
    <mergeCell ref="Q373:S373"/>
    <mergeCell ref="C374:D374"/>
    <mergeCell ref="E374:F374"/>
    <mergeCell ref="G374:H374"/>
    <mergeCell ref="I374:J374"/>
    <mergeCell ref="K374:L374"/>
    <mergeCell ref="M374:N374"/>
    <mergeCell ref="O374:P374"/>
    <mergeCell ref="Q374:S374"/>
    <mergeCell ref="C375:D375"/>
    <mergeCell ref="E375:F375"/>
    <mergeCell ref="G375:H375"/>
    <mergeCell ref="I375:J375"/>
    <mergeCell ref="K375:L375"/>
    <mergeCell ref="M375:N375"/>
    <mergeCell ref="O375:P375"/>
    <mergeCell ref="Q375:S375"/>
    <mergeCell ref="C376:D376"/>
    <mergeCell ref="E376:F376"/>
    <mergeCell ref="G376:H376"/>
    <mergeCell ref="I376:J376"/>
    <mergeCell ref="K376:L376"/>
    <mergeCell ref="M376:N376"/>
    <mergeCell ref="O376:P376"/>
    <mergeCell ref="Q376:S376"/>
    <mergeCell ref="C377:D377"/>
    <mergeCell ref="E377:F377"/>
    <mergeCell ref="G377:H377"/>
    <mergeCell ref="I377:J377"/>
    <mergeCell ref="K377:L377"/>
    <mergeCell ref="M377:N377"/>
    <mergeCell ref="O377:P377"/>
    <mergeCell ref="Q377:S377"/>
    <mergeCell ref="C378:D378"/>
    <mergeCell ref="E378:F378"/>
    <mergeCell ref="G378:H378"/>
    <mergeCell ref="I378:J378"/>
    <mergeCell ref="K378:L378"/>
    <mergeCell ref="M378:N378"/>
    <mergeCell ref="O378:P378"/>
    <mergeCell ref="Q378:S378"/>
    <mergeCell ref="C379:D379"/>
    <mergeCell ref="E379:F379"/>
    <mergeCell ref="G379:H379"/>
    <mergeCell ref="I379:J379"/>
    <mergeCell ref="K379:L379"/>
    <mergeCell ref="M379:N379"/>
    <mergeCell ref="O379:P379"/>
    <mergeCell ref="Q379:S379"/>
    <mergeCell ref="C380:D380"/>
    <mergeCell ref="E380:F380"/>
    <mergeCell ref="G380:H380"/>
    <mergeCell ref="I380:J380"/>
    <mergeCell ref="K380:L380"/>
    <mergeCell ref="M380:N380"/>
    <mergeCell ref="O380:P380"/>
    <mergeCell ref="Q380:S380"/>
    <mergeCell ref="C381:D381"/>
    <mergeCell ref="E381:F381"/>
    <mergeCell ref="G381:H381"/>
    <mergeCell ref="I381:J381"/>
    <mergeCell ref="K381:L381"/>
    <mergeCell ref="M381:N381"/>
    <mergeCell ref="O381:P381"/>
    <mergeCell ref="Q381:S381"/>
    <mergeCell ref="C382:D382"/>
    <mergeCell ref="E382:F382"/>
    <mergeCell ref="G382:H382"/>
    <mergeCell ref="I382:J382"/>
    <mergeCell ref="K382:L382"/>
    <mergeCell ref="M382:N382"/>
    <mergeCell ref="O382:P382"/>
    <mergeCell ref="Q382:S382"/>
    <mergeCell ref="C383:D383"/>
    <mergeCell ref="E383:F383"/>
    <mergeCell ref="G383:H383"/>
    <mergeCell ref="I383:J383"/>
    <mergeCell ref="K383:L383"/>
    <mergeCell ref="M383:N383"/>
    <mergeCell ref="O383:P383"/>
    <mergeCell ref="Q383:S383"/>
    <mergeCell ref="C384:D384"/>
    <mergeCell ref="E384:F384"/>
    <mergeCell ref="G384:H384"/>
    <mergeCell ref="I384:J384"/>
    <mergeCell ref="K384:L384"/>
    <mergeCell ref="M384:N384"/>
    <mergeCell ref="O384:P384"/>
    <mergeCell ref="Q384:S384"/>
    <mergeCell ref="C385:D385"/>
    <mergeCell ref="E385:F385"/>
    <mergeCell ref="G385:H385"/>
    <mergeCell ref="I385:J385"/>
    <mergeCell ref="K385:L385"/>
    <mergeCell ref="M385:N385"/>
    <mergeCell ref="O385:P385"/>
    <mergeCell ref="Q385:S385"/>
    <mergeCell ref="C386:D386"/>
    <mergeCell ref="E386:F386"/>
    <mergeCell ref="G386:H386"/>
    <mergeCell ref="I386:J386"/>
    <mergeCell ref="K386:L386"/>
    <mergeCell ref="M386:N386"/>
    <mergeCell ref="O386:P386"/>
    <mergeCell ref="Q386:S386"/>
    <mergeCell ref="C387:D387"/>
    <mergeCell ref="E387:F387"/>
    <mergeCell ref="G387:H387"/>
    <mergeCell ref="I387:J387"/>
    <mergeCell ref="K387:L387"/>
    <mergeCell ref="M387:N387"/>
    <mergeCell ref="O387:P387"/>
    <mergeCell ref="Q387:S387"/>
    <mergeCell ref="C388:D388"/>
    <mergeCell ref="E388:F388"/>
    <mergeCell ref="G388:H388"/>
    <mergeCell ref="I388:J388"/>
    <mergeCell ref="K388:L388"/>
    <mergeCell ref="M388:N388"/>
    <mergeCell ref="O388:P388"/>
    <mergeCell ref="Q388:S388"/>
    <mergeCell ref="C389:D389"/>
    <mergeCell ref="E389:F389"/>
    <mergeCell ref="G389:H389"/>
    <mergeCell ref="I389:J389"/>
    <mergeCell ref="K389:L389"/>
    <mergeCell ref="M389:N389"/>
    <mergeCell ref="O389:P389"/>
    <mergeCell ref="Q389:S389"/>
    <mergeCell ref="C390:D390"/>
    <mergeCell ref="E390:F390"/>
    <mergeCell ref="G390:H390"/>
    <mergeCell ref="I390:J390"/>
    <mergeCell ref="K390:L390"/>
    <mergeCell ref="M390:N390"/>
    <mergeCell ref="O390:P390"/>
    <mergeCell ref="Q390:S390"/>
    <mergeCell ref="C391:D391"/>
    <mergeCell ref="E391:F391"/>
    <mergeCell ref="G391:H391"/>
    <mergeCell ref="I391:J391"/>
    <mergeCell ref="K391:L391"/>
    <mergeCell ref="M391:N391"/>
    <mergeCell ref="O391:P391"/>
    <mergeCell ref="Q391:S391"/>
    <mergeCell ref="C392:D392"/>
    <mergeCell ref="E392:F392"/>
    <mergeCell ref="G392:H392"/>
    <mergeCell ref="I392:J392"/>
    <mergeCell ref="K392:L392"/>
    <mergeCell ref="M392:N392"/>
    <mergeCell ref="O392:P392"/>
    <mergeCell ref="Q392:S392"/>
    <mergeCell ref="C393:D393"/>
    <mergeCell ref="E393:F393"/>
    <mergeCell ref="G393:H393"/>
    <mergeCell ref="I393:J393"/>
    <mergeCell ref="K393:L393"/>
    <mergeCell ref="M393:N393"/>
    <mergeCell ref="O393:P393"/>
    <mergeCell ref="Q393:S393"/>
    <mergeCell ref="C394:D394"/>
    <mergeCell ref="E394:F394"/>
    <mergeCell ref="G394:H394"/>
    <mergeCell ref="I394:J394"/>
    <mergeCell ref="K394:L394"/>
    <mergeCell ref="M394:N394"/>
    <mergeCell ref="O394:P394"/>
    <mergeCell ref="Q394:S394"/>
    <mergeCell ref="C395:D395"/>
    <mergeCell ref="E395:F395"/>
    <mergeCell ref="G395:H395"/>
    <mergeCell ref="I395:J395"/>
    <mergeCell ref="K395:L395"/>
    <mergeCell ref="M395:N395"/>
    <mergeCell ref="O395:P395"/>
    <mergeCell ref="Q395:S395"/>
    <mergeCell ref="C396:D396"/>
    <mergeCell ref="E396:F396"/>
    <mergeCell ref="G396:H396"/>
    <mergeCell ref="I396:J396"/>
    <mergeCell ref="K396:L396"/>
    <mergeCell ref="M396:N396"/>
    <mergeCell ref="O396:P396"/>
    <mergeCell ref="Q396:S396"/>
    <mergeCell ref="C397:D397"/>
    <mergeCell ref="E397:F397"/>
    <mergeCell ref="G397:H397"/>
    <mergeCell ref="I397:J397"/>
    <mergeCell ref="K397:L397"/>
    <mergeCell ref="M397:N397"/>
    <mergeCell ref="O397:P397"/>
    <mergeCell ref="Q397:S397"/>
    <mergeCell ref="C398:D398"/>
    <mergeCell ref="E398:F398"/>
    <mergeCell ref="G398:H398"/>
    <mergeCell ref="I398:J398"/>
    <mergeCell ref="K398:L398"/>
    <mergeCell ref="M398:N398"/>
    <mergeCell ref="O398:P398"/>
    <mergeCell ref="Q398:S398"/>
    <mergeCell ref="C399:D399"/>
    <mergeCell ref="E399:F399"/>
    <mergeCell ref="G399:H399"/>
    <mergeCell ref="I399:J399"/>
    <mergeCell ref="K399:L399"/>
    <mergeCell ref="M399:N399"/>
    <mergeCell ref="O399:P399"/>
    <mergeCell ref="Q399:S399"/>
    <mergeCell ref="C400:D400"/>
    <mergeCell ref="E400:F400"/>
    <mergeCell ref="G400:H400"/>
    <mergeCell ref="I400:J400"/>
    <mergeCell ref="K400:L400"/>
    <mergeCell ref="M400:N400"/>
    <mergeCell ref="O400:P400"/>
    <mergeCell ref="Q400:S400"/>
    <mergeCell ref="C401:D401"/>
    <mergeCell ref="E401:F401"/>
    <mergeCell ref="G401:H401"/>
    <mergeCell ref="I401:J401"/>
    <mergeCell ref="K401:L401"/>
    <mergeCell ref="M401:N401"/>
    <mergeCell ref="O401:P401"/>
    <mergeCell ref="Q401:S401"/>
    <mergeCell ref="C402:D402"/>
    <mergeCell ref="E402:F402"/>
    <mergeCell ref="G402:H402"/>
    <mergeCell ref="I402:J402"/>
    <mergeCell ref="K402:L402"/>
    <mergeCell ref="M402:N402"/>
    <mergeCell ref="O402:P402"/>
    <mergeCell ref="Q402:S402"/>
    <mergeCell ref="C403:D403"/>
    <mergeCell ref="E403:F403"/>
    <mergeCell ref="G403:H403"/>
    <mergeCell ref="I403:J403"/>
    <mergeCell ref="K403:L403"/>
    <mergeCell ref="M403:N403"/>
    <mergeCell ref="O403:P403"/>
    <mergeCell ref="Q403:S403"/>
    <mergeCell ref="C404:D404"/>
    <mergeCell ref="E404:F404"/>
    <mergeCell ref="G404:H404"/>
    <mergeCell ref="I404:J404"/>
    <mergeCell ref="K404:L404"/>
    <mergeCell ref="M404:N404"/>
    <mergeCell ref="O404:P404"/>
    <mergeCell ref="Q404:S404"/>
    <mergeCell ref="C405:D405"/>
    <mergeCell ref="E405:F405"/>
    <mergeCell ref="G405:H405"/>
    <mergeCell ref="I405:J405"/>
    <mergeCell ref="K405:L405"/>
    <mergeCell ref="M405:N405"/>
    <mergeCell ref="O405:P405"/>
    <mergeCell ref="Q405:S405"/>
    <mergeCell ref="C406:D406"/>
    <mergeCell ref="E406:F406"/>
    <mergeCell ref="G406:H406"/>
    <mergeCell ref="I406:J406"/>
    <mergeCell ref="K406:L406"/>
    <mergeCell ref="M406:N406"/>
    <mergeCell ref="O406:P406"/>
    <mergeCell ref="Q406:S406"/>
    <mergeCell ref="C407:D407"/>
    <mergeCell ref="E407:F407"/>
    <mergeCell ref="G407:H407"/>
    <mergeCell ref="I407:J407"/>
    <mergeCell ref="K407:L407"/>
    <mergeCell ref="M407:N407"/>
    <mergeCell ref="O407:P407"/>
    <mergeCell ref="Q407:S407"/>
    <mergeCell ref="C408:D408"/>
    <mergeCell ref="E408:F408"/>
    <mergeCell ref="G408:H408"/>
    <mergeCell ref="I408:J408"/>
    <mergeCell ref="K408:L408"/>
    <mergeCell ref="M408:N408"/>
    <mergeCell ref="O408:P408"/>
    <mergeCell ref="Q408:S408"/>
    <mergeCell ref="C409:D409"/>
    <mergeCell ref="E409:F409"/>
    <mergeCell ref="G409:H409"/>
    <mergeCell ref="I409:J409"/>
    <mergeCell ref="K409:L409"/>
    <mergeCell ref="M409:N409"/>
    <mergeCell ref="O409:P409"/>
    <mergeCell ref="Q409:S409"/>
    <mergeCell ref="C410:D410"/>
    <mergeCell ref="E410:F410"/>
    <mergeCell ref="G410:H410"/>
    <mergeCell ref="I410:J410"/>
    <mergeCell ref="K410:L410"/>
    <mergeCell ref="M410:N410"/>
    <mergeCell ref="O410:P410"/>
    <mergeCell ref="Q410:S410"/>
    <mergeCell ref="C411:D411"/>
    <mergeCell ref="E411:F411"/>
    <mergeCell ref="G411:H411"/>
    <mergeCell ref="I411:J411"/>
    <mergeCell ref="K411:L411"/>
    <mergeCell ref="M411:N411"/>
    <mergeCell ref="O411:P411"/>
    <mergeCell ref="Q411:S411"/>
    <mergeCell ref="C412:D412"/>
    <mergeCell ref="E412:F412"/>
    <mergeCell ref="G412:H412"/>
    <mergeCell ref="I412:J412"/>
    <mergeCell ref="K412:L412"/>
    <mergeCell ref="M412:N412"/>
    <mergeCell ref="O412:P412"/>
    <mergeCell ref="Q412:S412"/>
    <mergeCell ref="C413:D413"/>
    <mergeCell ref="E413:F413"/>
    <mergeCell ref="G413:H413"/>
    <mergeCell ref="I413:J413"/>
    <mergeCell ref="K413:L413"/>
    <mergeCell ref="M413:N413"/>
    <mergeCell ref="O413:P413"/>
    <mergeCell ref="Q413:S413"/>
    <mergeCell ref="C414:D414"/>
    <mergeCell ref="E414:F414"/>
    <mergeCell ref="G414:H414"/>
    <mergeCell ref="I414:J414"/>
    <mergeCell ref="K414:L414"/>
    <mergeCell ref="M414:N414"/>
    <mergeCell ref="O414:P414"/>
    <mergeCell ref="Q414:S414"/>
    <mergeCell ref="C415:D415"/>
    <mergeCell ref="E415:F415"/>
    <mergeCell ref="G415:H415"/>
    <mergeCell ref="I415:J415"/>
    <mergeCell ref="K415:L415"/>
    <mergeCell ref="M415:N415"/>
    <mergeCell ref="O415:P415"/>
    <mergeCell ref="Q415:S415"/>
    <mergeCell ref="C416:D416"/>
    <mergeCell ref="E416:F416"/>
    <mergeCell ref="G416:H416"/>
    <mergeCell ref="I416:J416"/>
    <mergeCell ref="K416:L416"/>
    <mergeCell ref="M416:N416"/>
    <mergeCell ref="O416:P416"/>
    <mergeCell ref="Q416:S416"/>
    <mergeCell ref="C417:D417"/>
    <mergeCell ref="E417:F417"/>
    <mergeCell ref="G417:H417"/>
    <mergeCell ref="I417:J417"/>
    <mergeCell ref="K417:L417"/>
    <mergeCell ref="M417:N417"/>
    <mergeCell ref="O417:P417"/>
    <mergeCell ref="Q417:S417"/>
    <mergeCell ref="C418:D418"/>
    <mergeCell ref="E418:F418"/>
    <mergeCell ref="G418:H418"/>
    <mergeCell ref="I418:J418"/>
    <mergeCell ref="K418:L418"/>
    <mergeCell ref="M418:N418"/>
    <mergeCell ref="O418:P418"/>
    <mergeCell ref="Q418:S418"/>
    <mergeCell ref="C419:D419"/>
    <mergeCell ref="E419:F419"/>
    <mergeCell ref="G419:H419"/>
    <mergeCell ref="I419:J419"/>
    <mergeCell ref="K419:L419"/>
    <mergeCell ref="M419:N419"/>
    <mergeCell ref="O419:P419"/>
    <mergeCell ref="Q419:S419"/>
    <mergeCell ref="C420:D420"/>
    <mergeCell ref="E420:F420"/>
    <mergeCell ref="G420:H420"/>
    <mergeCell ref="I420:J420"/>
    <mergeCell ref="K420:L420"/>
    <mergeCell ref="M420:N420"/>
    <mergeCell ref="O420:P420"/>
    <mergeCell ref="Q420:S420"/>
    <mergeCell ref="C421:D421"/>
    <mergeCell ref="E421:F421"/>
    <mergeCell ref="G421:H421"/>
    <mergeCell ref="I421:J421"/>
    <mergeCell ref="K421:L421"/>
    <mergeCell ref="M421:N421"/>
    <mergeCell ref="O421:P421"/>
    <mergeCell ref="Q421:S421"/>
    <mergeCell ref="C422:D422"/>
    <mergeCell ref="E422:F422"/>
    <mergeCell ref="G422:H422"/>
    <mergeCell ref="I422:J422"/>
    <mergeCell ref="K422:L422"/>
    <mergeCell ref="M422:N422"/>
    <mergeCell ref="O422:P422"/>
    <mergeCell ref="Q422:S422"/>
    <mergeCell ref="C423:D423"/>
    <mergeCell ref="E423:F423"/>
    <mergeCell ref="G423:H423"/>
    <mergeCell ref="I423:J423"/>
    <mergeCell ref="K423:L423"/>
    <mergeCell ref="M423:N423"/>
    <mergeCell ref="O423:P423"/>
    <mergeCell ref="Q423:S423"/>
    <mergeCell ref="C424:D424"/>
    <mergeCell ref="E424:F424"/>
    <mergeCell ref="G424:H424"/>
    <mergeCell ref="I424:J424"/>
    <mergeCell ref="K424:L424"/>
    <mergeCell ref="M424:N424"/>
    <mergeCell ref="O424:P424"/>
    <mergeCell ref="Q424:S424"/>
    <mergeCell ref="C425:D425"/>
    <mergeCell ref="E425:F425"/>
    <mergeCell ref="G425:H425"/>
    <mergeCell ref="I425:J425"/>
    <mergeCell ref="K425:L425"/>
    <mergeCell ref="M425:N425"/>
    <mergeCell ref="O425:P425"/>
    <mergeCell ref="Q425:S425"/>
    <mergeCell ref="C426:D426"/>
    <mergeCell ref="E426:F426"/>
    <mergeCell ref="G426:H426"/>
    <mergeCell ref="I426:J426"/>
    <mergeCell ref="K426:L426"/>
    <mergeCell ref="M426:N426"/>
    <mergeCell ref="O426:P426"/>
    <mergeCell ref="Q426:S426"/>
    <mergeCell ref="C427:D427"/>
    <mergeCell ref="E427:F427"/>
    <mergeCell ref="G427:H427"/>
    <mergeCell ref="I427:J427"/>
    <mergeCell ref="K427:L427"/>
    <mergeCell ref="M427:N427"/>
    <mergeCell ref="O427:P427"/>
    <mergeCell ref="Q427:S427"/>
    <mergeCell ref="C428:D428"/>
    <mergeCell ref="E428:F428"/>
    <mergeCell ref="G428:H428"/>
    <mergeCell ref="I428:J428"/>
    <mergeCell ref="K428:L428"/>
    <mergeCell ref="M428:N428"/>
    <mergeCell ref="O428:P428"/>
    <mergeCell ref="Q428:S428"/>
    <mergeCell ref="C429:D429"/>
    <mergeCell ref="E429:F429"/>
    <mergeCell ref="G429:H429"/>
    <mergeCell ref="I429:J429"/>
    <mergeCell ref="K429:L429"/>
    <mergeCell ref="M429:N429"/>
    <mergeCell ref="O429:P429"/>
    <mergeCell ref="Q429:S429"/>
    <mergeCell ref="C430:D430"/>
    <mergeCell ref="E430:F430"/>
    <mergeCell ref="G430:H430"/>
    <mergeCell ref="I430:J430"/>
    <mergeCell ref="K430:L430"/>
    <mergeCell ref="M430:N430"/>
    <mergeCell ref="O430:P430"/>
    <mergeCell ref="Q430:S430"/>
    <mergeCell ref="C431:D431"/>
    <mergeCell ref="E431:F431"/>
    <mergeCell ref="G431:H431"/>
    <mergeCell ref="I431:J431"/>
    <mergeCell ref="K431:L431"/>
    <mergeCell ref="M431:N431"/>
    <mergeCell ref="O431:P431"/>
    <mergeCell ref="Q431:S431"/>
    <mergeCell ref="C432:D432"/>
    <mergeCell ref="E432:F432"/>
    <mergeCell ref="G432:H432"/>
    <mergeCell ref="I432:J432"/>
    <mergeCell ref="K432:L432"/>
    <mergeCell ref="M432:N432"/>
    <mergeCell ref="O432:P432"/>
    <mergeCell ref="Q432:S432"/>
    <mergeCell ref="C433:D433"/>
    <mergeCell ref="E433:F433"/>
    <mergeCell ref="G433:H433"/>
    <mergeCell ref="I433:J433"/>
    <mergeCell ref="K433:L433"/>
    <mergeCell ref="M433:N433"/>
    <mergeCell ref="O433:P433"/>
    <mergeCell ref="Q433:S433"/>
    <mergeCell ref="C434:D434"/>
    <mergeCell ref="E434:F434"/>
    <mergeCell ref="G434:H434"/>
    <mergeCell ref="I434:J434"/>
    <mergeCell ref="K434:L434"/>
    <mergeCell ref="M434:N434"/>
    <mergeCell ref="O434:P434"/>
    <mergeCell ref="Q434:S434"/>
    <mergeCell ref="C435:D435"/>
    <mergeCell ref="E435:F435"/>
    <mergeCell ref="G435:H435"/>
    <mergeCell ref="I435:J435"/>
    <mergeCell ref="K435:L435"/>
    <mergeCell ref="M435:N435"/>
    <mergeCell ref="O435:P435"/>
    <mergeCell ref="Q435:S435"/>
    <mergeCell ref="C436:D436"/>
    <mergeCell ref="E436:F436"/>
    <mergeCell ref="G436:H436"/>
    <mergeCell ref="I436:J436"/>
    <mergeCell ref="K436:L436"/>
    <mergeCell ref="M436:N436"/>
    <mergeCell ref="O436:P436"/>
    <mergeCell ref="Q436:S436"/>
    <mergeCell ref="C437:D437"/>
    <mergeCell ref="E437:F437"/>
    <mergeCell ref="G437:H437"/>
    <mergeCell ref="I437:J437"/>
    <mergeCell ref="K437:L437"/>
    <mergeCell ref="M437:N437"/>
    <mergeCell ref="O437:P437"/>
    <mergeCell ref="Q437:S437"/>
    <mergeCell ref="C438:D438"/>
    <mergeCell ref="E438:F438"/>
    <mergeCell ref="G438:H438"/>
    <mergeCell ref="I438:J438"/>
    <mergeCell ref="K438:L438"/>
    <mergeCell ref="M438:N438"/>
    <mergeCell ref="O438:P438"/>
    <mergeCell ref="Q438:S438"/>
    <mergeCell ref="C439:D439"/>
    <mergeCell ref="E439:F439"/>
    <mergeCell ref="G439:H439"/>
    <mergeCell ref="I439:J439"/>
    <mergeCell ref="K439:L439"/>
    <mergeCell ref="M439:N439"/>
    <mergeCell ref="O439:P439"/>
    <mergeCell ref="Q439:S439"/>
    <mergeCell ref="C440:D440"/>
    <mergeCell ref="E440:F440"/>
    <mergeCell ref="G440:H440"/>
    <mergeCell ref="I440:J440"/>
    <mergeCell ref="K440:L440"/>
    <mergeCell ref="M440:N440"/>
    <mergeCell ref="O440:P440"/>
    <mergeCell ref="Q440:S440"/>
    <mergeCell ref="C441:D441"/>
    <mergeCell ref="E441:F441"/>
    <mergeCell ref="G441:H441"/>
    <mergeCell ref="I441:J441"/>
    <mergeCell ref="K441:L441"/>
    <mergeCell ref="M441:N441"/>
    <mergeCell ref="O441:P441"/>
    <mergeCell ref="Q441:S441"/>
    <mergeCell ref="C442:D442"/>
    <mergeCell ref="E442:F442"/>
    <mergeCell ref="G442:H442"/>
    <mergeCell ref="I442:J442"/>
    <mergeCell ref="K442:L442"/>
    <mergeCell ref="M442:N442"/>
    <mergeCell ref="O442:P442"/>
    <mergeCell ref="Q442:S442"/>
    <mergeCell ref="C443:D443"/>
    <mergeCell ref="E443:F443"/>
    <mergeCell ref="G443:H443"/>
    <mergeCell ref="I443:J443"/>
    <mergeCell ref="K443:L443"/>
    <mergeCell ref="M443:N443"/>
    <mergeCell ref="O443:P443"/>
    <mergeCell ref="Q443:S443"/>
    <mergeCell ref="C444:D444"/>
    <mergeCell ref="E444:F444"/>
    <mergeCell ref="G444:H444"/>
    <mergeCell ref="I444:J444"/>
    <mergeCell ref="K444:L444"/>
    <mergeCell ref="M444:N444"/>
    <mergeCell ref="O444:P444"/>
    <mergeCell ref="Q444:S444"/>
    <mergeCell ref="C445:D445"/>
    <mergeCell ref="E445:F445"/>
    <mergeCell ref="G445:H445"/>
    <mergeCell ref="I445:J445"/>
    <mergeCell ref="K445:L445"/>
    <mergeCell ref="M445:N445"/>
    <mergeCell ref="O445:P445"/>
    <mergeCell ref="Q445:S445"/>
    <mergeCell ref="C446:D446"/>
    <mergeCell ref="E446:F446"/>
    <mergeCell ref="G446:H446"/>
    <mergeCell ref="I446:J446"/>
    <mergeCell ref="K446:L446"/>
    <mergeCell ref="M446:N446"/>
    <mergeCell ref="O446:P446"/>
    <mergeCell ref="Q446:S446"/>
    <mergeCell ref="C447:D447"/>
    <mergeCell ref="E447:F447"/>
    <mergeCell ref="G447:H447"/>
    <mergeCell ref="I447:J447"/>
    <mergeCell ref="K447:L447"/>
    <mergeCell ref="M447:N447"/>
    <mergeCell ref="O447:P447"/>
    <mergeCell ref="Q447:S447"/>
    <mergeCell ref="C448:D448"/>
    <mergeCell ref="E448:F448"/>
    <mergeCell ref="G448:H448"/>
    <mergeCell ref="I448:J448"/>
    <mergeCell ref="K448:L448"/>
    <mergeCell ref="M448:N448"/>
    <mergeCell ref="O448:P448"/>
    <mergeCell ref="Q448:S448"/>
    <mergeCell ref="C449:D449"/>
    <mergeCell ref="E449:F449"/>
    <mergeCell ref="G449:H449"/>
    <mergeCell ref="I449:J449"/>
    <mergeCell ref="K449:L449"/>
    <mergeCell ref="M449:N449"/>
    <mergeCell ref="O449:P449"/>
    <mergeCell ref="Q449:S449"/>
    <mergeCell ref="C450:D450"/>
    <mergeCell ref="E450:F450"/>
    <mergeCell ref="G450:H450"/>
    <mergeCell ref="I450:J450"/>
    <mergeCell ref="K450:L450"/>
    <mergeCell ref="M450:N450"/>
    <mergeCell ref="O450:P450"/>
    <mergeCell ref="Q450:S450"/>
    <mergeCell ref="C451:D451"/>
    <mergeCell ref="E451:F451"/>
    <mergeCell ref="G451:H451"/>
    <mergeCell ref="I451:J451"/>
    <mergeCell ref="K451:L451"/>
    <mergeCell ref="M451:N451"/>
    <mergeCell ref="O451:P451"/>
    <mergeCell ref="Q451:S451"/>
    <mergeCell ref="C452:D452"/>
    <mergeCell ref="E452:F452"/>
    <mergeCell ref="G452:H452"/>
    <mergeCell ref="I452:J452"/>
    <mergeCell ref="K452:L452"/>
    <mergeCell ref="M452:N452"/>
    <mergeCell ref="O452:P452"/>
    <mergeCell ref="Q452:S452"/>
    <mergeCell ref="C453:D453"/>
    <mergeCell ref="E453:F453"/>
    <mergeCell ref="G453:H453"/>
    <mergeCell ref="I453:J453"/>
    <mergeCell ref="K453:L453"/>
    <mergeCell ref="M453:N453"/>
    <mergeCell ref="O453:P453"/>
    <mergeCell ref="Q453:S453"/>
    <mergeCell ref="C454:D454"/>
    <mergeCell ref="E454:F454"/>
    <mergeCell ref="G454:H454"/>
    <mergeCell ref="I454:J454"/>
    <mergeCell ref="K454:L454"/>
    <mergeCell ref="M454:N454"/>
    <mergeCell ref="O454:P454"/>
    <mergeCell ref="Q454:S454"/>
    <mergeCell ref="C455:D455"/>
    <mergeCell ref="E455:F455"/>
    <mergeCell ref="G455:H455"/>
    <mergeCell ref="I455:J455"/>
    <mergeCell ref="K455:L455"/>
    <mergeCell ref="M455:N455"/>
    <mergeCell ref="O455:P455"/>
    <mergeCell ref="Q455:S455"/>
    <mergeCell ref="C456:D456"/>
    <mergeCell ref="E456:F456"/>
    <mergeCell ref="G456:H456"/>
    <mergeCell ref="I456:J456"/>
    <mergeCell ref="K456:L456"/>
    <mergeCell ref="M456:N456"/>
    <mergeCell ref="O456:P456"/>
    <mergeCell ref="Q456:S456"/>
    <mergeCell ref="C457:D457"/>
    <mergeCell ref="E457:F457"/>
    <mergeCell ref="G457:H457"/>
    <mergeCell ref="I457:J457"/>
    <mergeCell ref="K457:L457"/>
    <mergeCell ref="M457:N457"/>
    <mergeCell ref="O457:P457"/>
    <mergeCell ref="Q457:S457"/>
    <mergeCell ref="C458:D458"/>
    <mergeCell ref="E458:F458"/>
    <mergeCell ref="G458:H458"/>
    <mergeCell ref="I458:J458"/>
    <mergeCell ref="K458:L458"/>
    <mergeCell ref="M458:N458"/>
    <mergeCell ref="O458:P458"/>
    <mergeCell ref="Q458:S458"/>
    <mergeCell ref="C459:D459"/>
    <mergeCell ref="E459:F459"/>
    <mergeCell ref="G459:H459"/>
    <mergeCell ref="I459:J459"/>
    <mergeCell ref="K459:L459"/>
    <mergeCell ref="M459:N459"/>
    <mergeCell ref="O459:P459"/>
    <mergeCell ref="Q459:S459"/>
    <mergeCell ref="C460:D460"/>
    <mergeCell ref="E460:F460"/>
    <mergeCell ref="G460:H460"/>
    <mergeCell ref="I460:J460"/>
    <mergeCell ref="K460:L460"/>
    <mergeCell ref="M460:N460"/>
    <mergeCell ref="O460:P460"/>
    <mergeCell ref="Q460:S460"/>
    <mergeCell ref="C461:D461"/>
    <mergeCell ref="E461:F461"/>
    <mergeCell ref="G461:H461"/>
    <mergeCell ref="I461:J461"/>
    <mergeCell ref="K461:L461"/>
    <mergeCell ref="M461:N461"/>
    <mergeCell ref="O461:P461"/>
    <mergeCell ref="Q461:S461"/>
    <mergeCell ref="C462:D462"/>
    <mergeCell ref="E462:F462"/>
    <mergeCell ref="G462:H462"/>
    <mergeCell ref="I462:J462"/>
    <mergeCell ref="K462:L462"/>
    <mergeCell ref="M462:N462"/>
    <mergeCell ref="O462:P462"/>
    <mergeCell ref="Q462:S462"/>
    <mergeCell ref="C463:D463"/>
    <mergeCell ref="E463:F463"/>
    <mergeCell ref="G463:H463"/>
    <mergeCell ref="I463:J463"/>
    <mergeCell ref="K463:L463"/>
    <mergeCell ref="M463:N463"/>
    <mergeCell ref="O463:P463"/>
    <mergeCell ref="Q463:S463"/>
    <mergeCell ref="C464:D464"/>
    <mergeCell ref="E464:F464"/>
    <mergeCell ref="G464:H464"/>
    <mergeCell ref="I464:J464"/>
    <mergeCell ref="K464:L464"/>
    <mergeCell ref="M464:N464"/>
    <mergeCell ref="O464:P464"/>
    <mergeCell ref="Q464:S464"/>
    <mergeCell ref="C465:D465"/>
    <mergeCell ref="E465:F465"/>
    <mergeCell ref="G465:H465"/>
    <mergeCell ref="I465:J465"/>
    <mergeCell ref="K465:L465"/>
    <mergeCell ref="M465:N465"/>
    <mergeCell ref="O465:P465"/>
    <mergeCell ref="Q465:S465"/>
    <mergeCell ref="C466:D466"/>
    <mergeCell ref="E466:F466"/>
    <mergeCell ref="G466:H466"/>
    <mergeCell ref="I466:J466"/>
    <mergeCell ref="K466:L466"/>
    <mergeCell ref="M466:N466"/>
    <mergeCell ref="O466:P466"/>
    <mergeCell ref="Q466:S466"/>
    <mergeCell ref="C467:D467"/>
    <mergeCell ref="E467:F467"/>
    <mergeCell ref="G467:H467"/>
    <mergeCell ref="I467:J467"/>
    <mergeCell ref="K467:L467"/>
    <mergeCell ref="M467:N467"/>
    <mergeCell ref="O467:P467"/>
    <mergeCell ref="Q467:S467"/>
    <mergeCell ref="C468:D468"/>
    <mergeCell ref="E468:F468"/>
    <mergeCell ref="G468:H468"/>
    <mergeCell ref="I468:J468"/>
    <mergeCell ref="K468:L468"/>
    <mergeCell ref="M468:N468"/>
    <mergeCell ref="O468:P468"/>
    <mergeCell ref="Q468:S468"/>
    <mergeCell ref="C469:D469"/>
    <mergeCell ref="E469:F469"/>
    <mergeCell ref="G469:H469"/>
    <mergeCell ref="I469:J469"/>
    <mergeCell ref="K469:L469"/>
    <mergeCell ref="M469:N469"/>
    <mergeCell ref="O469:P469"/>
    <mergeCell ref="Q469:S469"/>
    <mergeCell ref="C470:D470"/>
    <mergeCell ref="E470:F470"/>
    <mergeCell ref="G470:H470"/>
    <mergeCell ref="I470:J470"/>
    <mergeCell ref="K470:L470"/>
    <mergeCell ref="M470:N470"/>
    <mergeCell ref="O470:P470"/>
    <mergeCell ref="Q470:S470"/>
    <mergeCell ref="C471:D471"/>
    <mergeCell ref="E471:F471"/>
    <mergeCell ref="G471:H471"/>
    <mergeCell ref="I471:J471"/>
    <mergeCell ref="K471:L471"/>
    <mergeCell ref="M471:N471"/>
    <mergeCell ref="O471:P471"/>
    <mergeCell ref="Q471:S471"/>
    <mergeCell ref="C472:D472"/>
    <mergeCell ref="E472:F472"/>
    <mergeCell ref="G472:H472"/>
    <mergeCell ref="I472:J472"/>
    <mergeCell ref="K472:L472"/>
    <mergeCell ref="M472:N472"/>
    <mergeCell ref="O472:P472"/>
    <mergeCell ref="Q472:S472"/>
    <mergeCell ref="C473:D473"/>
    <mergeCell ref="E473:F473"/>
    <mergeCell ref="G473:H473"/>
    <mergeCell ref="I473:J473"/>
    <mergeCell ref="K473:L473"/>
    <mergeCell ref="M473:N473"/>
    <mergeCell ref="O473:P473"/>
    <mergeCell ref="Q473:S473"/>
    <mergeCell ref="C474:D474"/>
    <mergeCell ref="E474:F474"/>
    <mergeCell ref="G474:H474"/>
    <mergeCell ref="I474:J474"/>
    <mergeCell ref="K474:L474"/>
    <mergeCell ref="M474:N474"/>
    <mergeCell ref="O474:P474"/>
    <mergeCell ref="Q474:S474"/>
    <mergeCell ref="C475:D475"/>
    <mergeCell ref="E475:F475"/>
    <mergeCell ref="G475:H475"/>
    <mergeCell ref="I475:J475"/>
    <mergeCell ref="K475:L475"/>
    <mergeCell ref="M475:N475"/>
    <mergeCell ref="O475:P475"/>
    <mergeCell ref="Q475:S475"/>
    <mergeCell ref="C476:D476"/>
    <mergeCell ref="E476:F476"/>
    <mergeCell ref="G476:H476"/>
    <mergeCell ref="I476:J476"/>
    <mergeCell ref="K476:L476"/>
    <mergeCell ref="M476:N476"/>
    <mergeCell ref="O476:P476"/>
    <mergeCell ref="Q476:S476"/>
    <mergeCell ref="C477:D477"/>
    <mergeCell ref="E477:F477"/>
    <mergeCell ref="G477:H477"/>
    <mergeCell ref="I477:J477"/>
    <mergeCell ref="K477:L477"/>
    <mergeCell ref="M477:N477"/>
    <mergeCell ref="O477:P477"/>
    <mergeCell ref="Q477:S477"/>
    <mergeCell ref="C478:D478"/>
    <mergeCell ref="E478:F478"/>
    <mergeCell ref="G478:H478"/>
    <mergeCell ref="I478:J478"/>
    <mergeCell ref="K478:L478"/>
    <mergeCell ref="M478:N478"/>
    <mergeCell ref="O478:P478"/>
    <mergeCell ref="Q478:S478"/>
    <mergeCell ref="C479:D479"/>
    <mergeCell ref="E479:F479"/>
    <mergeCell ref="G479:H479"/>
    <mergeCell ref="I479:J479"/>
    <mergeCell ref="K479:L479"/>
    <mergeCell ref="M479:N479"/>
    <mergeCell ref="O479:P479"/>
    <mergeCell ref="Q479:S479"/>
    <mergeCell ref="C480:D480"/>
    <mergeCell ref="E480:F480"/>
    <mergeCell ref="G480:H480"/>
    <mergeCell ref="I480:J480"/>
    <mergeCell ref="K480:L480"/>
    <mergeCell ref="M480:N480"/>
    <mergeCell ref="O480:P480"/>
    <mergeCell ref="Q480:S480"/>
    <mergeCell ref="C481:D481"/>
    <mergeCell ref="E481:F481"/>
    <mergeCell ref="G481:H481"/>
    <mergeCell ref="I481:J481"/>
    <mergeCell ref="K481:L481"/>
    <mergeCell ref="M481:N481"/>
    <mergeCell ref="O481:P481"/>
    <mergeCell ref="Q481:S481"/>
    <mergeCell ref="C482:D482"/>
    <mergeCell ref="E482:F482"/>
    <mergeCell ref="G482:H482"/>
    <mergeCell ref="I482:J482"/>
    <mergeCell ref="K482:L482"/>
    <mergeCell ref="M482:N482"/>
    <mergeCell ref="O482:P482"/>
    <mergeCell ref="Q482:S482"/>
    <mergeCell ref="C483:D483"/>
    <mergeCell ref="E483:F483"/>
    <mergeCell ref="G483:H483"/>
    <mergeCell ref="I483:J483"/>
    <mergeCell ref="K483:L483"/>
    <mergeCell ref="M483:N483"/>
    <mergeCell ref="O483:P483"/>
    <mergeCell ref="Q483:S483"/>
    <mergeCell ref="C484:D484"/>
    <mergeCell ref="E484:F484"/>
    <mergeCell ref="G484:H484"/>
    <mergeCell ref="I484:J484"/>
    <mergeCell ref="K484:L484"/>
    <mergeCell ref="M484:N484"/>
    <mergeCell ref="O484:P484"/>
    <mergeCell ref="Q484:S484"/>
    <mergeCell ref="C485:D485"/>
    <mergeCell ref="E485:F485"/>
    <mergeCell ref="G485:H485"/>
    <mergeCell ref="I485:J485"/>
    <mergeCell ref="K485:L485"/>
    <mergeCell ref="M485:N485"/>
    <mergeCell ref="O485:P485"/>
    <mergeCell ref="Q485:S485"/>
    <mergeCell ref="C486:D486"/>
    <mergeCell ref="E486:F486"/>
    <mergeCell ref="G486:H486"/>
    <mergeCell ref="I486:J486"/>
    <mergeCell ref="K486:L486"/>
    <mergeCell ref="M486:N486"/>
    <mergeCell ref="O486:P486"/>
    <mergeCell ref="Q486:S486"/>
    <mergeCell ref="C487:D487"/>
    <mergeCell ref="E487:F487"/>
    <mergeCell ref="G487:H487"/>
    <mergeCell ref="I487:J487"/>
    <mergeCell ref="K487:L487"/>
    <mergeCell ref="M487:N487"/>
    <mergeCell ref="O487:P487"/>
    <mergeCell ref="Q487:S487"/>
    <mergeCell ref="C488:D488"/>
    <mergeCell ref="E488:F488"/>
    <mergeCell ref="G488:H488"/>
    <mergeCell ref="I488:J488"/>
    <mergeCell ref="K488:L488"/>
    <mergeCell ref="M488:N488"/>
    <mergeCell ref="O488:P488"/>
    <mergeCell ref="Q488:S488"/>
    <mergeCell ref="C489:D489"/>
    <mergeCell ref="E489:F489"/>
    <mergeCell ref="G489:H489"/>
    <mergeCell ref="I489:J489"/>
    <mergeCell ref="K489:L489"/>
    <mergeCell ref="M489:N489"/>
    <mergeCell ref="O489:P489"/>
    <mergeCell ref="Q489:S489"/>
    <mergeCell ref="C490:D490"/>
    <mergeCell ref="E490:F490"/>
    <mergeCell ref="G490:H490"/>
    <mergeCell ref="I490:J490"/>
    <mergeCell ref="K490:L490"/>
    <mergeCell ref="M490:N490"/>
    <mergeCell ref="O490:P490"/>
    <mergeCell ref="Q490:S490"/>
    <mergeCell ref="C491:D491"/>
    <mergeCell ref="E491:F491"/>
    <mergeCell ref="G491:H491"/>
    <mergeCell ref="I491:J491"/>
    <mergeCell ref="K491:L491"/>
    <mergeCell ref="M491:N491"/>
    <mergeCell ref="O491:P491"/>
    <mergeCell ref="Q491:S491"/>
    <mergeCell ref="C492:D492"/>
    <mergeCell ref="E492:F492"/>
    <mergeCell ref="G492:H492"/>
    <mergeCell ref="I492:J492"/>
    <mergeCell ref="K492:L492"/>
    <mergeCell ref="M492:N492"/>
    <mergeCell ref="O492:P492"/>
    <mergeCell ref="Q492:S492"/>
    <mergeCell ref="C493:D493"/>
    <mergeCell ref="E493:F493"/>
    <mergeCell ref="G493:H493"/>
    <mergeCell ref="I493:J493"/>
    <mergeCell ref="K493:L493"/>
    <mergeCell ref="M493:N493"/>
    <mergeCell ref="O493:P493"/>
    <mergeCell ref="Q493:S493"/>
    <mergeCell ref="C494:D494"/>
    <mergeCell ref="E494:F494"/>
    <mergeCell ref="G494:H494"/>
    <mergeCell ref="I494:J494"/>
    <mergeCell ref="K494:L494"/>
    <mergeCell ref="M494:N494"/>
    <mergeCell ref="O494:P494"/>
    <mergeCell ref="Q494:S494"/>
    <mergeCell ref="C495:D495"/>
    <mergeCell ref="E495:F495"/>
    <mergeCell ref="G495:H495"/>
    <mergeCell ref="I495:J495"/>
    <mergeCell ref="K495:L495"/>
    <mergeCell ref="M495:N495"/>
    <mergeCell ref="O495:P495"/>
    <mergeCell ref="Q495:S495"/>
    <mergeCell ref="C496:D496"/>
    <mergeCell ref="E496:F496"/>
    <mergeCell ref="G496:H496"/>
    <mergeCell ref="I496:J496"/>
    <mergeCell ref="K496:L496"/>
    <mergeCell ref="M496:N496"/>
    <mergeCell ref="O496:P496"/>
    <mergeCell ref="Q496:S496"/>
    <mergeCell ref="C497:D497"/>
    <mergeCell ref="E497:F497"/>
    <mergeCell ref="G497:H497"/>
    <mergeCell ref="I497:J497"/>
    <mergeCell ref="K497:L497"/>
    <mergeCell ref="M497:N497"/>
    <mergeCell ref="O497:P497"/>
    <mergeCell ref="Q497:S497"/>
    <mergeCell ref="C498:D498"/>
    <mergeCell ref="E498:F498"/>
    <mergeCell ref="G498:H498"/>
    <mergeCell ref="I498:J498"/>
    <mergeCell ref="K498:L498"/>
    <mergeCell ref="M498:N498"/>
    <mergeCell ref="O498:P498"/>
    <mergeCell ref="Q498:S498"/>
    <mergeCell ref="C499:D499"/>
    <mergeCell ref="E499:F499"/>
    <mergeCell ref="G499:H499"/>
    <mergeCell ref="I499:J499"/>
    <mergeCell ref="K499:L499"/>
    <mergeCell ref="M499:N499"/>
    <mergeCell ref="O499:P499"/>
    <mergeCell ref="Q499:S499"/>
    <mergeCell ref="C500:D500"/>
    <mergeCell ref="E500:F500"/>
    <mergeCell ref="G500:H500"/>
    <mergeCell ref="I500:J500"/>
    <mergeCell ref="K500:L500"/>
    <mergeCell ref="M500:N500"/>
    <mergeCell ref="O500:P500"/>
    <mergeCell ref="Q500:S500"/>
    <mergeCell ref="C501:D501"/>
    <mergeCell ref="E501:F501"/>
    <mergeCell ref="G501:H501"/>
    <mergeCell ref="I501:J501"/>
    <mergeCell ref="K501:L501"/>
    <mergeCell ref="M501:N501"/>
    <mergeCell ref="O501:P501"/>
    <mergeCell ref="Q501:S501"/>
    <mergeCell ref="C502:D502"/>
    <mergeCell ref="E502:F502"/>
    <mergeCell ref="G502:H502"/>
    <mergeCell ref="I502:J502"/>
    <mergeCell ref="K502:L502"/>
    <mergeCell ref="M502:N502"/>
    <mergeCell ref="O502:P502"/>
    <mergeCell ref="Q502:S502"/>
    <mergeCell ref="C503:D503"/>
    <mergeCell ref="E503:F503"/>
    <mergeCell ref="G503:H503"/>
    <mergeCell ref="I503:J503"/>
    <mergeCell ref="K503:L503"/>
    <mergeCell ref="M503:N503"/>
    <mergeCell ref="O503:P503"/>
    <mergeCell ref="Q503:S503"/>
    <mergeCell ref="C504:D504"/>
    <mergeCell ref="E504:F504"/>
    <mergeCell ref="G504:H504"/>
    <mergeCell ref="I504:J504"/>
    <mergeCell ref="K504:L504"/>
    <mergeCell ref="M504:N504"/>
    <mergeCell ref="O504:P504"/>
    <mergeCell ref="Q504:S504"/>
    <mergeCell ref="C505:D505"/>
    <mergeCell ref="E505:F505"/>
    <mergeCell ref="G505:H505"/>
    <mergeCell ref="I505:J505"/>
    <mergeCell ref="K505:L505"/>
    <mergeCell ref="M505:N505"/>
    <mergeCell ref="O505:P505"/>
    <mergeCell ref="Q505:S505"/>
    <mergeCell ref="C506:D506"/>
    <mergeCell ref="E506:F506"/>
    <mergeCell ref="G506:H506"/>
    <mergeCell ref="I506:J506"/>
    <mergeCell ref="K506:L506"/>
    <mergeCell ref="M506:N506"/>
    <mergeCell ref="O506:P506"/>
    <mergeCell ref="Q506:S506"/>
    <mergeCell ref="C507:D507"/>
    <mergeCell ref="E507:F507"/>
    <mergeCell ref="G507:H507"/>
    <mergeCell ref="I507:J507"/>
    <mergeCell ref="K507:L507"/>
    <mergeCell ref="M507:N507"/>
    <mergeCell ref="O507:P507"/>
    <mergeCell ref="Q507:S507"/>
    <mergeCell ref="C508:D508"/>
    <mergeCell ref="E508:F508"/>
    <mergeCell ref="G508:H508"/>
    <mergeCell ref="I508:J508"/>
    <mergeCell ref="K508:L508"/>
    <mergeCell ref="M508:N508"/>
    <mergeCell ref="O508:P508"/>
    <mergeCell ref="Q508:S508"/>
    <mergeCell ref="C509:D509"/>
    <mergeCell ref="E509:F509"/>
    <mergeCell ref="G509:H509"/>
    <mergeCell ref="I509:J509"/>
    <mergeCell ref="K509:L509"/>
    <mergeCell ref="M509:N509"/>
    <mergeCell ref="O509:P509"/>
    <mergeCell ref="Q509:S509"/>
    <mergeCell ref="C510:D510"/>
    <mergeCell ref="E510:F510"/>
    <mergeCell ref="G510:H510"/>
    <mergeCell ref="I510:J510"/>
    <mergeCell ref="K510:L510"/>
    <mergeCell ref="M510:N510"/>
    <mergeCell ref="O510:P510"/>
    <mergeCell ref="Q510:S510"/>
    <mergeCell ref="C511:D511"/>
    <mergeCell ref="E511:F511"/>
    <mergeCell ref="G511:H511"/>
    <mergeCell ref="I511:J511"/>
    <mergeCell ref="K511:L511"/>
    <mergeCell ref="M511:N511"/>
    <mergeCell ref="O511:P511"/>
    <mergeCell ref="Q511:S511"/>
    <mergeCell ref="C512:D512"/>
    <mergeCell ref="E512:F512"/>
    <mergeCell ref="G512:H512"/>
    <mergeCell ref="I512:J512"/>
    <mergeCell ref="K512:L512"/>
    <mergeCell ref="M512:N512"/>
    <mergeCell ref="O512:P512"/>
    <mergeCell ref="Q512:S512"/>
    <mergeCell ref="C513:D513"/>
    <mergeCell ref="E513:F513"/>
    <mergeCell ref="G513:H513"/>
    <mergeCell ref="I513:J513"/>
    <mergeCell ref="K513:L513"/>
    <mergeCell ref="M513:N513"/>
    <mergeCell ref="O513:P513"/>
    <mergeCell ref="Q513:S513"/>
    <mergeCell ref="C514:D514"/>
    <mergeCell ref="E514:F514"/>
    <mergeCell ref="G514:H514"/>
    <mergeCell ref="I514:J514"/>
    <mergeCell ref="K514:L514"/>
    <mergeCell ref="M514:N514"/>
    <mergeCell ref="O514:P514"/>
    <mergeCell ref="Q514:S514"/>
    <mergeCell ref="C515:D515"/>
    <mergeCell ref="E515:F515"/>
    <mergeCell ref="G515:H515"/>
    <mergeCell ref="I515:J515"/>
    <mergeCell ref="K515:L515"/>
    <mergeCell ref="M515:N515"/>
    <mergeCell ref="O515:P515"/>
    <mergeCell ref="Q515:S515"/>
    <mergeCell ref="C516:D516"/>
    <mergeCell ref="E516:F516"/>
    <mergeCell ref="G516:H516"/>
    <mergeCell ref="I516:J516"/>
    <mergeCell ref="K516:L516"/>
    <mergeCell ref="M516:N516"/>
    <mergeCell ref="O516:P516"/>
    <mergeCell ref="Q516:S516"/>
    <mergeCell ref="C517:D517"/>
    <mergeCell ref="E517:F517"/>
    <mergeCell ref="G517:H517"/>
    <mergeCell ref="I517:J517"/>
    <mergeCell ref="K517:L517"/>
    <mergeCell ref="M517:N517"/>
    <mergeCell ref="O517:P517"/>
    <mergeCell ref="Q517:S517"/>
    <mergeCell ref="C518:D518"/>
    <mergeCell ref="E518:F518"/>
    <mergeCell ref="G518:H518"/>
    <mergeCell ref="I518:J518"/>
    <mergeCell ref="K518:L518"/>
    <mergeCell ref="M518:N518"/>
    <mergeCell ref="O518:P518"/>
    <mergeCell ref="Q518:S518"/>
    <mergeCell ref="C519:D519"/>
    <mergeCell ref="E519:F519"/>
    <mergeCell ref="G519:H519"/>
    <mergeCell ref="I519:J519"/>
    <mergeCell ref="K519:L519"/>
    <mergeCell ref="M519:N519"/>
    <mergeCell ref="O519:P519"/>
    <mergeCell ref="Q519:S519"/>
    <mergeCell ref="C520:D520"/>
    <mergeCell ref="E520:F520"/>
    <mergeCell ref="G520:H520"/>
    <mergeCell ref="I520:J520"/>
    <mergeCell ref="K520:L520"/>
    <mergeCell ref="M520:N520"/>
    <mergeCell ref="O520:P520"/>
    <mergeCell ref="Q520:S520"/>
    <mergeCell ref="C521:D521"/>
    <mergeCell ref="E521:F521"/>
    <mergeCell ref="G521:H521"/>
    <mergeCell ref="I521:J521"/>
    <mergeCell ref="K521:L521"/>
    <mergeCell ref="M521:N521"/>
    <mergeCell ref="O521:P521"/>
    <mergeCell ref="Q521:S521"/>
    <mergeCell ref="C522:D522"/>
    <mergeCell ref="E522:F522"/>
    <mergeCell ref="G522:H522"/>
    <mergeCell ref="I522:J522"/>
    <mergeCell ref="K522:L522"/>
    <mergeCell ref="M522:N522"/>
    <mergeCell ref="O522:P522"/>
    <mergeCell ref="Q522:S522"/>
    <mergeCell ref="C523:D523"/>
    <mergeCell ref="E523:F523"/>
    <mergeCell ref="G523:H523"/>
    <mergeCell ref="I523:J523"/>
    <mergeCell ref="K523:L523"/>
    <mergeCell ref="M523:N523"/>
    <mergeCell ref="O523:P523"/>
    <mergeCell ref="Q523:S523"/>
    <mergeCell ref="C524:D524"/>
    <mergeCell ref="E524:F524"/>
    <mergeCell ref="G524:H524"/>
    <mergeCell ref="I524:J524"/>
    <mergeCell ref="K524:L524"/>
    <mergeCell ref="M524:N524"/>
    <mergeCell ref="O524:P524"/>
    <mergeCell ref="Q524:S524"/>
    <mergeCell ref="C525:D525"/>
    <mergeCell ref="E525:F525"/>
    <mergeCell ref="G525:H525"/>
    <mergeCell ref="I525:J525"/>
    <mergeCell ref="K525:L525"/>
    <mergeCell ref="M525:N525"/>
    <mergeCell ref="O525:P525"/>
    <mergeCell ref="Q525:S525"/>
    <mergeCell ref="C526:D526"/>
    <mergeCell ref="E526:F526"/>
    <mergeCell ref="G526:H526"/>
    <mergeCell ref="I526:J526"/>
    <mergeCell ref="K526:L526"/>
    <mergeCell ref="M526:N526"/>
    <mergeCell ref="O526:P526"/>
    <mergeCell ref="Q526:S526"/>
    <mergeCell ref="C527:D527"/>
    <mergeCell ref="E527:F527"/>
    <mergeCell ref="G527:H527"/>
    <mergeCell ref="I527:J527"/>
    <mergeCell ref="K527:L527"/>
    <mergeCell ref="M527:N527"/>
    <mergeCell ref="O527:P527"/>
    <mergeCell ref="Q527:S527"/>
    <mergeCell ref="C528:D528"/>
    <mergeCell ref="E528:F528"/>
    <mergeCell ref="G528:H528"/>
    <mergeCell ref="I528:J528"/>
    <mergeCell ref="K528:L528"/>
    <mergeCell ref="M528:N528"/>
    <mergeCell ref="O528:P528"/>
    <mergeCell ref="Q528:S528"/>
    <mergeCell ref="C529:D529"/>
    <mergeCell ref="E529:F529"/>
    <mergeCell ref="G529:H529"/>
    <mergeCell ref="I529:J529"/>
    <mergeCell ref="K529:L529"/>
    <mergeCell ref="M529:N529"/>
    <mergeCell ref="O529:P529"/>
    <mergeCell ref="Q529:S529"/>
    <mergeCell ref="C530:D530"/>
    <mergeCell ref="E530:F530"/>
    <mergeCell ref="G530:H530"/>
    <mergeCell ref="I530:J530"/>
    <mergeCell ref="K530:L530"/>
    <mergeCell ref="M530:N530"/>
    <mergeCell ref="O530:P530"/>
    <mergeCell ref="Q530:S530"/>
    <mergeCell ref="C531:D531"/>
    <mergeCell ref="E531:F531"/>
    <mergeCell ref="G531:H531"/>
    <mergeCell ref="I531:J531"/>
    <mergeCell ref="K531:L531"/>
    <mergeCell ref="M531:N531"/>
    <mergeCell ref="O531:P531"/>
    <mergeCell ref="Q531:S531"/>
    <mergeCell ref="C532:D532"/>
    <mergeCell ref="E532:F532"/>
    <mergeCell ref="G532:H532"/>
    <mergeCell ref="I532:J532"/>
    <mergeCell ref="K532:L532"/>
    <mergeCell ref="M532:N532"/>
    <mergeCell ref="O532:P532"/>
    <mergeCell ref="Q532:S532"/>
    <mergeCell ref="C533:D533"/>
    <mergeCell ref="E533:F533"/>
    <mergeCell ref="G533:H533"/>
    <mergeCell ref="I533:J533"/>
    <mergeCell ref="K533:L533"/>
    <mergeCell ref="M533:N533"/>
    <mergeCell ref="O533:P533"/>
    <mergeCell ref="Q533:S533"/>
    <mergeCell ref="C534:D534"/>
    <mergeCell ref="E534:F534"/>
    <mergeCell ref="G534:H534"/>
    <mergeCell ref="I534:J534"/>
    <mergeCell ref="K534:L534"/>
    <mergeCell ref="M534:N534"/>
    <mergeCell ref="O534:P534"/>
    <mergeCell ref="Q534:S534"/>
    <mergeCell ref="C535:D535"/>
    <mergeCell ref="E535:F535"/>
    <mergeCell ref="G535:H535"/>
    <mergeCell ref="I535:J535"/>
    <mergeCell ref="K535:L535"/>
    <mergeCell ref="M535:N535"/>
    <mergeCell ref="O535:P535"/>
    <mergeCell ref="Q535:S535"/>
    <mergeCell ref="C536:D536"/>
    <mergeCell ref="E536:F536"/>
    <mergeCell ref="G536:H536"/>
    <mergeCell ref="I536:J536"/>
    <mergeCell ref="K536:L536"/>
    <mergeCell ref="M536:N536"/>
    <mergeCell ref="O536:P536"/>
    <mergeCell ref="Q536:S536"/>
    <mergeCell ref="C537:D537"/>
    <mergeCell ref="E537:F537"/>
    <mergeCell ref="G537:H537"/>
    <mergeCell ref="I537:J537"/>
    <mergeCell ref="K537:L537"/>
    <mergeCell ref="M537:N537"/>
    <mergeCell ref="O537:P537"/>
    <mergeCell ref="Q537:S537"/>
    <mergeCell ref="C538:D538"/>
    <mergeCell ref="E538:F538"/>
    <mergeCell ref="G538:H538"/>
    <mergeCell ref="I538:J538"/>
    <mergeCell ref="K538:L538"/>
    <mergeCell ref="M538:N538"/>
    <mergeCell ref="O538:P538"/>
    <mergeCell ref="Q538:S538"/>
    <mergeCell ref="C539:D539"/>
    <mergeCell ref="E539:F539"/>
    <mergeCell ref="G539:H539"/>
    <mergeCell ref="I539:J539"/>
    <mergeCell ref="K539:L539"/>
    <mergeCell ref="M539:N539"/>
    <mergeCell ref="O539:P539"/>
    <mergeCell ref="Q539:S539"/>
    <mergeCell ref="C540:D540"/>
    <mergeCell ref="E540:F540"/>
    <mergeCell ref="G540:H540"/>
    <mergeCell ref="I540:J540"/>
    <mergeCell ref="K540:L540"/>
    <mergeCell ref="M540:N540"/>
    <mergeCell ref="O540:P540"/>
    <mergeCell ref="Q540:S540"/>
    <mergeCell ref="C541:D541"/>
    <mergeCell ref="E541:F541"/>
    <mergeCell ref="G541:H541"/>
    <mergeCell ref="I541:J541"/>
    <mergeCell ref="K541:L541"/>
    <mergeCell ref="M541:N541"/>
    <mergeCell ref="O541:P541"/>
    <mergeCell ref="Q541:S541"/>
    <mergeCell ref="C542:D542"/>
    <mergeCell ref="E542:F542"/>
    <mergeCell ref="G542:H542"/>
    <mergeCell ref="I542:J542"/>
    <mergeCell ref="K542:L542"/>
    <mergeCell ref="M542:N542"/>
    <mergeCell ref="O542:P542"/>
    <mergeCell ref="Q542:S542"/>
    <mergeCell ref="C543:D543"/>
    <mergeCell ref="E543:F543"/>
    <mergeCell ref="G543:H543"/>
    <mergeCell ref="I543:J543"/>
    <mergeCell ref="K543:L543"/>
    <mergeCell ref="M543:N543"/>
    <mergeCell ref="O543:P543"/>
    <mergeCell ref="Q543:S543"/>
    <mergeCell ref="C544:D544"/>
    <mergeCell ref="E544:F544"/>
    <mergeCell ref="G544:H544"/>
    <mergeCell ref="I544:J544"/>
    <mergeCell ref="K544:L544"/>
    <mergeCell ref="M544:N544"/>
    <mergeCell ref="O544:P544"/>
    <mergeCell ref="Q544:S544"/>
    <mergeCell ref="C545:D545"/>
    <mergeCell ref="E545:F545"/>
    <mergeCell ref="G545:H545"/>
    <mergeCell ref="I545:J545"/>
    <mergeCell ref="K545:L545"/>
    <mergeCell ref="M545:N545"/>
    <mergeCell ref="O545:P545"/>
    <mergeCell ref="Q545:S545"/>
    <mergeCell ref="C546:D546"/>
    <mergeCell ref="E546:F546"/>
    <mergeCell ref="G546:H546"/>
    <mergeCell ref="I546:J546"/>
    <mergeCell ref="K546:L546"/>
    <mergeCell ref="M546:N546"/>
    <mergeCell ref="O546:P546"/>
    <mergeCell ref="Q546:S546"/>
    <mergeCell ref="C547:D547"/>
    <mergeCell ref="E547:F547"/>
    <mergeCell ref="G547:H547"/>
    <mergeCell ref="I547:J547"/>
    <mergeCell ref="K547:L547"/>
    <mergeCell ref="M547:N547"/>
    <mergeCell ref="O547:P547"/>
    <mergeCell ref="Q547:S547"/>
    <mergeCell ref="C548:D548"/>
    <mergeCell ref="E548:F548"/>
    <mergeCell ref="G548:H548"/>
    <mergeCell ref="I548:J548"/>
    <mergeCell ref="K548:L548"/>
    <mergeCell ref="M548:N548"/>
    <mergeCell ref="O548:P548"/>
    <mergeCell ref="Q548:S548"/>
    <mergeCell ref="C549:D549"/>
    <mergeCell ref="E549:F549"/>
    <mergeCell ref="G549:H549"/>
    <mergeCell ref="I549:J549"/>
    <mergeCell ref="K549:L549"/>
    <mergeCell ref="M549:N549"/>
    <mergeCell ref="O549:P549"/>
    <mergeCell ref="Q549:S549"/>
    <mergeCell ref="C550:D550"/>
    <mergeCell ref="E550:F550"/>
    <mergeCell ref="G550:H550"/>
    <mergeCell ref="I550:J550"/>
    <mergeCell ref="K550:L550"/>
    <mergeCell ref="M550:N550"/>
    <mergeCell ref="O550:P550"/>
    <mergeCell ref="Q550:S550"/>
    <mergeCell ref="C551:D551"/>
    <mergeCell ref="E551:F551"/>
    <mergeCell ref="G551:H551"/>
    <mergeCell ref="I551:J551"/>
    <mergeCell ref="K551:L551"/>
    <mergeCell ref="M551:N551"/>
    <mergeCell ref="O551:P551"/>
    <mergeCell ref="Q551:S551"/>
    <mergeCell ref="C552:D552"/>
    <mergeCell ref="E552:F552"/>
    <mergeCell ref="G552:H552"/>
    <mergeCell ref="I552:J552"/>
    <mergeCell ref="K552:L552"/>
    <mergeCell ref="M552:N552"/>
    <mergeCell ref="O552:P552"/>
    <mergeCell ref="Q552:S552"/>
    <mergeCell ref="C553:D553"/>
    <mergeCell ref="E553:F553"/>
    <mergeCell ref="G553:H553"/>
    <mergeCell ref="I553:J553"/>
    <mergeCell ref="K553:L553"/>
    <mergeCell ref="M553:N553"/>
    <mergeCell ref="O553:P553"/>
    <mergeCell ref="Q553:S553"/>
    <mergeCell ref="C554:D554"/>
    <mergeCell ref="E554:F554"/>
    <mergeCell ref="G554:H554"/>
    <mergeCell ref="I554:J554"/>
    <mergeCell ref="K554:L554"/>
    <mergeCell ref="M554:N554"/>
    <mergeCell ref="O554:P554"/>
    <mergeCell ref="Q554:S554"/>
    <mergeCell ref="C555:D555"/>
    <mergeCell ref="E555:F555"/>
    <mergeCell ref="G555:H555"/>
    <mergeCell ref="I555:J555"/>
    <mergeCell ref="K555:L555"/>
    <mergeCell ref="M555:N555"/>
    <mergeCell ref="O555:P555"/>
    <mergeCell ref="Q555:S555"/>
    <mergeCell ref="C556:D556"/>
    <mergeCell ref="E556:F556"/>
    <mergeCell ref="G556:H556"/>
    <mergeCell ref="I556:J556"/>
    <mergeCell ref="K556:L556"/>
    <mergeCell ref="M556:N556"/>
    <mergeCell ref="O556:P556"/>
    <mergeCell ref="Q556:S556"/>
    <mergeCell ref="C557:D557"/>
    <mergeCell ref="E557:F557"/>
    <mergeCell ref="G557:H557"/>
    <mergeCell ref="I557:J557"/>
    <mergeCell ref="K557:L557"/>
    <mergeCell ref="M557:N557"/>
    <mergeCell ref="O557:P557"/>
    <mergeCell ref="Q557:S557"/>
    <mergeCell ref="C558:D558"/>
    <mergeCell ref="E558:F558"/>
    <mergeCell ref="G558:H558"/>
    <mergeCell ref="I558:J558"/>
    <mergeCell ref="K558:L558"/>
    <mergeCell ref="M558:N558"/>
    <mergeCell ref="O558:P558"/>
    <mergeCell ref="Q558:S558"/>
    <mergeCell ref="C559:D559"/>
    <mergeCell ref="E559:F559"/>
    <mergeCell ref="G559:H559"/>
    <mergeCell ref="I559:J559"/>
    <mergeCell ref="K559:L559"/>
    <mergeCell ref="M559:N559"/>
    <mergeCell ref="O559:P559"/>
    <mergeCell ref="Q559:S559"/>
    <mergeCell ref="C560:D560"/>
    <mergeCell ref="E560:F560"/>
    <mergeCell ref="G560:H560"/>
    <mergeCell ref="I560:J560"/>
    <mergeCell ref="K560:L560"/>
    <mergeCell ref="M560:N560"/>
    <mergeCell ref="O560:P560"/>
    <mergeCell ref="Q560:S560"/>
    <mergeCell ref="C561:D561"/>
    <mergeCell ref="E561:F561"/>
    <mergeCell ref="G561:H561"/>
    <mergeCell ref="I561:J561"/>
    <mergeCell ref="K561:L561"/>
    <mergeCell ref="M561:N561"/>
    <mergeCell ref="O561:P561"/>
    <mergeCell ref="Q561:S561"/>
    <mergeCell ref="C562:D562"/>
    <mergeCell ref="E562:F562"/>
    <mergeCell ref="G562:H562"/>
    <mergeCell ref="I562:J562"/>
    <mergeCell ref="K562:L562"/>
    <mergeCell ref="M562:N562"/>
    <mergeCell ref="O562:P562"/>
    <mergeCell ref="Q562:S562"/>
    <mergeCell ref="C563:D563"/>
    <mergeCell ref="E563:F563"/>
    <mergeCell ref="G563:H563"/>
    <mergeCell ref="I563:J563"/>
    <mergeCell ref="K563:L563"/>
    <mergeCell ref="M563:N563"/>
    <mergeCell ref="O563:P563"/>
    <mergeCell ref="Q563:S563"/>
    <mergeCell ref="C564:D564"/>
    <mergeCell ref="E564:F564"/>
    <mergeCell ref="G564:H564"/>
    <mergeCell ref="I564:J564"/>
    <mergeCell ref="K564:L564"/>
    <mergeCell ref="M564:N564"/>
    <mergeCell ref="O564:P564"/>
    <mergeCell ref="Q564:S564"/>
    <mergeCell ref="C565:D565"/>
    <mergeCell ref="E565:F565"/>
    <mergeCell ref="G565:H565"/>
    <mergeCell ref="I565:J565"/>
    <mergeCell ref="K565:L565"/>
    <mergeCell ref="M565:N565"/>
    <mergeCell ref="O565:P565"/>
    <mergeCell ref="Q565:S565"/>
    <mergeCell ref="C566:D566"/>
    <mergeCell ref="E566:F566"/>
    <mergeCell ref="G566:H566"/>
    <mergeCell ref="I566:J566"/>
    <mergeCell ref="K566:L566"/>
    <mergeCell ref="M566:N566"/>
    <mergeCell ref="O566:P566"/>
    <mergeCell ref="Q566:S566"/>
    <mergeCell ref="C567:D567"/>
    <mergeCell ref="E567:F567"/>
    <mergeCell ref="G567:H567"/>
    <mergeCell ref="I567:J567"/>
    <mergeCell ref="K567:L567"/>
    <mergeCell ref="M567:N567"/>
    <mergeCell ref="O567:P567"/>
    <mergeCell ref="Q567:S567"/>
    <mergeCell ref="C568:D568"/>
    <mergeCell ref="E568:F568"/>
    <mergeCell ref="G568:H568"/>
    <mergeCell ref="I568:J568"/>
    <mergeCell ref="K568:L568"/>
    <mergeCell ref="M568:N568"/>
    <mergeCell ref="O568:P568"/>
    <mergeCell ref="Q568:S568"/>
    <mergeCell ref="C569:D569"/>
    <mergeCell ref="E569:F569"/>
    <mergeCell ref="G569:H569"/>
    <mergeCell ref="I569:J569"/>
    <mergeCell ref="K569:L569"/>
    <mergeCell ref="M569:N569"/>
    <mergeCell ref="O569:P569"/>
    <mergeCell ref="Q569:S569"/>
    <mergeCell ref="C570:D570"/>
    <mergeCell ref="E570:F570"/>
    <mergeCell ref="G570:H570"/>
    <mergeCell ref="I570:J570"/>
    <mergeCell ref="K570:L570"/>
    <mergeCell ref="M570:N570"/>
    <mergeCell ref="O570:P570"/>
    <mergeCell ref="Q570:S570"/>
    <mergeCell ref="C571:D571"/>
    <mergeCell ref="E571:F571"/>
    <mergeCell ref="G571:H571"/>
    <mergeCell ref="I571:J571"/>
    <mergeCell ref="K571:L571"/>
    <mergeCell ref="M571:N571"/>
    <mergeCell ref="O571:P571"/>
    <mergeCell ref="Q571:S571"/>
    <mergeCell ref="C572:D572"/>
    <mergeCell ref="E572:F572"/>
    <mergeCell ref="G572:H572"/>
    <mergeCell ref="I572:J572"/>
    <mergeCell ref="K572:L572"/>
    <mergeCell ref="M572:N572"/>
    <mergeCell ref="O572:P572"/>
    <mergeCell ref="Q572:S572"/>
    <mergeCell ref="C573:D573"/>
    <mergeCell ref="E573:F573"/>
    <mergeCell ref="G573:H573"/>
    <mergeCell ref="I573:J573"/>
    <mergeCell ref="K573:L573"/>
    <mergeCell ref="M573:N573"/>
    <mergeCell ref="O573:P573"/>
    <mergeCell ref="Q573:S573"/>
    <mergeCell ref="C574:D574"/>
    <mergeCell ref="E574:F574"/>
    <mergeCell ref="G574:H574"/>
    <mergeCell ref="I574:J574"/>
    <mergeCell ref="K574:L574"/>
    <mergeCell ref="M574:N574"/>
    <mergeCell ref="O574:P574"/>
    <mergeCell ref="Q574:S574"/>
    <mergeCell ref="C575:D575"/>
    <mergeCell ref="E575:F575"/>
    <mergeCell ref="G575:H575"/>
    <mergeCell ref="I575:J575"/>
    <mergeCell ref="K575:L575"/>
    <mergeCell ref="M575:N575"/>
    <mergeCell ref="O575:P575"/>
    <mergeCell ref="Q575:S575"/>
    <mergeCell ref="C576:D576"/>
    <mergeCell ref="E576:F576"/>
    <mergeCell ref="G576:H576"/>
    <mergeCell ref="I576:J576"/>
    <mergeCell ref="K576:L576"/>
    <mergeCell ref="M576:N576"/>
    <mergeCell ref="O576:P576"/>
    <mergeCell ref="Q576:S576"/>
    <mergeCell ref="C577:D577"/>
    <mergeCell ref="E577:F577"/>
    <mergeCell ref="G577:H577"/>
    <mergeCell ref="I577:J577"/>
    <mergeCell ref="K577:L577"/>
    <mergeCell ref="M577:N577"/>
    <mergeCell ref="O577:P577"/>
    <mergeCell ref="Q577:S577"/>
    <mergeCell ref="C578:D578"/>
    <mergeCell ref="E578:F578"/>
    <mergeCell ref="G578:H578"/>
    <mergeCell ref="I578:J578"/>
    <mergeCell ref="K578:L578"/>
    <mergeCell ref="M578:N578"/>
    <mergeCell ref="O578:P578"/>
    <mergeCell ref="Q578:S578"/>
    <mergeCell ref="C579:D579"/>
    <mergeCell ref="E579:F579"/>
    <mergeCell ref="G579:H579"/>
    <mergeCell ref="I579:J579"/>
    <mergeCell ref="K579:L579"/>
    <mergeCell ref="M579:N579"/>
    <mergeCell ref="O579:P579"/>
    <mergeCell ref="Q579:S579"/>
    <mergeCell ref="C580:D580"/>
    <mergeCell ref="E580:F580"/>
    <mergeCell ref="G580:H580"/>
    <mergeCell ref="I580:J580"/>
    <mergeCell ref="K580:L580"/>
    <mergeCell ref="M580:N580"/>
    <mergeCell ref="O580:P580"/>
    <mergeCell ref="Q580:S580"/>
    <mergeCell ref="C581:D581"/>
    <mergeCell ref="E581:F581"/>
    <mergeCell ref="G581:H581"/>
    <mergeCell ref="I581:J581"/>
    <mergeCell ref="K581:L581"/>
    <mergeCell ref="M581:N581"/>
    <mergeCell ref="O581:P581"/>
    <mergeCell ref="Q581:S581"/>
    <mergeCell ref="C582:D582"/>
    <mergeCell ref="E582:F582"/>
    <mergeCell ref="G582:H582"/>
    <mergeCell ref="I582:J582"/>
    <mergeCell ref="K582:L582"/>
    <mergeCell ref="M582:N582"/>
    <mergeCell ref="O582:P582"/>
    <mergeCell ref="Q582:S582"/>
    <mergeCell ref="C583:D583"/>
    <mergeCell ref="E583:F583"/>
    <mergeCell ref="G583:H583"/>
    <mergeCell ref="I583:J583"/>
    <mergeCell ref="K583:L583"/>
    <mergeCell ref="M583:N583"/>
    <mergeCell ref="O583:P583"/>
    <mergeCell ref="Q583:S583"/>
    <mergeCell ref="C584:D584"/>
    <mergeCell ref="E584:F584"/>
    <mergeCell ref="G584:H584"/>
    <mergeCell ref="I584:J584"/>
    <mergeCell ref="K584:L584"/>
    <mergeCell ref="M584:N584"/>
    <mergeCell ref="O584:P584"/>
    <mergeCell ref="Q584:S584"/>
    <mergeCell ref="C585:D585"/>
    <mergeCell ref="E585:F585"/>
    <mergeCell ref="G585:H585"/>
    <mergeCell ref="I585:J585"/>
    <mergeCell ref="K585:L585"/>
    <mergeCell ref="M585:N585"/>
    <mergeCell ref="O585:P585"/>
    <mergeCell ref="Q585:S585"/>
    <mergeCell ref="C586:D586"/>
    <mergeCell ref="E586:F586"/>
    <mergeCell ref="G586:H586"/>
    <mergeCell ref="I586:J586"/>
    <mergeCell ref="K586:L586"/>
    <mergeCell ref="M586:N586"/>
    <mergeCell ref="O586:P586"/>
    <mergeCell ref="Q586:S586"/>
    <mergeCell ref="C587:D587"/>
    <mergeCell ref="E587:F587"/>
    <mergeCell ref="G587:H587"/>
    <mergeCell ref="I587:J587"/>
    <mergeCell ref="K587:L587"/>
    <mergeCell ref="M587:N587"/>
    <mergeCell ref="O587:P587"/>
    <mergeCell ref="Q587:S587"/>
    <mergeCell ref="C588:D588"/>
    <mergeCell ref="E588:F588"/>
    <mergeCell ref="G588:H588"/>
    <mergeCell ref="I588:J588"/>
    <mergeCell ref="K588:L588"/>
    <mergeCell ref="M588:N588"/>
    <mergeCell ref="O588:P588"/>
    <mergeCell ref="Q588:S588"/>
    <mergeCell ref="C589:D589"/>
    <mergeCell ref="E589:F589"/>
    <mergeCell ref="G589:H589"/>
    <mergeCell ref="I589:J589"/>
    <mergeCell ref="K589:L589"/>
    <mergeCell ref="M589:N589"/>
    <mergeCell ref="O589:P589"/>
    <mergeCell ref="Q589:S589"/>
    <mergeCell ref="C590:D590"/>
    <mergeCell ref="E590:F590"/>
    <mergeCell ref="G590:H590"/>
    <mergeCell ref="I590:J590"/>
    <mergeCell ref="K590:L590"/>
    <mergeCell ref="M590:N590"/>
    <mergeCell ref="O590:P590"/>
    <mergeCell ref="Q590:S590"/>
    <mergeCell ref="C591:D591"/>
    <mergeCell ref="E591:F591"/>
    <mergeCell ref="G591:H591"/>
    <mergeCell ref="I591:J591"/>
    <mergeCell ref="K591:L591"/>
    <mergeCell ref="M591:N591"/>
    <mergeCell ref="O591:P591"/>
    <mergeCell ref="Q591:S591"/>
    <mergeCell ref="C592:D592"/>
    <mergeCell ref="E592:F592"/>
    <mergeCell ref="G592:H592"/>
    <mergeCell ref="I592:J592"/>
    <mergeCell ref="K592:L592"/>
    <mergeCell ref="M592:N592"/>
    <mergeCell ref="O592:P592"/>
    <mergeCell ref="Q592:S592"/>
    <mergeCell ref="C593:D593"/>
    <mergeCell ref="E593:F593"/>
    <mergeCell ref="G593:H593"/>
    <mergeCell ref="I593:J593"/>
    <mergeCell ref="K593:L593"/>
    <mergeCell ref="M593:N593"/>
    <mergeCell ref="O593:P593"/>
    <mergeCell ref="Q593:S593"/>
    <mergeCell ref="C594:D594"/>
    <mergeCell ref="E594:F594"/>
    <mergeCell ref="G594:H594"/>
    <mergeCell ref="I594:J594"/>
    <mergeCell ref="K594:L594"/>
    <mergeCell ref="M594:N594"/>
    <mergeCell ref="O594:P594"/>
    <mergeCell ref="Q594:S594"/>
    <mergeCell ref="C595:D595"/>
    <mergeCell ref="E595:F595"/>
    <mergeCell ref="G595:H595"/>
    <mergeCell ref="I595:J595"/>
    <mergeCell ref="K595:L595"/>
    <mergeCell ref="M595:N595"/>
    <mergeCell ref="O595:P595"/>
    <mergeCell ref="Q595:S595"/>
    <mergeCell ref="C596:D596"/>
    <mergeCell ref="E596:F596"/>
    <mergeCell ref="G596:H596"/>
    <mergeCell ref="I596:J596"/>
    <mergeCell ref="K596:L596"/>
    <mergeCell ref="M596:N596"/>
    <mergeCell ref="O596:P596"/>
    <mergeCell ref="Q596:S596"/>
    <mergeCell ref="C597:D597"/>
    <mergeCell ref="E597:F597"/>
    <mergeCell ref="G597:H597"/>
    <mergeCell ref="I597:J597"/>
    <mergeCell ref="K597:L597"/>
    <mergeCell ref="M597:N597"/>
    <mergeCell ref="O597:P597"/>
    <mergeCell ref="Q597:S597"/>
    <mergeCell ref="C598:D598"/>
    <mergeCell ref="E598:F598"/>
    <mergeCell ref="G598:H598"/>
    <mergeCell ref="I598:J598"/>
    <mergeCell ref="K598:L598"/>
    <mergeCell ref="M598:N598"/>
    <mergeCell ref="O598:P598"/>
    <mergeCell ref="Q598:S598"/>
    <mergeCell ref="C599:D599"/>
    <mergeCell ref="E599:F599"/>
    <mergeCell ref="G599:H599"/>
    <mergeCell ref="I599:J599"/>
    <mergeCell ref="K599:L599"/>
    <mergeCell ref="M599:N599"/>
    <mergeCell ref="O599:P599"/>
    <mergeCell ref="Q599:S599"/>
    <mergeCell ref="C600:D600"/>
    <mergeCell ref="E600:F600"/>
    <mergeCell ref="G600:H600"/>
    <mergeCell ref="I600:J600"/>
    <mergeCell ref="K600:L600"/>
    <mergeCell ref="M600:N600"/>
    <mergeCell ref="O600:P600"/>
    <mergeCell ref="Q600:S600"/>
    <mergeCell ref="C601:D601"/>
    <mergeCell ref="E601:F601"/>
    <mergeCell ref="G601:H601"/>
    <mergeCell ref="I601:J601"/>
    <mergeCell ref="K601:L601"/>
    <mergeCell ref="M601:N601"/>
    <mergeCell ref="O601:P601"/>
    <mergeCell ref="Q601:S601"/>
    <mergeCell ref="C602:D602"/>
    <mergeCell ref="E602:F602"/>
    <mergeCell ref="G602:H602"/>
    <mergeCell ref="I602:J602"/>
    <mergeCell ref="K602:L602"/>
    <mergeCell ref="M602:N602"/>
    <mergeCell ref="O602:P602"/>
    <mergeCell ref="Q602:S602"/>
    <mergeCell ref="C603:D603"/>
    <mergeCell ref="E603:F603"/>
    <mergeCell ref="G603:H603"/>
    <mergeCell ref="I603:J603"/>
    <mergeCell ref="K603:L603"/>
    <mergeCell ref="M603:N603"/>
    <mergeCell ref="O603:P603"/>
    <mergeCell ref="Q603:S603"/>
    <mergeCell ref="C604:D604"/>
    <mergeCell ref="E604:F604"/>
    <mergeCell ref="G604:H604"/>
    <mergeCell ref="I604:J604"/>
    <mergeCell ref="K604:L604"/>
    <mergeCell ref="M604:N604"/>
    <mergeCell ref="O604:P604"/>
    <mergeCell ref="Q604:S604"/>
    <mergeCell ref="C605:D605"/>
    <mergeCell ref="E605:F605"/>
    <mergeCell ref="G605:H605"/>
    <mergeCell ref="I605:J605"/>
    <mergeCell ref="K605:L605"/>
    <mergeCell ref="M605:N605"/>
    <mergeCell ref="O605:P605"/>
    <mergeCell ref="Q605:S605"/>
    <mergeCell ref="C606:D606"/>
    <mergeCell ref="E606:F606"/>
    <mergeCell ref="G606:H606"/>
    <mergeCell ref="I606:J606"/>
    <mergeCell ref="K606:L606"/>
    <mergeCell ref="M606:N606"/>
    <mergeCell ref="O606:P606"/>
    <mergeCell ref="Q606:S606"/>
    <mergeCell ref="C607:D607"/>
    <mergeCell ref="E607:F607"/>
    <mergeCell ref="G607:H607"/>
    <mergeCell ref="I607:J607"/>
    <mergeCell ref="K607:L607"/>
    <mergeCell ref="M607:N607"/>
    <mergeCell ref="O607:P607"/>
    <mergeCell ref="Q607:S607"/>
    <mergeCell ref="C608:D608"/>
    <mergeCell ref="E608:F608"/>
    <mergeCell ref="G608:H608"/>
    <mergeCell ref="I608:J608"/>
    <mergeCell ref="K608:L608"/>
    <mergeCell ref="M608:N608"/>
    <mergeCell ref="O608:P608"/>
    <mergeCell ref="Q608:S608"/>
    <mergeCell ref="C609:D609"/>
    <mergeCell ref="E609:F609"/>
    <mergeCell ref="G609:H609"/>
    <mergeCell ref="I609:J609"/>
    <mergeCell ref="K609:L609"/>
    <mergeCell ref="M609:N609"/>
    <mergeCell ref="O609:P609"/>
    <mergeCell ref="Q609:S609"/>
    <mergeCell ref="C610:D610"/>
    <mergeCell ref="E610:F610"/>
    <mergeCell ref="G610:H610"/>
    <mergeCell ref="I610:J610"/>
    <mergeCell ref="K610:L610"/>
    <mergeCell ref="M610:N610"/>
    <mergeCell ref="O610:P610"/>
    <mergeCell ref="Q610:S610"/>
    <mergeCell ref="C611:D611"/>
    <mergeCell ref="E611:F611"/>
    <mergeCell ref="G611:H611"/>
    <mergeCell ref="I611:J611"/>
    <mergeCell ref="K611:L611"/>
    <mergeCell ref="M611:N611"/>
    <mergeCell ref="O611:P611"/>
    <mergeCell ref="Q611:S611"/>
    <mergeCell ref="C612:D612"/>
    <mergeCell ref="E612:F612"/>
    <mergeCell ref="G612:H612"/>
    <mergeCell ref="I612:J612"/>
    <mergeCell ref="K612:L612"/>
    <mergeCell ref="M612:N612"/>
    <mergeCell ref="O612:P612"/>
    <mergeCell ref="Q612:S612"/>
    <mergeCell ref="C613:D613"/>
    <mergeCell ref="E613:F613"/>
    <mergeCell ref="G613:H613"/>
    <mergeCell ref="I613:J613"/>
    <mergeCell ref="K613:L613"/>
    <mergeCell ref="M613:N613"/>
    <mergeCell ref="O613:P613"/>
    <mergeCell ref="Q613:S613"/>
    <mergeCell ref="C614:D614"/>
    <mergeCell ref="E614:F614"/>
    <mergeCell ref="G614:H614"/>
    <mergeCell ref="I614:J614"/>
    <mergeCell ref="K614:L614"/>
    <mergeCell ref="M614:N614"/>
    <mergeCell ref="O614:P614"/>
    <mergeCell ref="Q614:S614"/>
    <mergeCell ref="C615:D615"/>
    <mergeCell ref="E615:F615"/>
    <mergeCell ref="G615:H615"/>
    <mergeCell ref="I615:J615"/>
    <mergeCell ref="K615:L615"/>
    <mergeCell ref="M615:N615"/>
    <mergeCell ref="O615:P615"/>
    <mergeCell ref="Q615:S615"/>
    <mergeCell ref="C616:D616"/>
    <mergeCell ref="E616:F616"/>
    <mergeCell ref="G616:H616"/>
    <mergeCell ref="I616:J616"/>
    <mergeCell ref="K616:L616"/>
    <mergeCell ref="M616:N616"/>
    <mergeCell ref="O616:P616"/>
    <mergeCell ref="Q616:S616"/>
    <mergeCell ref="C617:D617"/>
    <mergeCell ref="E617:F617"/>
    <mergeCell ref="G617:H617"/>
    <mergeCell ref="I617:J617"/>
    <mergeCell ref="K617:L617"/>
    <mergeCell ref="M617:N617"/>
    <mergeCell ref="O617:P617"/>
    <mergeCell ref="Q617:S617"/>
    <mergeCell ref="C618:D618"/>
    <mergeCell ref="E618:F618"/>
    <mergeCell ref="G618:H618"/>
    <mergeCell ref="I618:J618"/>
    <mergeCell ref="K618:L618"/>
    <mergeCell ref="M618:N618"/>
    <mergeCell ref="O618:P618"/>
    <mergeCell ref="Q618:S618"/>
    <mergeCell ref="C619:D619"/>
    <mergeCell ref="E619:F619"/>
    <mergeCell ref="G619:H619"/>
    <mergeCell ref="I619:J619"/>
    <mergeCell ref="K619:L619"/>
    <mergeCell ref="M619:N619"/>
    <mergeCell ref="O619:P619"/>
    <mergeCell ref="Q619:S619"/>
    <mergeCell ref="C620:D620"/>
    <mergeCell ref="E620:F620"/>
    <mergeCell ref="G620:H620"/>
    <mergeCell ref="I620:J620"/>
    <mergeCell ref="K620:L620"/>
    <mergeCell ref="M620:N620"/>
    <mergeCell ref="O620:P620"/>
    <mergeCell ref="Q620:S620"/>
    <mergeCell ref="C621:D621"/>
    <mergeCell ref="E621:F621"/>
    <mergeCell ref="G621:H621"/>
    <mergeCell ref="I621:J621"/>
    <mergeCell ref="K621:L621"/>
    <mergeCell ref="M621:N621"/>
    <mergeCell ref="O621:P621"/>
    <mergeCell ref="Q621:S621"/>
    <mergeCell ref="C622:D622"/>
    <mergeCell ref="E622:F622"/>
    <mergeCell ref="G622:H622"/>
    <mergeCell ref="I622:J622"/>
    <mergeCell ref="K622:L622"/>
    <mergeCell ref="M622:N622"/>
    <mergeCell ref="O622:P622"/>
    <mergeCell ref="Q622:S622"/>
    <mergeCell ref="C623:D623"/>
    <mergeCell ref="E623:F623"/>
    <mergeCell ref="G623:H623"/>
    <mergeCell ref="I623:J623"/>
    <mergeCell ref="K623:L623"/>
    <mergeCell ref="M623:N623"/>
    <mergeCell ref="O623:P623"/>
    <mergeCell ref="Q623:S623"/>
    <mergeCell ref="C624:D624"/>
    <mergeCell ref="E624:F624"/>
    <mergeCell ref="G624:H624"/>
    <mergeCell ref="I624:J624"/>
    <mergeCell ref="K624:L624"/>
    <mergeCell ref="M624:N624"/>
    <mergeCell ref="O624:P624"/>
    <mergeCell ref="Q624:S624"/>
    <mergeCell ref="C625:D625"/>
    <mergeCell ref="E625:F625"/>
    <mergeCell ref="G625:H625"/>
    <mergeCell ref="I625:J625"/>
    <mergeCell ref="K625:L625"/>
    <mergeCell ref="M625:N625"/>
    <mergeCell ref="O625:P625"/>
    <mergeCell ref="Q625:S625"/>
    <mergeCell ref="C626:D626"/>
    <mergeCell ref="E626:F626"/>
    <mergeCell ref="G626:H626"/>
    <mergeCell ref="I626:J626"/>
    <mergeCell ref="K626:L626"/>
    <mergeCell ref="M626:N626"/>
    <mergeCell ref="O626:P626"/>
    <mergeCell ref="Q626:S626"/>
    <mergeCell ref="C627:D627"/>
    <mergeCell ref="E627:F627"/>
    <mergeCell ref="G627:H627"/>
    <mergeCell ref="I627:J627"/>
    <mergeCell ref="K627:L627"/>
    <mergeCell ref="M627:N627"/>
    <mergeCell ref="O627:P627"/>
    <mergeCell ref="Q627:S627"/>
    <mergeCell ref="C628:D628"/>
    <mergeCell ref="E628:F628"/>
    <mergeCell ref="G628:H628"/>
    <mergeCell ref="I628:J628"/>
    <mergeCell ref="K628:L628"/>
    <mergeCell ref="M628:N628"/>
    <mergeCell ref="O628:P628"/>
    <mergeCell ref="Q628:S628"/>
    <mergeCell ref="C629:D629"/>
    <mergeCell ref="E629:F629"/>
    <mergeCell ref="G629:H629"/>
    <mergeCell ref="I629:J629"/>
    <mergeCell ref="K629:L629"/>
    <mergeCell ref="M629:N629"/>
    <mergeCell ref="O629:P629"/>
    <mergeCell ref="Q629:S629"/>
    <mergeCell ref="C630:D630"/>
    <mergeCell ref="E630:F630"/>
    <mergeCell ref="G630:H630"/>
    <mergeCell ref="I630:J630"/>
    <mergeCell ref="K630:L630"/>
    <mergeCell ref="M630:N630"/>
    <mergeCell ref="O630:P630"/>
    <mergeCell ref="Q630:S630"/>
    <mergeCell ref="C631:D631"/>
    <mergeCell ref="E631:F631"/>
    <mergeCell ref="G631:H631"/>
    <mergeCell ref="I631:J631"/>
    <mergeCell ref="K631:L631"/>
    <mergeCell ref="M631:N631"/>
    <mergeCell ref="O631:P631"/>
    <mergeCell ref="Q631:S631"/>
    <mergeCell ref="C632:D632"/>
    <mergeCell ref="E632:F632"/>
    <mergeCell ref="G632:H632"/>
    <mergeCell ref="I632:J632"/>
    <mergeCell ref="K632:L632"/>
    <mergeCell ref="M632:N632"/>
    <mergeCell ref="O632:P632"/>
    <mergeCell ref="Q632:S632"/>
    <mergeCell ref="C633:D633"/>
    <mergeCell ref="E633:F633"/>
    <mergeCell ref="G633:H633"/>
    <mergeCell ref="I633:J633"/>
    <mergeCell ref="K633:L633"/>
    <mergeCell ref="M633:N633"/>
    <mergeCell ref="O633:P633"/>
    <mergeCell ref="Q633:S633"/>
    <mergeCell ref="C634:D634"/>
    <mergeCell ref="E634:F634"/>
    <mergeCell ref="G634:H634"/>
    <mergeCell ref="I634:J634"/>
    <mergeCell ref="K634:L634"/>
    <mergeCell ref="M634:N634"/>
    <mergeCell ref="O634:P634"/>
    <mergeCell ref="Q634:S634"/>
    <mergeCell ref="C635:D635"/>
    <mergeCell ref="E635:F635"/>
    <mergeCell ref="G635:H635"/>
    <mergeCell ref="I635:J635"/>
    <mergeCell ref="K635:L635"/>
    <mergeCell ref="M635:N635"/>
    <mergeCell ref="O635:P635"/>
    <mergeCell ref="Q635:S635"/>
    <mergeCell ref="C636:D636"/>
    <mergeCell ref="E636:F636"/>
    <mergeCell ref="G636:H636"/>
    <mergeCell ref="I636:J636"/>
    <mergeCell ref="K636:L636"/>
    <mergeCell ref="M636:N636"/>
    <mergeCell ref="O636:P636"/>
    <mergeCell ref="Q636:S636"/>
    <mergeCell ref="C637:D637"/>
    <mergeCell ref="E637:F637"/>
    <mergeCell ref="G637:H637"/>
    <mergeCell ref="I637:J637"/>
    <mergeCell ref="K637:L637"/>
    <mergeCell ref="M637:N637"/>
    <mergeCell ref="O637:P637"/>
    <mergeCell ref="Q637:S637"/>
    <mergeCell ref="C638:D638"/>
    <mergeCell ref="E638:F638"/>
    <mergeCell ref="G638:H638"/>
    <mergeCell ref="I638:J638"/>
    <mergeCell ref="K638:L638"/>
    <mergeCell ref="M638:N638"/>
    <mergeCell ref="O638:P638"/>
    <mergeCell ref="Q638:S638"/>
    <mergeCell ref="C639:D639"/>
    <mergeCell ref="E639:F639"/>
    <mergeCell ref="G639:H639"/>
    <mergeCell ref="I639:J639"/>
    <mergeCell ref="K639:L639"/>
    <mergeCell ref="M639:N639"/>
    <mergeCell ref="O639:P639"/>
    <mergeCell ref="Q639:S639"/>
    <mergeCell ref="C640:D640"/>
    <mergeCell ref="E640:F640"/>
    <mergeCell ref="G640:H640"/>
    <mergeCell ref="I640:J640"/>
    <mergeCell ref="K640:L640"/>
    <mergeCell ref="M640:N640"/>
    <mergeCell ref="O640:P640"/>
    <mergeCell ref="Q640:S640"/>
    <mergeCell ref="C641:D641"/>
    <mergeCell ref="E641:F641"/>
    <mergeCell ref="G641:H641"/>
    <mergeCell ref="I641:J641"/>
    <mergeCell ref="K641:L641"/>
    <mergeCell ref="M641:N641"/>
    <mergeCell ref="O641:P641"/>
    <mergeCell ref="Q641:S641"/>
    <mergeCell ref="C642:D642"/>
    <mergeCell ref="E642:F642"/>
    <mergeCell ref="G642:H642"/>
    <mergeCell ref="I642:J642"/>
    <mergeCell ref="K642:L642"/>
    <mergeCell ref="M642:N642"/>
    <mergeCell ref="O642:P642"/>
    <mergeCell ref="Q642:S642"/>
    <mergeCell ref="C643:D643"/>
    <mergeCell ref="E643:F643"/>
    <mergeCell ref="G643:H643"/>
    <mergeCell ref="I643:J643"/>
    <mergeCell ref="K643:L643"/>
    <mergeCell ref="M643:N643"/>
    <mergeCell ref="O643:P643"/>
    <mergeCell ref="Q643:S643"/>
    <mergeCell ref="C644:D644"/>
    <mergeCell ref="E644:F644"/>
    <mergeCell ref="G644:H644"/>
    <mergeCell ref="I644:J644"/>
    <mergeCell ref="K644:L644"/>
    <mergeCell ref="M644:N644"/>
    <mergeCell ref="O644:P644"/>
    <mergeCell ref="Q644:S644"/>
    <mergeCell ref="C645:D645"/>
    <mergeCell ref="E645:F645"/>
    <mergeCell ref="G645:H645"/>
    <mergeCell ref="I645:J645"/>
    <mergeCell ref="K645:L645"/>
    <mergeCell ref="M645:N645"/>
    <mergeCell ref="O645:P645"/>
    <mergeCell ref="Q645:S645"/>
    <mergeCell ref="C646:D646"/>
    <mergeCell ref="E646:F646"/>
    <mergeCell ref="G646:H646"/>
    <mergeCell ref="I646:J646"/>
    <mergeCell ref="K646:L646"/>
    <mergeCell ref="M646:N646"/>
    <mergeCell ref="O646:P646"/>
    <mergeCell ref="Q646:S646"/>
    <mergeCell ref="C647:D647"/>
    <mergeCell ref="E647:F647"/>
    <mergeCell ref="G647:H647"/>
    <mergeCell ref="I647:J647"/>
    <mergeCell ref="K647:L647"/>
    <mergeCell ref="M647:N647"/>
    <mergeCell ref="O647:P647"/>
    <mergeCell ref="Q647:S647"/>
    <mergeCell ref="C648:D648"/>
    <mergeCell ref="E648:F648"/>
    <mergeCell ref="G648:H648"/>
    <mergeCell ref="I648:J648"/>
    <mergeCell ref="K648:L648"/>
    <mergeCell ref="M648:N648"/>
    <mergeCell ref="O648:P648"/>
    <mergeCell ref="Q648:S648"/>
    <mergeCell ref="C649:D649"/>
    <mergeCell ref="E649:F649"/>
    <mergeCell ref="G649:H649"/>
    <mergeCell ref="I649:J649"/>
    <mergeCell ref="K649:L649"/>
    <mergeCell ref="M649:N649"/>
    <mergeCell ref="O649:P649"/>
    <mergeCell ref="Q649:S649"/>
    <mergeCell ref="C650:D650"/>
    <mergeCell ref="E650:F650"/>
    <mergeCell ref="G650:H650"/>
    <mergeCell ref="I650:J650"/>
    <mergeCell ref="K650:L650"/>
    <mergeCell ref="M650:N650"/>
    <mergeCell ref="O650:P650"/>
    <mergeCell ref="Q650:S650"/>
    <mergeCell ref="C651:D651"/>
    <mergeCell ref="E651:F651"/>
    <mergeCell ref="G651:H651"/>
    <mergeCell ref="I651:J651"/>
    <mergeCell ref="K651:L651"/>
    <mergeCell ref="M651:N651"/>
    <mergeCell ref="O651:P651"/>
    <mergeCell ref="Q651:S651"/>
    <mergeCell ref="C652:D652"/>
    <mergeCell ref="E652:F652"/>
    <mergeCell ref="G652:H652"/>
    <mergeCell ref="I652:J652"/>
    <mergeCell ref="K652:L652"/>
    <mergeCell ref="M652:N652"/>
    <mergeCell ref="O652:P652"/>
    <mergeCell ref="Q652:S652"/>
    <mergeCell ref="C653:D653"/>
    <mergeCell ref="E653:F653"/>
    <mergeCell ref="G653:H653"/>
    <mergeCell ref="I653:J653"/>
    <mergeCell ref="K653:L653"/>
    <mergeCell ref="M653:N653"/>
    <mergeCell ref="O653:P653"/>
    <mergeCell ref="Q653:S653"/>
    <mergeCell ref="C654:D654"/>
    <mergeCell ref="E654:F654"/>
    <mergeCell ref="G654:H654"/>
    <mergeCell ref="I654:J654"/>
    <mergeCell ref="K654:L654"/>
    <mergeCell ref="M654:N654"/>
    <mergeCell ref="O654:P654"/>
    <mergeCell ref="Q654:S654"/>
    <mergeCell ref="C655:D655"/>
    <mergeCell ref="E655:F655"/>
    <mergeCell ref="G655:H655"/>
    <mergeCell ref="I655:J655"/>
    <mergeCell ref="K655:L655"/>
    <mergeCell ref="M655:N655"/>
    <mergeCell ref="O655:P655"/>
    <mergeCell ref="Q655:S655"/>
    <mergeCell ref="C656:D656"/>
    <mergeCell ref="E656:F656"/>
    <mergeCell ref="G656:H656"/>
    <mergeCell ref="I656:J656"/>
    <mergeCell ref="K656:L656"/>
    <mergeCell ref="M656:N656"/>
    <mergeCell ref="O656:P656"/>
    <mergeCell ref="Q656:S656"/>
    <mergeCell ref="C657:D657"/>
    <mergeCell ref="E657:F657"/>
    <mergeCell ref="G657:H657"/>
    <mergeCell ref="I657:J657"/>
    <mergeCell ref="K657:L657"/>
    <mergeCell ref="M657:N657"/>
    <mergeCell ref="O657:P657"/>
    <mergeCell ref="Q657:S657"/>
    <mergeCell ref="C658:D658"/>
    <mergeCell ref="E658:F658"/>
    <mergeCell ref="G658:H658"/>
    <mergeCell ref="I658:J658"/>
    <mergeCell ref="K658:L658"/>
    <mergeCell ref="M658:N658"/>
    <mergeCell ref="O658:P658"/>
    <mergeCell ref="Q658:S658"/>
    <mergeCell ref="C659:D659"/>
    <mergeCell ref="E659:F659"/>
    <mergeCell ref="G659:H659"/>
    <mergeCell ref="I659:J659"/>
    <mergeCell ref="K659:L659"/>
    <mergeCell ref="M659:N659"/>
    <mergeCell ref="O659:P659"/>
    <mergeCell ref="Q659:S659"/>
    <mergeCell ref="C660:D660"/>
    <mergeCell ref="E660:F660"/>
    <mergeCell ref="G660:H660"/>
    <mergeCell ref="I660:J660"/>
    <mergeCell ref="K660:L660"/>
    <mergeCell ref="M660:N660"/>
    <mergeCell ref="O660:P660"/>
    <mergeCell ref="Q660:S660"/>
    <mergeCell ref="C661:D661"/>
    <mergeCell ref="E661:F661"/>
    <mergeCell ref="G661:H661"/>
    <mergeCell ref="I661:J661"/>
    <mergeCell ref="K661:L661"/>
    <mergeCell ref="M661:N661"/>
    <mergeCell ref="O661:P661"/>
    <mergeCell ref="Q661:S661"/>
    <mergeCell ref="C662:D662"/>
    <mergeCell ref="E662:F662"/>
    <mergeCell ref="G662:H662"/>
    <mergeCell ref="I662:J662"/>
    <mergeCell ref="K662:L662"/>
    <mergeCell ref="M662:N662"/>
    <mergeCell ref="O662:P662"/>
    <mergeCell ref="Q662:S662"/>
    <mergeCell ref="C663:D663"/>
    <mergeCell ref="E663:F663"/>
    <mergeCell ref="G663:H663"/>
    <mergeCell ref="I663:J663"/>
    <mergeCell ref="K663:L663"/>
    <mergeCell ref="M663:N663"/>
    <mergeCell ref="O663:P663"/>
    <mergeCell ref="Q663:S663"/>
    <mergeCell ref="C664:D664"/>
    <mergeCell ref="E664:F664"/>
    <mergeCell ref="G664:H664"/>
    <mergeCell ref="I664:J664"/>
    <mergeCell ref="K664:L664"/>
    <mergeCell ref="M664:N664"/>
    <mergeCell ref="O664:P664"/>
    <mergeCell ref="Q664:S664"/>
    <mergeCell ref="C665:D665"/>
    <mergeCell ref="E665:F665"/>
    <mergeCell ref="G665:H665"/>
    <mergeCell ref="I665:J665"/>
    <mergeCell ref="K665:L665"/>
    <mergeCell ref="M665:N665"/>
    <mergeCell ref="O665:P665"/>
    <mergeCell ref="Q665:S665"/>
    <mergeCell ref="C666:D666"/>
    <mergeCell ref="E666:F666"/>
    <mergeCell ref="G666:H666"/>
    <mergeCell ref="I666:J666"/>
    <mergeCell ref="K666:L666"/>
    <mergeCell ref="M666:N666"/>
    <mergeCell ref="O666:P666"/>
    <mergeCell ref="Q666:S666"/>
    <mergeCell ref="C667:D667"/>
    <mergeCell ref="E667:F667"/>
    <mergeCell ref="G667:H667"/>
    <mergeCell ref="I667:J667"/>
    <mergeCell ref="K667:L667"/>
    <mergeCell ref="M667:N667"/>
    <mergeCell ref="O667:P667"/>
    <mergeCell ref="Q667:S667"/>
    <mergeCell ref="C668:D668"/>
    <mergeCell ref="E668:F668"/>
    <mergeCell ref="G668:H668"/>
    <mergeCell ref="I668:J668"/>
    <mergeCell ref="K668:L668"/>
    <mergeCell ref="M668:N668"/>
    <mergeCell ref="O668:P668"/>
    <mergeCell ref="Q668:S668"/>
    <mergeCell ref="C669:D669"/>
    <mergeCell ref="E669:F669"/>
    <mergeCell ref="G669:H669"/>
    <mergeCell ref="I669:J669"/>
    <mergeCell ref="K669:L669"/>
    <mergeCell ref="M669:N669"/>
    <mergeCell ref="O669:P669"/>
    <mergeCell ref="Q669:S669"/>
    <mergeCell ref="C670:D670"/>
    <mergeCell ref="E670:F670"/>
    <mergeCell ref="G670:H670"/>
    <mergeCell ref="I670:J670"/>
    <mergeCell ref="K670:L670"/>
    <mergeCell ref="M670:N670"/>
    <mergeCell ref="O670:P670"/>
    <mergeCell ref="Q670:S670"/>
    <mergeCell ref="C671:D671"/>
    <mergeCell ref="E671:F671"/>
    <mergeCell ref="G671:H671"/>
    <mergeCell ref="I671:J671"/>
    <mergeCell ref="K671:L671"/>
    <mergeCell ref="M671:N671"/>
    <mergeCell ref="O671:P671"/>
    <mergeCell ref="Q671:S671"/>
    <mergeCell ref="C672:D672"/>
    <mergeCell ref="E672:F672"/>
    <mergeCell ref="G672:H672"/>
    <mergeCell ref="I672:J672"/>
    <mergeCell ref="K672:L672"/>
    <mergeCell ref="M672:N672"/>
    <mergeCell ref="O672:P672"/>
    <mergeCell ref="Q672:S672"/>
    <mergeCell ref="C673:D673"/>
    <mergeCell ref="E673:F673"/>
    <mergeCell ref="G673:H673"/>
    <mergeCell ref="I673:J673"/>
    <mergeCell ref="K673:L673"/>
    <mergeCell ref="M673:N673"/>
    <mergeCell ref="O673:P673"/>
    <mergeCell ref="Q673:S673"/>
    <mergeCell ref="C674:D674"/>
    <mergeCell ref="E674:F674"/>
    <mergeCell ref="G674:H674"/>
    <mergeCell ref="I674:J674"/>
    <mergeCell ref="K674:L674"/>
    <mergeCell ref="M674:N674"/>
    <mergeCell ref="O674:P674"/>
    <mergeCell ref="Q674:S674"/>
    <mergeCell ref="C675:D675"/>
    <mergeCell ref="E675:F675"/>
    <mergeCell ref="G675:H675"/>
    <mergeCell ref="I675:J675"/>
    <mergeCell ref="K675:L675"/>
    <mergeCell ref="M675:N675"/>
    <mergeCell ref="O675:P675"/>
    <mergeCell ref="Q675:S675"/>
    <mergeCell ref="C676:D676"/>
    <mergeCell ref="E676:F676"/>
    <mergeCell ref="G676:H676"/>
    <mergeCell ref="I676:J676"/>
    <mergeCell ref="K676:L676"/>
    <mergeCell ref="M676:N676"/>
    <mergeCell ref="O676:P676"/>
    <mergeCell ref="Q676:S676"/>
    <mergeCell ref="C677:D677"/>
    <mergeCell ref="E677:F677"/>
    <mergeCell ref="G677:H677"/>
    <mergeCell ref="I677:J677"/>
    <mergeCell ref="K677:L677"/>
    <mergeCell ref="M677:N677"/>
    <mergeCell ref="O677:P677"/>
    <mergeCell ref="Q677:S677"/>
    <mergeCell ref="C678:D678"/>
    <mergeCell ref="E678:F678"/>
    <mergeCell ref="G678:H678"/>
    <mergeCell ref="I678:J678"/>
    <mergeCell ref="K678:L678"/>
    <mergeCell ref="M678:N678"/>
    <mergeCell ref="O678:P678"/>
    <mergeCell ref="Q678:S678"/>
    <mergeCell ref="C679:D679"/>
    <mergeCell ref="E679:F679"/>
    <mergeCell ref="G679:H679"/>
    <mergeCell ref="I679:J679"/>
    <mergeCell ref="K679:L679"/>
    <mergeCell ref="M679:N679"/>
    <mergeCell ref="O679:P679"/>
    <mergeCell ref="Q679:S679"/>
    <mergeCell ref="C680:D680"/>
    <mergeCell ref="E680:F680"/>
    <mergeCell ref="G680:H680"/>
    <mergeCell ref="I680:J680"/>
    <mergeCell ref="K680:L680"/>
    <mergeCell ref="M680:N680"/>
    <mergeCell ref="O680:P680"/>
    <mergeCell ref="Q680:S680"/>
    <mergeCell ref="C681:D681"/>
    <mergeCell ref="E681:F681"/>
    <mergeCell ref="G681:H681"/>
    <mergeCell ref="I681:J681"/>
    <mergeCell ref="K681:L681"/>
    <mergeCell ref="M681:N681"/>
    <mergeCell ref="O681:P681"/>
    <mergeCell ref="Q681:S681"/>
    <mergeCell ref="C682:D682"/>
    <mergeCell ref="E682:F682"/>
    <mergeCell ref="G682:H682"/>
    <mergeCell ref="I682:J682"/>
    <mergeCell ref="K682:L682"/>
    <mergeCell ref="M682:N682"/>
    <mergeCell ref="O682:P682"/>
    <mergeCell ref="Q682:S682"/>
    <mergeCell ref="C683:D683"/>
    <mergeCell ref="E683:F683"/>
    <mergeCell ref="G683:H683"/>
    <mergeCell ref="I683:J683"/>
    <mergeCell ref="K683:L683"/>
    <mergeCell ref="M683:N683"/>
    <mergeCell ref="O683:P683"/>
    <mergeCell ref="Q683:S683"/>
    <mergeCell ref="C684:D684"/>
    <mergeCell ref="E684:F684"/>
    <mergeCell ref="G684:H684"/>
    <mergeCell ref="I684:J684"/>
    <mergeCell ref="K684:L684"/>
    <mergeCell ref="M684:N684"/>
    <mergeCell ref="O684:P684"/>
    <mergeCell ref="Q684:S684"/>
    <mergeCell ref="C685:D685"/>
    <mergeCell ref="E685:F685"/>
    <mergeCell ref="G685:H685"/>
    <mergeCell ref="I685:J685"/>
    <mergeCell ref="K685:L685"/>
    <mergeCell ref="M685:N685"/>
    <mergeCell ref="O685:P685"/>
    <mergeCell ref="Q685:S685"/>
    <mergeCell ref="C686:D686"/>
    <mergeCell ref="E686:F686"/>
    <mergeCell ref="G686:H686"/>
    <mergeCell ref="I686:J686"/>
    <mergeCell ref="K686:L686"/>
    <mergeCell ref="M686:N686"/>
    <mergeCell ref="O686:P686"/>
    <mergeCell ref="Q686:S686"/>
    <mergeCell ref="C687:D687"/>
    <mergeCell ref="E687:F687"/>
    <mergeCell ref="G687:H687"/>
    <mergeCell ref="I687:J687"/>
    <mergeCell ref="K687:L687"/>
    <mergeCell ref="M687:N687"/>
    <mergeCell ref="O687:P687"/>
    <mergeCell ref="Q687:S687"/>
    <mergeCell ref="O688:P688"/>
    <mergeCell ref="Q688:S688"/>
    <mergeCell ref="C688:D688"/>
    <mergeCell ref="E688:F688"/>
    <mergeCell ref="G688:H688"/>
    <mergeCell ref="I688:J688"/>
    <mergeCell ref="K688:L688"/>
    <mergeCell ref="M688:N688"/>
  </mergeCells>
  <pageMargins left="0.70833333333333337" right="0.70833333333333337" top="0.74791666666666667" bottom="0.74791666666666667" header="0.51180555555555551" footer="0.51180555555555551"/>
  <pageSetup scale="53" firstPageNumber="0" fitToHeight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8"/>
  <sheetViews>
    <sheetView tabSelected="1" view="pageBreakPreview" topLeftCell="B1" zoomScale="60" zoomScaleNormal="95" workbookViewId="0">
      <selection activeCell="H12" sqref="H12"/>
    </sheetView>
  </sheetViews>
  <sheetFormatPr baseColWidth="10" defaultColWidth="10.28515625" defaultRowHeight="15" x14ac:dyDescent="0.25"/>
  <cols>
    <col min="1" max="1" width="11.5703125" style="1" hidden="1" customWidth="1"/>
    <col min="2" max="2" width="17.5703125" style="2" customWidth="1"/>
    <col min="3" max="3" width="40.140625" style="2" customWidth="1"/>
    <col min="4" max="4" width="22" style="7" customWidth="1"/>
    <col min="5" max="5" width="24.85546875" style="4" customWidth="1"/>
    <col min="6" max="6" width="24.42578125" style="4" customWidth="1"/>
    <col min="7" max="7" width="25.7109375" style="4" customWidth="1"/>
    <col min="8" max="8" width="25.28515625" style="4" customWidth="1"/>
    <col min="9" max="9" width="22.42578125" style="34" customWidth="1"/>
    <col min="10" max="12" width="10.28515625" style="4" customWidth="1"/>
    <col min="13" max="13" width="10.28515625" style="5" customWidth="1"/>
    <col min="14" max="16384" width="10.28515625" style="1"/>
  </cols>
  <sheetData>
    <row r="1" spans="1:13" x14ac:dyDescent="0.25">
      <c r="C1" s="68" t="s">
        <v>0</v>
      </c>
      <c r="D1" s="6"/>
    </row>
    <row r="2" spans="1:13" x14ac:dyDescent="0.25">
      <c r="C2" s="68"/>
      <c r="D2" s="6"/>
    </row>
    <row r="3" spans="1:13" ht="18.75" x14ac:dyDescent="0.25">
      <c r="E3" s="25" t="s">
        <v>1</v>
      </c>
      <c r="F3" s="25"/>
      <c r="G3" s="25"/>
      <c r="H3" s="25"/>
    </row>
    <row r="4" spans="1:13" ht="18.75" x14ac:dyDescent="0.3">
      <c r="D4" s="96">
        <v>2019</v>
      </c>
      <c r="E4" s="96"/>
      <c r="F4" s="96"/>
      <c r="G4" s="96"/>
      <c r="H4" s="26"/>
      <c r="I4" s="26"/>
      <c r="J4" s="7"/>
    </row>
    <row r="5" spans="1:13" ht="18.75" x14ac:dyDescent="0.25">
      <c r="D5" s="95" t="s">
        <v>2153</v>
      </c>
      <c r="E5" s="95"/>
      <c r="F5" s="95"/>
      <c r="G5" s="95"/>
      <c r="H5" s="25"/>
      <c r="I5" s="25"/>
      <c r="J5" s="25"/>
    </row>
    <row r="6" spans="1:13" s="35" customFormat="1" ht="19.5" thickBot="1" x14ac:dyDescent="0.35">
      <c r="B6" s="2"/>
      <c r="C6" s="2"/>
      <c r="D6" s="36"/>
      <c r="E6" s="37"/>
      <c r="F6" s="37"/>
      <c r="G6" s="37"/>
      <c r="I6" s="38"/>
      <c r="M6" s="39"/>
    </row>
    <row r="7" spans="1:13" s="35" customFormat="1" ht="15" customHeight="1" thickBot="1" x14ac:dyDescent="0.3">
      <c r="B7" s="97" t="s">
        <v>4</v>
      </c>
      <c r="C7" s="110" t="s">
        <v>5</v>
      </c>
      <c r="D7" s="110" t="s">
        <v>6</v>
      </c>
      <c r="E7" s="110" t="s">
        <v>7</v>
      </c>
      <c r="F7" s="110" t="s">
        <v>8</v>
      </c>
      <c r="G7" s="110" t="s">
        <v>9</v>
      </c>
      <c r="H7" s="110" t="s">
        <v>10</v>
      </c>
      <c r="I7" s="112" t="s">
        <v>11</v>
      </c>
      <c r="J7" s="93" t="s">
        <v>12</v>
      </c>
      <c r="K7" s="93"/>
      <c r="L7" s="93"/>
      <c r="M7" s="39"/>
    </row>
    <row r="8" spans="1:13" s="35" customFormat="1" ht="15.75" thickBot="1" x14ac:dyDescent="0.3">
      <c r="B8" s="97"/>
      <c r="C8" s="111"/>
      <c r="D8" s="111"/>
      <c r="E8" s="111"/>
      <c r="F8" s="111"/>
      <c r="G8" s="111"/>
      <c r="H8" s="111"/>
      <c r="I8" s="113"/>
      <c r="J8" s="93"/>
      <c r="K8" s="93"/>
      <c r="L8" s="93"/>
    </row>
    <row r="9" spans="1:13" s="35" customFormat="1" x14ac:dyDescent="0.25">
      <c r="B9" s="110"/>
      <c r="C9" s="111"/>
      <c r="D9" s="111"/>
      <c r="E9" s="111"/>
      <c r="F9" s="111"/>
      <c r="G9" s="111"/>
      <c r="H9" s="111"/>
      <c r="I9" s="113"/>
      <c r="J9" s="116"/>
      <c r="K9" s="116"/>
      <c r="L9" s="116"/>
    </row>
    <row r="10" spans="1:13" s="46" customFormat="1" ht="45" customHeight="1" x14ac:dyDescent="0.25">
      <c r="A10" s="40" t="s">
        <v>14</v>
      </c>
      <c r="B10" s="69" t="s">
        <v>1851</v>
      </c>
      <c r="C10" s="41" t="s">
        <v>2068</v>
      </c>
      <c r="D10" s="42">
        <v>1</v>
      </c>
      <c r="E10" s="42" t="s">
        <v>20</v>
      </c>
      <c r="F10" s="43">
        <v>43477</v>
      </c>
      <c r="G10" s="43">
        <v>43478</v>
      </c>
      <c r="H10" s="44" t="s">
        <v>656</v>
      </c>
      <c r="I10" s="45">
        <v>36</v>
      </c>
      <c r="J10" s="114"/>
      <c r="K10" s="114"/>
      <c r="L10" s="114"/>
    </row>
    <row r="11" spans="1:13" s="46" customFormat="1" ht="45" customHeight="1" x14ac:dyDescent="0.25">
      <c r="A11" s="40" t="s">
        <v>14</v>
      </c>
      <c r="B11" s="69" t="s">
        <v>1851</v>
      </c>
      <c r="C11" s="41" t="s">
        <v>2068</v>
      </c>
      <c r="D11" s="42">
        <v>1</v>
      </c>
      <c r="E11" s="42" t="s">
        <v>20</v>
      </c>
      <c r="F11" s="43">
        <v>43477</v>
      </c>
      <c r="G11" s="43">
        <v>43478</v>
      </c>
      <c r="H11" s="44" t="s">
        <v>656</v>
      </c>
      <c r="I11" s="45">
        <v>130.16</v>
      </c>
      <c r="J11" s="114"/>
      <c r="K11" s="114"/>
      <c r="L11" s="114"/>
    </row>
    <row r="12" spans="1:13" s="46" customFormat="1" ht="45" customHeight="1" x14ac:dyDescent="0.25">
      <c r="A12" s="47" t="s">
        <v>21</v>
      </c>
      <c r="B12" s="69" t="s">
        <v>1851</v>
      </c>
      <c r="C12" s="41" t="s">
        <v>2068</v>
      </c>
      <c r="D12" s="42">
        <v>1</v>
      </c>
      <c r="E12" s="42" t="s">
        <v>20</v>
      </c>
      <c r="F12" s="43">
        <v>43470</v>
      </c>
      <c r="G12" s="43">
        <v>43471</v>
      </c>
      <c r="H12" s="44" t="s">
        <v>656</v>
      </c>
      <c r="I12" s="45">
        <v>36</v>
      </c>
      <c r="J12" s="114"/>
      <c r="K12" s="114"/>
      <c r="L12" s="114"/>
    </row>
    <row r="13" spans="1:13" s="46" customFormat="1" ht="45" customHeight="1" x14ac:dyDescent="0.25">
      <c r="B13" s="69" t="s">
        <v>1851</v>
      </c>
      <c r="C13" s="41" t="s">
        <v>2068</v>
      </c>
      <c r="D13" s="42">
        <v>1</v>
      </c>
      <c r="E13" s="42" t="s">
        <v>20</v>
      </c>
      <c r="F13" s="43">
        <v>43470</v>
      </c>
      <c r="G13" s="43">
        <v>43471</v>
      </c>
      <c r="H13" s="44" t="s">
        <v>656</v>
      </c>
      <c r="I13" s="45">
        <v>130.16</v>
      </c>
      <c r="J13" s="114"/>
      <c r="K13" s="114"/>
      <c r="L13" s="114"/>
    </row>
    <row r="14" spans="1:13" s="46" customFormat="1" ht="45" customHeight="1" x14ac:dyDescent="0.25">
      <c r="A14" s="40" t="s">
        <v>14</v>
      </c>
      <c r="B14" s="70" t="s">
        <v>1851</v>
      </c>
      <c r="C14" s="41" t="s">
        <v>2068</v>
      </c>
      <c r="D14" s="42">
        <v>1</v>
      </c>
      <c r="E14" s="42" t="s">
        <v>20</v>
      </c>
      <c r="F14" s="43">
        <v>43498</v>
      </c>
      <c r="G14" s="43">
        <v>43526</v>
      </c>
      <c r="H14" s="44" t="s">
        <v>656</v>
      </c>
      <c r="I14" s="45">
        <v>36</v>
      </c>
      <c r="J14" s="114"/>
      <c r="K14" s="114"/>
      <c r="L14" s="114"/>
    </row>
    <row r="15" spans="1:13" s="46" customFormat="1" ht="45" customHeight="1" x14ac:dyDescent="0.25">
      <c r="A15" s="40" t="s">
        <v>14</v>
      </c>
      <c r="B15" s="71" t="s">
        <v>1851</v>
      </c>
      <c r="C15" s="41" t="s">
        <v>2068</v>
      </c>
      <c r="D15" s="42">
        <v>1</v>
      </c>
      <c r="E15" s="42" t="s">
        <v>20</v>
      </c>
      <c r="F15" s="43">
        <v>43484</v>
      </c>
      <c r="G15" s="43">
        <v>43484</v>
      </c>
      <c r="H15" s="44" t="s">
        <v>656</v>
      </c>
      <c r="I15" s="45">
        <v>130.16</v>
      </c>
      <c r="J15" s="114"/>
      <c r="K15" s="114"/>
      <c r="L15" s="114"/>
    </row>
    <row r="16" spans="1:13" s="46" customFormat="1" ht="45" customHeight="1" x14ac:dyDescent="0.25">
      <c r="A16" s="48"/>
      <c r="B16" s="71" t="s">
        <v>1851</v>
      </c>
      <c r="C16" s="41" t="s">
        <v>2068</v>
      </c>
      <c r="D16" s="42">
        <v>1</v>
      </c>
      <c r="E16" s="42" t="s">
        <v>20</v>
      </c>
      <c r="F16" s="43">
        <v>43491</v>
      </c>
      <c r="G16" s="43">
        <v>43492</v>
      </c>
      <c r="H16" s="44" t="s">
        <v>656</v>
      </c>
      <c r="I16" s="45">
        <v>130.16</v>
      </c>
      <c r="J16" s="114"/>
      <c r="K16" s="114"/>
      <c r="L16" s="114"/>
    </row>
    <row r="17" spans="1:14" s="46" customFormat="1" ht="45" customHeight="1" x14ac:dyDescent="0.25">
      <c r="A17" s="48"/>
      <c r="B17" s="71" t="s">
        <v>1851</v>
      </c>
      <c r="C17" s="41" t="s">
        <v>2068</v>
      </c>
      <c r="D17" s="42">
        <v>1</v>
      </c>
      <c r="E17" s="42" t="s">
        <v>20</v>
      </c>
      <c r="F17" s="43">
        <v>43484</v>
      </c>
      <c r="G17" s="43">
        <v>43485</v>
      </c>
      <c r="H17" s="44" t="s">
        <v>656</v>
      </c>
      <c r="I17" s="45">
        <v>36</v>
      </c>
      <c r="J17" s="114"/>
      <c r="K17" s="114"/>
      <c r="L17" s="114"/>
    </row>
    <row r="18" spans="1:14" s="46" customFormat="1" ht="45" customHeight="1" x14ac:dyDescent="0.25">
      <c r="B18" s="71" t="s">
        <v>1851</v>
      </c>
      <c r="C18" s="41" t="s">
        <v>2068</v>
      </c>
      <c r="D18" s="42">
        <v>1</v>
      </c>
      <c r="E18" s="42" t="s">
        <v>20</v>
      </c>
      <c r="F18" s="43">
        <v>43491</v>
      </c>
      <c r="G18" s="43">
        <v>43492</v>
      </c>
      <c r="H18" s="44" t="s">
        <v>656</v>
      </c>
      <c r="I18" s="45">
        <v>36</v>
      </c>
      <c r="J18" s="114"/>
      <c r="K18" s="114"/>
      <c r="L18" s="114"/>
      <c r="N18" s="49"/>
    </row>
    <row r="19" spans="1:14" s="46" customFormat="1" ht="45" customHeight="1" x14ac:dyDescent="0.25">
      <c r="B19" s="69" t="s">
        <v>1855</v>
      </c>
      <c r="C19" s="57" t="s">
        <v>2069</v>
      </c>
      <c r="D19" s="50">
        <v>1</v>
      </c>
      <c r="E19" s="51" t="s">
        <v>20</v>
      </c>
      <c r="F19" s="43">
        <v>43483</v>
      </c>
      <c r="G19" s="43">
        <v>43483</v>
      </c>
      <c r="H19" s="44" t="s">
        <v>656</v>
      </c>
      <c r="I19" s="45">
        <v>90</v>
      </c>
      <c r="J19" s="114"/>
      <c r="K19" s="114"/>
      <c r="L19" s="114"/>
    </row>
    <row r="20" spans="1:14" s="46" customFormat="1" ht="45" customHeight="1" x14ac:dyDescent="0.25">
      <c r="B20" s="69" t="s">
        <v>1855</v>
      </c>
      <c r="C20" s="57" t="s">
        <v>2070</v>
      </c>
      <c r="D20" s="50">
        <v>1</v>
      </c>
      <c r="E20" s="51" t="s">
        <v>20</v>
      </c>
      <c r="F20" s="43">
        <v>43474</v>
      </c>
      <c r="G20" s="43">
        <v>43486</v>
      </c>
      <c r="H20" s="44" t="s">
        <v>656</v>
      </c>
      <c r="I20" s="45">
        <v>450</v>
      </c>
      <c r="J20" s="114"/>
      <c r="K20" s="114"/>
      <c r="L20" s="114"/>
    </row>
    <row r="21" spans="1:14" s="46" customFormat="1" ht="45" customHeight="1" x14ac:dyDescent="0.25">
      <c r="B21" s="69" t="s">
        <v>1855</v>
      </c>
      <c r="C21" s="57" t="s">
        <v>2071</v>
      </c>
      <c r="D21" s="50">
        <v>1</v>
      </c>
      <c r="E21" s="51" t="s">
        <v>20</v>
      </c>
      <c r="F21" s="43">
        <v>43473</v>
      </c>
      <c r="G21" s="43">
        <v>43483</v>
      </c>
      <c r="H21" s="44" t="s">
        <v>656</v>
      </c>
      <c r="I21" s="45">
        <v>300</v>
      </c>
      <c r="J21" s="114"/>
      <c r="K21" s="114"/>
      <c r="L21" s="114"/>
    </row>
    <row r="22" spans="1:14" s="46" customFormat="1" ht="45" customHeight="1" x14ac:dyDescent="0.25">
      <c r="B22" s="70" t="s">
        <v>1855</v>
      </c>
      <c r="C22" s="56" t="s">
        <v>2072</v>
      </c>
      <c r="D22" s="52">
        <v>1</v>
      </c>
      <c r="E22" s="53" t="s">
        <v>35</v>
      </c>
      <c r="F22" s="43">
        <v>43502</v>
      </c>
      <c r="G22" s="43">
        <v>43502</v>
      </c>
      <c r="H22" s="44" t="s">
        <v>656</v>
      </c>
      <c r="I22" s="45">
        <v>340</v>
      </c>
      <c r="J22" s="114"/>
      <c r="K22" s="114"/>
      <c r="L22" s="114"/>
    </row>
    <row r="23" spans="1:14" s="46" customFormat="1" ht="45" customHeight="1" x14ac:dyDescent="0.25">
      <c r="A23" s="40" t="s">
        <v>14</v>
      </c>
      <c r="B23" s="70" t="s">
        <v>1855</v>
      </c>
      <c r="C23" s="56" t="s">
        <v>2072</v>
      </c>
      <c r="D23" s="52">
        <v>1</v>
      </c>
      <c r="E23" s="53" t="s">
        <v>35</v>
      </c>
      <c r="F23" s="43">
        <v>43502</v>
      </c>
      <c r="G23" s="43">
        <v>43502</v>
      </c>
      <c r="H23" s="44" t="s">
        <v>656</v>
      </c>
      <c r="I23" s="45">
        <v>445</v>
      </c>
      <c r="J23" s="114"/>
      <c r="K23" s="114"/>
      <c r="L23" s="114"/>
    </row>
    <row r="24" spans="1:14" s="46" customFormat="1" ht="45" customHeight="1" x14ac:dyDescent="0.25">
      <c r="B24" s="71" t="s">
        <v>1855</v>
      </c>
      <c r="C24" s="56" t="s">
        <v>2073</v>
      </c>
      <c r="D24" s="52">
        <v>2</v>
      </c>
      <c r="E24" s="53" t="s">
        <v>1364</v>
      </c>
      <c r="F24" s="43">
        <v>43488</v>
      </c>
      <c r="G24" s="43">
        <v>43488</v>
      </c>
      <c r="H24" s="44" t="s">
        <v>656</v>
      </c>
      <c r="I24" s="45">
        <v>553.5</v>
      </c>
      <c r="J24" s="114"/>
      <c r="K24" s="114"/>
      <c r="L24" s="114"/>
    </row>
    <row r="25" spans="1:14" s="46" customFormat="1" ht="45" customHeight="1" x14ac:dyDescent="0.25">
      <c r="B25" s="71" t="s">
        <v>1855</v>
      </c>
      <c r="C25" s="56" t="s">
        <v>2073</v>
      </c>
      <c r="D25" s="52">
        <v>2</v>
      </c>
      <c r="E25" s="53" t="s">
        <v>1364</v>
      </c>
      <c r="F25" s="43">
        <v>43488</v>
      </c>
      <c r="G25" s="43">
        <v>43488</v>
      </c>
      <c r="H25" s="44" t="s">
        <v>656</v>
      </c>
      <c r="I25" s="45">
        <v>500</v>
      </c>
      <c r="J25" s="114"/>
      <c r="K25" s="114"/>
      <c r="L25" s="114"/>
    </row>
    <row r="26" spans="1:14" s="46" customFormat="1" ht="45" customHeight="1" x14ac:dyDescent="0.25">
      <c r="B26" s="71" t="s">
        <v>1855</v>
      </c>
      <c r="C26" s="56" t="s">
        <v>2073</v>
      </c>
      <c r="D26" s="52">
        <v>2</v>
      </c>
      <c r="E26" s="53" t="s">
        <v>1364</v>
      </c>
      <c r="F26" s="43">
        <v>43488</v>
      </c>
      <c r="G26" s="43">
        <v>43488</v>
      </c>
      <c r="H26" s="44" t="s">
        <v>656</v>
      </c>
      <c r="I26" s="45">
        <v>212</v>
      </c>
      <c r="J26" s="114"/>
      <c r="K26" s="114"/>
      <c r="L26" s="114"/>
    </row>
    <row r="27" spans="1:14" s="46" customFormat="1" ht="45" customHeight="1" x14ac:dyDescent="0.25">
      <c r="B27" s="72" t="s">
        <v>1855</v>
      </c>
      <c r="C27" s="56" t="s">
        <v>2074</v>
      </c>
      <c r="D27" s="52">
        <v>2</v>
      </c>
      <c r="E27" s="53" t="s">
        <v>1364</v>
      </c>
      <c r="F27" s="43">
        <v>43521</v>
      </c>
      <c r="G27" s="43">
        <v>43521</v>
      </c>
      <c r="H27" s="44" t="s">
        <v>656</v>
      </c>
      <c r="I27" s="45">
        <v>1250</v>
      </c>
      <c r="J27" s="114"/>
      <c r="K27" s="114"/>
      <c r="L27" s="114"/>
    </row>
    <row r="28" spans="1:14" s="46" customFormat="1" ht="45" customHeight="1" x14ac:dyDescent="0.25">
      <c r="B28" s="72" t="s">
        <v>1855</v>
      </c>
      <c r="C28" s="56" t="s">
        <v>2075</v>
      </c>
      <c r="D28" s="52">
        <v>1</v>
      </c>
      <c r="E28" s="53" t="s">
        <v>20</v>
      </c>
      <c r="F28" s="43">
        <v>43531</v>
      </c>
      <c r="G28" s="43">
        <v>43531</v>
      </c>
      <c r="H28" s="44" t="s">
        <v>656</v>
      </c>
      <c r="I28" s="45">
        <v>100</v>
      </c>
      <c r="J28" s="114"/>
      <c r="K28" s="114"/>
      <c r="L28" s="114"/>
      <c r="M28" s="54"/>
    </row>
    <row r="29" spans="1:14" s="46" customFormat="1" ht="45" customHeight="1" x14ac:dyDescent="0.25">
      <c r="B29" s="69" t="s">
        <v>1899</v>
      </c>
      <c r="C29" s="57" t="s">
        <v>2076</v>
      </c>
      <c r="D29" s="50">
        <v>2</v>
      </c>
      <c r="E29" s="51" t="s">
        <v>20</v>
      </c>
      <c r="F29" s="43">
        <v>43467</v>
      </c>
      <c r="G29" s="43">
        <v>43480</v>
      </c>
      <c r="H29" s="44" t="s">
        <v>656</v>
      </c>
      <c r="I29" s="45">
        <v>1080</v>
      </c>
      <c r="J29" s="114"/>
      <c r="K29" s="114"/>
      <c r="L29" s="114"/>
    </row>
    <row r="30" spans="1:14" s="46" customFormat="1" ht="45" customHeight="1" x14ac:dyDescent="0.25">
      <c r="B30" s="69" t="s">
        <v>1832</v>
      </c>
      <c r="C30" s="57" t="s">
        <v>2077</v>
      </c>
      <c r="D30" s="42">
        <v>1</v>
      </c>
      <c r="E30" s="51" t="s">
        <v>30</v>
      </c>
      <c r="F30" s="43">
        <v>43472</v>
      </c>
      <c r="G30" s="43">
        <v>43472</v>
      </c>
      <c r="H30" s="44" t="s">
        <v>656</v>
      </c>
      <c r="I30" s="45">
        <v>904</v>
      </c>
      <c r="J30" s="114"/>
      <c r="K30" s="114"/>
      <c r="L30" s="114"/>
    </row>
    <row r="31" spans="1:14" s="46" customFormat="1" ht="45" customHeight="1" x14ac:dyDescent="0.25">
      <c r="B31" s="69" t="s">
        <v>1832</v>
      </c>
      <c r="C31" s="57" t="s">
        <v>2078</v>
      </c>
      <c r="D31" s="42">
        <v>1</v>
      </c>
      <c r="E31" s="51" t="s">
        <v>35</v>
      </c>
      <c r="F31" s="43">
        <v>43479</v>
      </c>
      <c r="G31" s="43">
        <v>43479</v>
      </c>
      <c r="H31" s="44" t="s">
        <v>656</v>
      </c>
      <c r="I31" s="45">
        <v>212</v>
      </c>
      <c r="J31" s="114"/>
      <c r="K31" s="114"/>
      <c r="L31" s="114"/>
    </row>
    <row r="32" spans="1:14" s="46" customFormat="1" ht="45" customHeight="1" x14ac:dyDescent="0.25">
      <c r="B32" s="69" t="s">
        <v>1832</v>
      </c>
      <c r="C32" s="57" t="s">
        <v>2078</v>
      </c>
      <c r="D32" s="42">
        <v>1</v>
      </c>
      <c r="E32" s="51" t="s">
        <v>35</v>
      </c>
      <c r="F32" s="43">
        <v>43479</v>
      </c>
      <c r="G32" s="43">
        <v>43479</v>
      </c>
      <c r="H32" s="44" t="s">
        <v>656</v>
      </c>
      <c r="I32" s="45">
        <v>28</v>
      </c>
      <c r="J32" s="114"/>
      <c r="K32" s="114"/>
      <c r="L32" s="114"/>
    </row>
    <row r="33" spans="1:12" s="46" customFormat="1" ht="45" customHeight="1" x14ac:dyDescent="0.25">
      <c r="B33" s="69" t="s">
        <v>1832</v>
      </c>
      <c r="C33" s="57" t="s">
        <v>2078</v>
      </c>
      <c r="D33" s="42">
        <v>1</v>
      </c>
      <c r="E33" s="51" t="s">
        <v>35</v>
      </c>
      <c r="F33" s="43">
        <v>43479</v>
      </c>
      <c r="G33" s="43">
        <v>43479</v>
      </c>
      <c r="H33" s="44" t="s">
        <v>656</v>
      </c>
      <c r="I33" s="45">
        <v>156.99</v>
      </c>
      <c r="J33" s="114"/>
      <c r="K33" s="114"/>
      <c r="L33" s="114"/>
    </row>
    <row r="34" spans="1:12" s="46" customFormat="1" ht="45" customHeight="1" x14ac:dyDescent="0.25">
      <c r="B34" s="69" t="s">
        <v>1832</v>
      </c>
      <c r="C34" s="57" t="s">
        <v>2078</v>
      </c>
      <c r="D34" s="42">
        <v>1</v>
      </c>
      <c r="E34" s="51" t="s">
        <v>35</v>
      </c>
      <c r="F34" s="43">
        <v>43479</v>
      </c>
      <c r="G34" s="43">
        <v>43479</v>
      </c>
      <c r="H34" s="44" t="s">
        <v>656</v>
      </c>
      <c r="I34" s="45">
        <v>500</v>
      </c>
      <c r="J34" s="114"/>
      <c r="K34" s="114"/>
      <c r="L34" s="114"/>
    </row>
    <row r="35" spans="1:12" s="46" customFormat="1" ht="45" customHeight="1" x14ac:dyDescent="0.25">
      <c r="A35" s="40" t="s">
        <v>14</v>
      </c>
      <c r="B35" s="69" t="s">
        <v>1832</v>
      </c>
      <c r="C35" s="57" t="s">
        <v>2078</v>
      </c>
      <c r="D35" s="42">
        <v>1</v>
      </c>
      <c r="E35" s="51" t="s">
        <v>35</v>
      </c>
      <c r="F35" s="43">
        <v>43476</v>
      </c>
      <c r="G35" s="43">
        <v>43476</v>
      </c>
      <c r="H35" s="44" t="s">
        <v>656</v>
      </c>
      <c r="I35" s="45">
        <v>212</v>
      </c>
      <c r="J35" s="114"/>
      <c r="K35" s="114"/>
      <c r="L35" s="114"/>
    </row>
    <row r="36" spans="1:12" s="46" customFormat="1" ht="45" customHeight="1" x14ac:dyDescent="0.25">
      <c r="A36" s="48"/>
      <c r="B36" s="69" t="s">
        <v>1832</v>
      </c>
      <c r="C36" s="57" t="s">
        <v>2079</v>
      </c>
      <c r="D36" s="42">
        <v>1</v>
      </c>
      <c r="E36" s="51" t="s">
        <v>35</v>
      </c>
      <c r="F36" s="43">
        <v>43474</v>
      </c>
      <c r="G36" s="43">
        <v>43474</v>
      </c>
      <c r="H36" s="44" t="s">
        <v>656</v>
      </c>
      <c r="I36" s="45">
        <v>12</v>
      </c>
      <c r="J36" s="114"/>
      <c r="K36" s="114"/>
      <c r="L36" s="114"/>
    </row>
    <row r="37" spans="1:12" s="46" customFormat="1" ht="45" customHeight="1" x14ac:dyDescent="0.25">
      <c r="B37" s="69" t="s">
        <v>1832</v>
      </c>
      <c r="C37" s="57" t="s">
        <v>2079</v>
      </c>
      <c r="D37" s="42">
        <v>1</v>
      </c>
      <c r="E37" s="51" t="s">
        <v>35</v>
      </c>
      <c r="F37" s="43">
        <v>43474</v>
      </c>
      <c r="G37" s="43">
        <v>43474</v>
      </c>
      <c r="H37" s="44" t="s">
        <v>656</v>
      </c>
      <c r="I37" s="45">
        <v>212</v>
      </c>
      <c r="J37" s="114"/>
      <c r="K37" s="114"/>
      <c r="L37" s="114"/>
    </row>
    <row r="38" spans="1:12" s="46" customFormat="1" ht="45" customHeight="1" x14ac:dyDescent="0.25">
      <c r="B38" s="69" t="s">
        <v>1832</v>
      </c>
      <c r="C38" s="57" t="s">
        <v>2079</v>
      </c>
      <c r="D38" s="42">
        <v>1</v>
      </c>
      <c r="E38" s="51" t="s">
        <v>35</v>
      </c>
      <c r="F38" s="43">
        <v>43474</v>
      </c>
      <c r="G38" s="43">
        <v>43474</v>
      </c>
      <c r="H38" s="44" t="s">
        <v>656</v>
      </c>
      <c r="I38" s="45">
        <v>500</v>
      </c>
      <c r="J38" s="114"/>
      <c r="K38" s="114"/>
      <c r="L38" s="114"/>
    </row>
    <row r="39" spans="1:12" s="46" customFormat="1" ht="45" customHeight="1" x14ac:dyDescent="0.25">
      <c r="B39" s="69" t="s">
        <v>1832</v>
      </c>
      <c r="C39" s="57" t="s">
        <v>2080</v>
      </c>
      <c r="D39" s="42">
        <v>1</v>
      </c>
      <c r="E39" s="51" t="s">
        <v>35</v>
      </c>
      <c r="F39" s="43">
        <v>43468</v>
      </c>
      <c r="G39" s="43">
        <v>43468</v>
      </c>
      <c r="H39" s="44" t="s">
        <v>656</v>
      </c>
      <c r="I39" s="45">
        <v>212</v>
      </c>
      <c r="J39" s="114"/>
      <c r="K39" s="114"/>
      <c r="L39" s="114"/>
    </row>
    <row r="40" spans="1:12" s="46" customFormat="1" ht="45" customHeight="1" x14ac:dyDescent="0.25">
      <c r="B40" s="69" t="s">
        <v>1832</v>
      </c>
      <c r="C40" s="57" t="s">
        <v>2079</v>
      </c>
      <c r="D40" s="42">
        <v>1</v>
      </c>
      <c r="E40" s="51" t="s">
        <v>35</v>
      </c>
      <c r="F40" s="43">
        <v>43472</v>
      </c>
      <c r="G40" s="43">
        <v>43472</v>
      </c>
      <c r="H40" s="44" t="s">
        <v>656</v>
      </c>
      <c r="I40" s="45">
        <v>12</v>
      </c>
      <c r="J40" s="114"/>
      <c r="K40" s="114"/>
      <c r="L40" s="114"/>
    </row>
    <row r="41" spans="1:12" s="46" customFormat="1" ht="45" customHeight="1" x14ac:dyDescent="0.25">
      <c r="B41" s="69" t="s">
        <v>1832</v>
      </c>
      <c r="C41" s="57" t="s">
        <v>2081</v>
      </c>
      <c r="D41" s="42">
        <v>1</v>
      </c>
      <c r="E41" s="51" t="s">
        <v>35</v>
      </c>
      <c r="F41" s="43">
        <v>43469</v>
      </c>
      <c r="G41" s="43">
        <v>43469</v>
      </c>
      <c r="H41" s="44" t="s">
        <v>656</v>
      </c>
      <c r="I41" s="45">
        <v>310</v>
      </c>
      <c r="J41" s="114"/>
      <c r="K41" s="114"/>
      <c r="L41" s="114"/>
    </row>
    <row r="42" spans="1:12" s="46" customFormat="1" ht="45" customHeight="1" x14ac:dyDescent="0.25">
      <c r="B42" s="69" t="s">
        <v>1832</v>
      </c>
      <c r="C42" s="57" t="s">
        <v>2079</v>
      </c>
      <c r="D42" s="42">
        <v>1</v>
      </c>
      <c r="E42" s="51" t="s">
        <v>35</v>
      </c>
      <c r="F42" s="43">
        <v>43472</v>
      </c>
      <c r="G42" s="43">
        <v>43472</v>
      </c>
      <c r="H42" s="44" t="s">
        <v>656</v>
      </c>
      <c r="I42" s="45">
        <v>500</v>
      </c>
      <c r="J42" s="114"/>
      <c r="K42" s="114"/>
      <c r="L42" s="114"/>
    </row>
    <row r="43" spans="1:12" s="46" customFormat="1" ht="45" customHeight="1" x14ac:dyDescent="0.25">
      <c r="B43" s="69" t="s">
        <v>1832</v>
      </c>
      <c r="C43" s="57" t="s">
        <v>2077</v>
      </c>
      <c r="D43" s="42">
        <v>1</v>
      </c>
      <c r="E43" s="51" t="s">
        <v>30</v>
      </c>
      <c r="F43" s="43">
        <v>43472</v>
      </c>
      <c r="G43" s="43">
        <v>43472</v>
      </c>
      <c r="H43" s="44" t="s">
        <v>656</v>
      </c>
      <c r="I43" s="45">
        <v>220</v>
      </c>
      <c r="J43" s="114"/>
      <c r="K43" s="114"/>
      <c r="L43" s="114"/>
    </row>
    <row r="44" spans="1:12" s="46" customFormat="1" ht="45" customHeight="1" x14ac:dyDescent="0.25">
      <c r="A44" s="48"/>
      <c r="B44" s="69" t="s">
        <v>1832</v>
      </c>
      <c r="C44" s="57" t="s">
        <v>2079</v>
      </c>
      <c r="D44" s="42">
        <v>1</v>
      </c>
      <c r="E44" s="51" t="s">
        <v>35</v>
      </c>
      <c r="F44" s="43">
        <v>43474</v>
      </c>
      <c r="G44" s="43">
        <v>43474</v>
      </c>
      <c r="H44" s="44" t="s">
        <v>656</v>
      </c>
      <c r="I44" s="45">
        <v>169</v>
      </c>
      <c r="J44" s="114"/>
      <c r="K44" s="114"/>
      <c r="L44" s="114"/>
    </row>
    <row r="45" spans="1:12" s="46" customFormat="1" ht="45" customHeight="1" x14ac:dyDescent="0.25">
      <c r="A45" s="40" t="s">
        <v>46</v>
      </c>
      <c r="B45" s="69" t="s">
        <v>1832</v>
      </c>
      <c r="C45" s="57" t="s">
        <v>2079</v>
      </c>
      <c r="D45" s="42">
        <v>1</v>
      </c>
      <c r="E45" s="51" t="s">
        <v>35</v>
      </c>
      <c r="F45" s="43">
        <v>43472</v>
      </c>
      <c r="G45" s="43">
        <v>43472</v>
      </c>
      <c r="H45" s="44" t="s">
        <v>656</v>
      </c>
      <c r="I45" s="45">
        <v>212</v>
      </c>
      <c r="J45" s="114"/>
      <c r="K45" s="114"/>
      <c r="L45" s="114"/>
    </row>
    <row r="46" spans="1:12" s="46" customFormat="1" ht="45" customHeight="1" x14ac:dyDescent="0.25">
      <c r="B46" s="69" t="s">
        <v>1832</v>
      </c>
      <c r="C46" s="57" t="s">
        <v>2078</v>
      </c>
      <c r="D46" s="42">
        <v>1</v>
      </c>
      <c r="E46" s="51" t="s">
        <v>35</v>
      </c>
      <c r="F46" s="43">
        <v>43476</v>
      </c>
      <c r="G46" s="43">
        <v>43476</v>
      </c>
      <c r="H46" s="44" t="s">
        <v>656</v>
      </c>
      <c r="I46" s="45">
        <v>500</v>
      </c>
      <c r="J46" s="114"/>
      <c r="K46" s="114"/>
      <c r="L46" s="114"/>
    </row>
    <row r="47" spans="1:12" s="46" customFormat="1" ht="45" customHeight="1" x14ac:dyDescent="0.25">
      <c r="B47" s="69" t="s">
        <v>1832</v>
      </c>
      <c r="C47" s="57" t="s">
        <v>2078</v>
      </c>
      <c r="D47" s="42">
        <v>1</v>
      </c>
      <c r="E47" s="51" t="s">
        <v>35</v>
      </c>
      <c r="F47" s="43">
        <v>43476</v>
      </c>
      <c r="G47" s="43">
        <v>43476</v>
      </c>
      <c r="H47" s="44" t="s">
        <v>656</v>
      </c>
      <c r="I47" s="45">
        <v>220</v>
      </c>
      <c r="J47" s="114"/>
      <c r="K47" s="114"/>
      <c r="L47" s="114"/>
    </row>
    <row r="48" spans="1:12" s="46" customFormat="1" ht="45" customHeight="1" x14ac:dyDescent="0.25">
      <c r="A48" s="40" t="s">
        <v>14</v>
      </c>
      <c r="B48" s="69" t="s">
        <v>1832</v>
      </c>
      <c r="C48" s="57" t="s">
        <v>2082</v>
      </c>
      <c r="D48" s="42">
        <v>1</v>
      </c>
      <c r="E48" s="51" t="s">
        <v>35</v>
      </c>
      <c r="F48" s="43">
        <v>43474</v>
      </c>
      <c r="G48" s="43">
        <v>43474</v>
      </c>
      <c r="H48" s="44" t="s">
        <v>656</v>
      </c>
      <c r="I48" s="45">
        <v>351</v>
      </c>
      <c r="J48" s="114"/>
      <c r="K48" s="114"/>
      <c r="L48" s="114"/>
    </row>
    <row r="49" spans="1:12" s="46" customFormat="1" ht="45" customHeight="1" x14ac:dyDescent="0.25">
      <c r="A49" s="40" t="s">
        <v>14</v>
      </c>
      <c r="B49" s="69" t="s">
        <v>1832</v>
      </c>
      <c r="C49" s="57" t="s">
        <v>2082</v>
      </c>
      <c r="D49" s="42">
        <v>1</v>
      </c>
      <c r="E49" s="51" t="s">
        <v>35</v>
      </c>
      <c r="F49" s="43">
        <v>43474</v>
      </c>
      <c r="G49" s="43">
        <v>43474</v>
      </c>
      <c r="H49" s="44" t="s">
        <v>656</v>
      </c>
      <c r="I49" s="45">
        <v>106</v>
      </c>
      <c r="J49" s="114"/>
      <c r="K49" s="114"/>
      <c r="L49" s="114"/>
    </row>
    <row r="50" spans="1:12" s="46" customFormat="1" ht="45" customHeight="1" x14ac:dyDescent="0.25">
      <c r="A50" s="40" t="s">
        <v>14</v>
      </c>
      <c r="B50" s="69" t="s">
        <v>1832</v>
      </c>
      <c r="C50" s="57" t="s">
        <v>2078</v>
      </c>
      <c r="D50" s="42">
        <v>1</v>
      </c>
      <c r="E50" s="51" t="s">
        <v>35</v>
      </c>
      <c r="F50" s="43">
        <v>43476</v>
      </c>
      <c r="G50" s="43">
        <v>43476</v>
      </c>
      <c r="H50" s="44" t="s">
        <v>656</v>
      </c>
      <c r="I50" s="45">
        <v>33</v>
      </c>
      <c r="J50" s="114"/>
      <c r="K50" s="114"/>
      <c r="L50" s="114"/>
    </row>
    <row r="51" spans="1:12" s="46" customFormat="1" ht="45" customHeight="1" x14ac:dyDescent="0.25">
      <c r="B51" s="69" t="s">
        <v>1832</v>
      </c>
      <c r="C51" s="57" t="s">
        <v>2080</v>
      </c>
      <c r="D51" s="42">
        <v>1</v>
      </c>
      <c r="E51" s="51" t="s">
        <v>35</v>
      </c>
      <c r="F51" s="43">
        <v>43468</v>
      </c>
      <c r="G51" s="43">
        <v>43468</v>
      </c>
      <c r="H51" s="44" t="s">
        <v>656</v>
      </c>
      <c r="I51" s="45">
        <v>200</v>
      </c>
      <c r="J51" s="114"/>
      <c r="K51" s="114"/>
      <c r="L51" s="114"/>
    </row>
    <row r="52" spans="1:12" s="46" customFormat="1" ht="45" customHeight="1" x14ac:dyDescent="0.25">
      <c r="B52" s="69" t="s">
        <v>1832</v>
      </c>
      <c r="C52" s="57" t="s">
        <v>2077</v>
      </c>
      <c r="D52" s="42">
        <v>1</v>
      </c>
      <c r="E52" s="51" t="s">
        <v>30</v>
      </c>
      <c r="F52" s="43">
        <v>43472</v>
      </c>
      <c r="G52" s="43">
        <v>43472</v>
      </c>
      <c r="H52" s="44" t="s">
        <v>656</v>
      </c>
      <c r="I52" s="45">
        <v>590</v>
      </c>
      <c r="J52" s="114"/>
      <c r="K52" s="114"/>
      <c r="L52" s="114"/>
    </row>
    <row r="53" spans="1:12" s="46" customFormat="1" ht="45" customHeight="1" x14ac:dyDescent="0.25">
      <c r="B53" s="69" t="s">
        <v>1832</v>
      </c>
      <c r="C53" s="57" t="s">
        <v>2083</v>
      </c>
      <c r="D53" s="42">
        <v>1</v>
      </c>
      <c r="E53" s="51" t="s">
        <v>35</v>
      </c>
      <c r="F53" s="43">
        <v>43481</v>
      </c>
      <c r="G53" s="43">
        <v>43481</v>
      </c>
      <c r="H53" s="44" t="s">
        <v>656</v>
      </c>
      <c r="I53" s="45">
        <v>52</v>
      </c>
      <c r="J53" s="114"/>
      <c r="K53" s="114"/>
      <c r="L53" s="114"/>
    </row>
    <row r="54" spans="1:12" s="46" customFormat="1" ht="45" customHeight="1" x14ac:dyDescent="0.25">
      <c r="B54" s="69" t="s">
        <v>1832</v>
      </c>
      <c r="C54" s="57" t="s">
        <v>2078</v>
      </c>
      <c r="D54" s="42">
        <v>1</v>
      </c>
      <c r="E54" s="51" t="s">
        <v>35</v>
      </c>
      <c r="F54" s="43">
        <v>43482</v>
      </c>
      <c r="G54" s="43">
        <v>43482</v>
      </c>
      <c r="H54" s="44" t="s">
        <v>656</v>
      </c>
      <c r="I54" s="45">
        <v>212</v>
      </c>
      <c r="J54" s="114"/>
      <c r="K54" s="114"/>
      <c r="L54" s="114"/>
    </row>
    <row r="55" spans="1:12" s="46" customFormat="1" ht="45" customHeight="1" x14ac:dyDescent="0.25">
      <c r="B55" s="69" t="s">
        <v>1832</v>
      </c>
      <c r="C55" s="57" t="s">
        <v>2083</v>
      </c>
      <c r="D55" s="42">
        <v>1</v>
      </c>
      <c r="E55" s="51" t="s">
        <v>35</v>
      </c>
      <c r="F55" s="43">
        <v>43481</v>
      </c>
      <c r="G55" s="43">
        <v>43481</v>
      </c>
      <c r="H55" s="44" t="s">
        <v>656</v>
      </c>
      <c r="I55" s="45">
        <v>500</v>
      </c>
      <c r="J55" s="114"/>
      <c r="K55" s="114"/>
      <c r="L55" s="114"/>
    </row>
    <row r="56" spans="1:12" s="46" customFormat="1" ht="45" customHeight="1" x14ac:dyDescent="0.25">
      <c r="B56" s="69" t="s">
        <v>1832</v>
      </c>
      <c r="C56" s="57" t="s">
        <v>2083</v>
      </c>
      <c r="D56" s="42">
        <v>1</v>
      </c>
      <c r="E56" s="51" t="s">
        <v>35</v>
      </c>
      <c r="F56" s="43">
        <v>43481</v>
      </c>
      <c r="G56" s="43">
        <v>43481</v>
      </c>
      <c r="H56" s="44" t="s">
        <v>656</v>
      </c>
      <c r="I56" s="45">
        <v>115</v>
      </c>
      <c r="J56" s="114"/>
      <c r="K56" s="114"/>
      <c r="L56" s="114"/>
    </row>
    <row r="57" spans="1:12" s="46" customFormat="1" ht="45" customHeight="1" x14ac:dyDescent="0.25">
      <c r="B57" s="69" t="s">
        <v>1832</v>
      </c>
      <c r="C57" s="57" t="s">
        <v>2078</v>
      </c>
      <c r="D57" s="42">
        <v>1</v>
      </c>
      <c r="E57" s="51" t="s">
        <v>35</v>
      </c>
      <c r="F57" s="43">
        <v>43480</v>
      </c>
      <c r="G57" s="43">
        <v>43480</v>
      </c>
      <c r="H57" s="44" t="s">
        <v>656</v>
      </c>
      <c r="I57" s="45">
        <v>163</v>
      </c>
      <c r="J57" s="114"/>
      <c r="K57" s="114"/>
      <c r="L57" s="114"/>
    </row>
    <row r="58" spans="1:12" s="46" customFormat="1" ht="45" customHeight="1" x14ac:dyDescent="0.25">
      <c r="B58" s="69" t="s">
        <v>1832</v>
      </c>
      <c r="C58" s="57" t="s">
        <v>2078</v>
      </c>
      <c r="D58" s="42">
        <v>1</v>
      </c>
      <c r="E58" s="51" t="s">
        <v>35</v>
      </c>
      <c r="F58" s="43">
        <v>43480</v>
      </c>
      <c r="G58" s="43">
        <v>43480</v>
      </c>
      <c r="H58" s="44" t="s">
        <v>656</v>
      </c>
      <c r="I58" s="45">
        <v>157</v>
      </c>
      <c r="J58" s="114"/>
      <c r="K58" s="114"/>
      <c r="L58" s="114"/>
    </row>
    <row r="59" spans="1:12" s="46" customFormat="1" ht="45" customHeight="1" x14ac:dyDescent="0.25">
      <c r="B59" s="69" t="s">
        <v>1832</v>
      </c>
      <c r="C59" s="57" t="s">
        <v>2078</v>
      </c>
      <c r="D59" s="42">
        <v>1</v>
      </c>
      <c r="E59" s="51" t="s">
        <v>35</v>
      </c>
      <c r="F59" s="43">
        <v>43480</v>
      </c>
      <c r="G59" s="43">
        <v>43480</v>
      </c>
      <c r="H59" s="44" t="s">
        <v>656</v>
      </c>
      <c r="I59" s="45">
        <v>212</v>
      </c>
      <c r="J59" s="114"/>
      <c r="K59" s="114"/>
      <c r="L59" s="114"/>
    </row>
    <row r="60" spans="1:12" s="46" customFormat="1" ht="45" customHeight="1" x14ac:dyDescent="0.25">
      <c r="B60" s="69" t="s">
        <v>1832</v>
      </c>
      <c r="C60" s="57" t="s">
        <v>2078</v>
      </c>
      <c r="D60" s="42">
        <v>1</v>
      </c>
      <c r="E60" s="51" t="s">
        <v>35</v>
      </c>
      <c r="F60" s="43">
        <v>43482</v>
      </c>
      <c r="G60" s="43">
        <v>43482</v>
      </c>
      <c r="H60" s="44" t="s">
        <v>656</v>
      </c>
      <c r="I60" s="45">
        <v>50</v>
      </c>
      <c r="J60" s="114"/>
      <c r="K60" s="114"/>
      <c r="L60" s="114"/>
    </row>
    <row r="61" spans="1:12" s="46" customFormat="1" ht="45" customHeight="1" x14ac:dyDescent="0.25">
      <c r="B61" s="69" t="s">
        <v>1832</v>
      </c>
      <c r="C61" s="57" t="s">
        <v>2078</v>
      </c>
      <c r="D61" s="42">
        <v>1</v>
      </c>
      <c r="E61" s="51" t="s">
        <v>35</v>
      </c>
      <c r="F61" s="43">
        <v>43482</v>
      </c>
      <c r="G61" s="43">
        <v>43482</v>
      </c>
      <c r="H61" s="44" t="s">
        <v>656</v>
      </c>
      <c r="I61" s="45">
        <v>220</v>
      </c>
      <c r="J61" s="114"/>
      <c r="K61" s="114"/>
      <c r="L61" s="114"/>
    </row>
    <row r="62" spans="1:12" s="46" customFormat="1" ht="45" customHeight="1" x14ac:dyDescent="0.25">
      <c r="B62" s="69" t="s">
        <v>1832</v>
      </c>
      <c r="C62" s="57" t="s">
        <v>2083</v>
      </c>
      <c r="D62" s="42">
        <v>1</v>
      </c>
      <c r="E62" s="51" t="s">
        <v>35</v>
      </c>
      <c r="F62" s="43">
        <v>43481</v>
      </c>
      <c r="G62" s="43">
        <v>43481</v>
      </c>
      <c r="H62" s="44" t="s">
        <v>656</v>
      </c>
      <c r="I62" s="45">
        <v>212</v>
      </c>
      <c r="J62" s="114"/>
      <c r="K62" s="114"/>
      <c r="L62" s="114"/>
    </row>
    <row r="63" spans="1:12" s="46" customFormat="1" ht="45" customHeight="1" x14ac:dyDescent="0.25">
      <c r="B63" s="69" t="s">
        <v>1832</v>
      </c>
      <c r="C63" s="57" t="s">
        <v>2078</v>
      </c>
      <c r="D63" s="42">
        <v>1</v>
      </c>
      <c r="E63" s="51" t="s">
        <v>35</v>
      </c>
      <c r="F63" s="43">
        <v>43480</v>
      </c>
      <c r="G63" s="43">
        <v>43480</v>
      </c>
      <c r="H63" s="44" t="s">
        <v>656</v>
      </c>
      <c r="I63" s="45">
        <v>57</v>
      </c>
      <c r="J63" s="114"/>
      <c r="K63" s="114"/>
      <c r="L63" s="114"/>
    </row>
    <row r="64" spans="1:12" s="46" customFormat="1" ht="45" customHeight="1" x14ac:dyDescent="0.25">
      <c r="B64" s="69" t="s">
        <v>1832</v>
      </c>
      <c r="C64" s="57" t="s">
        <v>2084</v>
      </c>
      <c r="D64" s="42">
        <v>1</v>
      </c>
      <c r="E64" s="51" t="s">
        <v>1364</v>
      </c>
      <c r="F64" s="43">
        <v>43482</v>
      </c>
      <c r="G64" s="43">
        <v>43483</v>
      </c>
      <c r="H64" s="44" t="s">
        <v>656</v>
      </c>
      <c r="I64" s="45">
        <v>424</v>
      </c>
      <c r="J64" s="114"/>
      <c r="K64" s="114"/>
      <c r="L64" s="114"/>
    </row>
    <row r="65" spans="2:12" s="46" customFormat="1" ht="45" customHeight="1" x14ac:dyDescent="0.25">
      <c r="B65" s="70" t="s">
        <v>1832</v>
      </c>
      <c r="C65" s="56" t="s">
        <v>2085</v>
      </c>
      <c r="D65" s="42">
        <v>1</v>
      </c>
      <c r="E65" s="53" t="s">
        <v>35</v>
      </c>
      <c r="F65" s="43">
        <v>43490</v>
      </c>
      <c r="G65" s="43">
        <v>43490</v>
      </c>
      <c r="H65" s="44" t="s">
        <v>656</v>
      </c>
      <c r="I65" s="45">
        <v>879</v>
      </c>
      <c r="J65" s="114"/>
      <c r="K65" s="114"/>
      <c r="L65" s="114"/>
    </row>
    <row r="66" spans="2:12" s="46" customFormat="1" ht="45" customHeight="1" x14ac:dyDescent="0.25">
      <c r="B66" s="70" t="s">
        <v>1832</v>
      </c>
      <c r="C66" s="56" t="s">
        <v>2086</v>
      </c>
      <c r="D66" s="42">
        <v>1</v>
      </c>
      <c r="E66" s="53" t="s">
        <v>35</v>
      </c>
      <c r="F66" s="43">
        <v>43490</v>
      </c>
      <c r="G66" s="43">
        <v>43490</v>
      </c>
      <c r="H66" s="44" t="s">
        <v>656</v>
      </c>
      <c r="I66" s="45">
        <v>268</v>
      </c>
      <c r="J66" s="114"/>
      <c r="K66" s="114"/>
      <c r="L66" s="114"/>
    </row>
    <row r="67" spans="2:12" s="46" customFormat="1" ht="45" customHeight="1" x14ac:dyDescent="0.25">
      <c r="B67" s="71" t="s">
        <v>1832</v>
      </c>
      <c r="C67" s="56" t="s">
        <v>2087</v>
      </c>
      <c r="D67" s="42">
        <v>1</v>
      </c>
      <c r="E67" s="53" t="s">
        <v>1364</v>
      </c>
      <c r="F67" s="43">
        <v>43487</v>
      </c>
      <c r="G67" s="43">
        <v>43487</v>
      </c>
      <c r="H67" s="44" t="s">
        <v>656</v>
      </c>
      <c r="I67" s="45">
        <v>170</v>
      </c>
      <c r="J67" s="114"/>
      <c r="K67" s="114"/>
      <c r="L67" s="114"/>
    </row>
    <row r="68" spans="2:12" s="46" customFormat="1" ht="45" customHeight="1" x14ac:dyDescent="0.25">
      <c r="B68" s="71" t="s">
        <v>1832</v>
      </c>
      <c r="C68" s="56" t="s">
        <v>2087</v>
      </c>
      <c r="D68" s="42">
        <v>1</v>
      </c>
      <c r="E68" s="53" t="s">
        <v>1364</v>
      </c>
      <c r="F68" s="43">
        <v>43487</v>
      </c>
      <c r="G68" s="43">
        <v>43487</v>
      </c>
      <c r="H68" s="44" t="s">
        <v>656</v>
      </c>
      <c r="I68" s="45">
        <v>220</v>
      </c>
      <c r="J68" s="114"/>
      <c r="K68" s="114"/>
      <c r="L68" s="114"/>
    </row>
    <row r="69" spans="2:12" s="46" customFormat="1" ht="45" customHeight="1" x14ac:dyDescent="0.25">
      <c r="B69" s="71" t="s">
        <v>1832</v>
      </c>
      <c r="C69" s="56" t="s">
        <v>2088</v>
      </c>
      <c r="D69" s="42">
        <v>1</v>
      </c>
      <c r="E69" s="53" t="s">
        <v>1364</v>
      </c>
      <c r="F69" s="43">
        <v>43483</v>
      </c>
      <c r="G69" s="43">
        <v>43483</v>
      </c>
      <c r="H69" s="44" t="s">
        <v>656</v>
      </c>
      <c r="I69" s="45">
        <v>500</v>
      </c>
      <c r="J69" s="114"/>
      <c r="K69" s="114"/>
      <c r="L69" s="114"/>
    </row>
    <row r="70" spans="2:12" s="46" customFormat="1" ht="45" customHeight="1" x14ac:dyDescent="0.25">
      <c r="B70" s="71" t="s">
        <v>1832</v>
      </c>
      <c r="C70" s="56" t="s">
        <v>2085</v>
      </c>
      <c r="D70" s="42">
        <v>1</v>
      </c>
      <c r="E70" s="53" t="s">
        <v>1364</v>
      </c>
      <c r="F70" s="43">
        <v>43486</v>
      </c>
      <c r="G70" s="43">
        <v>43486</v>
      </c>
      <c r="H70" s="44" t="s">
        <v>656</v>
      </c>
      <c r="I70" s="45">
        <v>212</v>
      </c>
      <c r="J70" s="114"/>
      <c r="K70" s="114"/>
      <c r="L70" s="114"/>
    </row>
    <row r="71" spans="2:12" s="46" customFormat="1" ht="45" customHeight="1" x14ac:dyDescent="0.25">
      <c r="B71" s="71" t="s">
        <v>1832</v>
      </c>
      <c r="C71" s="56" t="s">
        <v>2085</v>
      </c>
      <c r="D71" s="42">
        <v>1</v>
      </c>
      <c r="E71" s="53" t="s">
        <v>1364</v>
      </c>
      <c r="F71" s="43">
        <v>43489</v>
      </c>
      <c r="G71" s="43">
        <v>43489</v>
      </c>
      <c r="H71" s="44" t="s">
        <v>656</v>
      </c>
      <c r="I71" s="45">
        <v>220</v>
      </c>
      <c r="J71" s="114"/>
      <c r="K71" s="114"/>
      <c r="L71" s="114"/>
    </row>
    <row r="72" spans="2:12" s="46" customFormat="1" ht="45" customHeight="1" x14ac:dyDescent="0.25">
      <c r="B72" s="71" t="s">
        <v>1832</v>
      </c>
      <c r="C72" s="56" t="s">
        <v>2085</v>
      </c>
      <c r="D72" s="42">
        <v>1</v>
      </c>
      <c r="E72" s="53" t="s">
        <v>1364</v>
      </c>
      <c r="F72" s="43">
        <v>43489</v>
      </c>
      <c r="G72" s="43">
        <v>43489</v>
      </c>
      <c r="H72" s="44" t="s">
        <v>656</v>
      </c>
      <c r="I72" s="45">
        <v>500</v>
      </c>
      <c r="J72" s="114"/>
      <c r="K72" s="114"/>
      <c r="L72" s="114"/>
    </row>
    <row r="73" spans="2:12" s="46" customFormat="1" ht="45" customHeight="1" x14ac:dyDescent="0.25">
      <c r="B73" s="71" t="s">
        <v>1832</v>
      </c>
      <c r="C73" s="56" t="s">
        <v>2088</v>
      </c>
      <c r="D73" s="42">
        <v>1</v>
      </c>
      <c r="E73" s="53" t="s">
        <v>1364</v>
      </c>
      <c r="F73" s="43">
        <v>43483</v>
      </c>
      <c r="G73" s="43">
        <v>43483</v>
      </c>
      <c r="H73" s="44" t="s">
        <v>656</v>
      </c>
      <c r="I73" s="45">
        <v>212</v>
      </c>
      <c r="J73" s="114"/>
      <c r="K73" s="114"/>
      <c r="L73" s="114"/>
    </row>
    <row r="74" spans="2:12" s="46" customFormat="1" ht="45" customHeight="1" x14ac:dyDescent="0.25">
      <c r="B74" s="71" t="s">
        <v>1832</v>
      </c>
      <c r="C74" s="56" t="s">
        <v>2088</v>
      </c>
      <c r="D74" s="42">
        <v>1</v>
      </c>
      <c r="E74" s="53" t="s">
        <v>1364</v>
      </c>
      <c r="F74" s="43">
        <v>43483</v>
      </c>
      <c r="G74" s="43">
        <v>43483</v>
      </c>
      <c r="H74" s="44" t="s">
        <v>656</v>
      </c>
      <c r="I74" s="45">
        <v>112</v>
      </c>
      <c r="J74" s="114"/>
      <c r="K74" s="114"/>
      <c r="L74" s="114"/>
    </row>
    <row r="75" spans="2:12" s="46" customFormat="1" ht="45" customHeight="1" x14ac:dyDescent="0.25">
      <c r="B75" s="71" t="s">
        <v>1832</v>
      </c>
      <c r="C75" s="56" t="s">
        <v>2083</v>
      </c>
      <c r="D75" s="42">
        <v>1</v>
      </c>
      <c r="E75" s="53" t="s">
        <v>1364</v>
      </c>
      <c r="F75" s="43">
        <v>43487</v>
      </c>
      <c r="G75" s="43">
        <v>43487</v>
      </c>
      <c r="H75" s="44" t="s">
        <v>656</v>
      </c>
      <c r="I75" s="45">
        <v>212</v>
      </c>
      <c r="J75" s="114"/>
      <c r="K75" s="114"/>
      <c r="L75" s="114"/>
    </row>
    <row r="76" spans="2:12" s="46" customFormat="1" ht="45" customHeight="1" x14ac:dyDescent="0.25">
      <c r="B76" s="71" t="s">
        <v>1832</v>
      </c>
      <c r="C76" s="56" t="s">
        <v>2085</v>
      </c>
      <c r="D76" s="42">
        <v>1</v>
      </c>
      <c r="E76" s="53" t="s">
        <v>1364</v>
      </c>
      <c r="F76" s="43">
        <v>43488</v>
      </c>
      <c r="G76" s="43">
        <v>43488</v>
      </c>
      <c r="H76" s="44" t="s">
        <v>656</v>
      </c>
      <c r="I76" s="45">
        <v>33</v>
      </c>
      <c r="J76" s="114"/>
      <c r="K76" s="114"/>
      <c r="L76" s="114"/>
    </row>
    <row r="77" spans="2:12" s="46" customFormat="1" ht="45" customHeight="1" x14ac:dyDescent="0.25">
      <c r="B77" s="71" t="s">
        <v>1832</v>
      </c>
      <c r="C77" s="56" t="s">
        <v>2085</v>
      </c>
      <c r="D77" s="42">
        <v>1</v>
      </c>
      <c r="E77" s="53" t="s">
        <v>1364</v>
      </c>
      <c r="F77" s="43">
        <v>43489</v>
      </c>
      <c r="G77" s="43">
        <v>43489</v>
      </c>
      <c r="H77" s="44" t="s">
        <v>656</v>
      </c>
      <c r="I77" s="45">
        <v>212</v>
      </c>
      <c r="J77" s="114"/>
      <c r="K77" s="114"/>
      <c r="L77" s="114"/>
    </row>
    <row r="78" spans="2:12" s="46" customFormat="1" ht="45" customHeight="1" x14ac:dyDescent="0.25">
      <c r="B78" s="71" t="s">
        <v>1832</v>
      </c>
      <c r="C78" s="56" t="s">
        <v>2085</v>
      </c>
      <c r="D78" s="42">
        <v>1</v>
      </c>
      <c r="E78" s="53" t="s">
        <v>1364</v>
      </c>
      <c r="F78" s="43">
        <v>43488</v>
      </c>
      <c r="G78" s="43">
        <v>43488</v>
      </c>
      <c r="H78" s="44" t="s">
        <v>656</v>
      </c>
      <c r="I78" s="45">
        <v>500</v>
      </c>
      <c r="J78" s="114"/>
      <c r="K78" s="114"/>
      <c r="L78" s="114"/>
    </row>
    <row r="79" spans="2:12" s="46" customFormat="1" ht="45" customHeight="1" x14ac:dyDescent="0.25">
      <c r="B79" s="71" t="s">
        <v>1832</v>
      </c>
      <c r="C79" s="56" t="s">
        <v>2085</v>
      </c>
      <c r="D79" s="42">
        <v>1</v>
      </c>
      <c r="E79" s="53" t="s">
        <v>1364</v>
      </c>
      <c r="F79" s="43">
        <v>43486</v>
      </c>
      <c r="G79" s="43">
        <v>43486</v>
      </c>
      <c r="H79" s="44" t="s">
        <v>656</v>
      </c>
      <c r="I79" s="45">
        <v>28</v>
      </c>
      <c r="J79" s="114"/>
      <c r="K79" s="114"/>
      <c r="L79" s="114"/>
    </row>
    <row r="80" spans="2:12" s="46" customFormat="1" ht="45" customHeight="1" x14ac:dyDescent="0.25">
      <c r="B80" s="71" t="s">
        <v>1832</v>
      </c>
      <c r="C80" s="56" t="s">
        <v>2085</v>
      </c>
      <c r="D80" s="42">
        <v>1</v>
      </c>
      <c r="E80" s="53" t="s">
        <v>1364</v>
      </c>
      <c r="F80" s="43">
        <v>43488</v>
      </c>
      <c r="G80" s="43">
        <v>43488</v>
      </c>
      <c r="H80" s="44" t="s">
        <v>656</v>
      </c>
      <c r="I80" s="45">
        <v>112</v>
      </c>
      <c r="J80" s="114"/>
      <c r="K80" s="114"/>
      <c r="L80" s="114"/>
    </row>
    <row r="81" spans="2:12" s="46" customFormat="1" ht="45" customHeight="1" x14ac:dyDescent="0.25">
      <c r="B81" s="71" t="s">
        <v>1832</v>
      </c>
      <c r="C81" s="56" t="s">
        <v>2085</v>
      </c>
      <c r="D81" s="42">
        <v>1</v>
      </c>
      <c r="E81" s="53" t="s">
        <v>1364</v>
      </c>
      <c r="F81" s="43">
        <v>43488</v>
      </c>
      <c r="G81" s="43">
        <v>43488</v>
      </c>
      <c r="H81" s="44" t="s">
        <v>656</v>
      </c>
      <c r="I81" s="45">
        <v>212</v>
      </c>
      <c r="J81" s="114"/>
      <c r="K81" s="114"/>
      <c r="L81" s="114"/>
    </row>
    <row r="82" spans="2:12" s="46" customFormat="1" ht="45" customHeight="1" x14ac:dyDescent="0.25">
      <c r="B82" s="71" t="s">
        <v>1832</v>
      </c>
      <c r="C82" s="56" t="s">
        <v>2085</v>
      </c>
      <c r="D82" s="42">
        <v>1</v>
      </c>
      <c r="E82" s="53" t="s">
        <v>1364</v>
      </c>
      <c r="F82" s="43">
        <v>43486</v>
      </c>
      <c r="G82" s="43">
        <v>43486</v>
      </c>
      <c r="H82" s="44" t="s">
        <v>656</v>
      </c>
      <c r="I82" s="45">
        <v>167</v>
      </c>
      <c r="J82" s="114"/>
      <c r="K82" s="114"/>
      <c r="L82" s="114"/>
    </row>
    <row r="83" spans="2:12" s="46" customFormat="1" ht="45" customHeight="1" x14ac:dyDescent="0.25">
      <c r="B83" s="71" t="s">
        <v>1832</v>
      </c>
      <c r="C83" s="56" t="s">
        <v>2085</v>
      </c>
      <c r="D83" s="42">
        <v>1</v>
      </c>
      <c r="E83" s="53" t="s">
        <v>1364</v>
      </c>
      <c r="F83" s="43">
        <v>43486</v>
      </c>
      <c r="G83" s="43">
        <v>43486</v>
      </c>
      <c r="H83" s="44" t="s">
        <v>656</v>
      </c>
      <c r="I83" s="45">
        <v>341.2</v>
      </c>
      <c r="J83" s="114"/>
      <c r="K83" s="114"/>
      <c r="L83" s="114"/>
    </row>
    <row r="84" spans="2:12" s="46" customFormat="1" ht="45" customHeight="1" x14ac:dyDescent="0.25">
      <c r="B84" s="71" t="s">
        <v>1832</v>
      </c>
      <c r="C84" s="56" t="s">
        <v>2087</v>
      </c>
      <c r="D84" s="42">
        <v>1</v>
      </c>
      <c r="E84" s="53" t="s">
        <v>1364</v>
      </c>
      <c r="F84" s="43">
        <v>43487</v>
      </c>
      <c r="G84" s="43">
        <v>43487</v>
      </c>
      <c r="H84" s="44" t="s">
        <v>656</v>
      </c>
      <c r="I84" s="45">
        <v>120</v>
      </c>
      <c r="J84" s="114"/>
      <c r="K84" s="114"/>
      <c r="L84" s="114"/>
    </row>
    <row r="85" spans="2:12" s="46" customFormat="1" ht="45" customHeight="1" x14ac:dyDescent="0.25">
      <c r="B85" s="71" t="s">
        <v>1832</v>
      </c>
      <c r="C85" s="56" t="s">
        <v>2089</v>
      </c>
      <c r="D85" s="42">
        <v>1</v>
      </c>
      <c r="E85" s="53" t="s">
        <v>1364</v>
      </c>
      <c r="F85" s="43">
        <v>43497</v>
      </c>
      <c r="G85" s="43">
        <v>43497</v>
      </c>
      <c r="H85" s="44" t="s">
        <v>656</v>
      </c>
      <c r="I85" s="45">
        <v>989</v>
      </c>
      <c r="J85" s="114"/>
      <c r="K85" s="114"/>
      <c r="L85" s="114"/>
    </row>
    <row r="86" spans="2:12" s="46" customFormat="1" ht="45" customHeight="1" x14ac:dyDescent="0.25">
      <c r="B86" s="71" t="s">
        <v>1832</v>
      </c>
      <c r="C86" s="56" t="s">
        <v>2085</v>
      </c>
      <c r="D86" s="42">
        <v>1</v>
      </c>
      <c r="E86" s="53" t="s">
        <v>1364</v>
      </c>
      <c r="F86" s="43">
        <v>43501</v>
      </c>
      <c r="G86" s="43">
        <v>43501</v>
      </c>
      <c r="H86" s="44" t="s">
        <v>656</v>
      </c>
      <c r="I86" s="45">
        <v>632</v>
      </c>
      <c r="J86" s="114"/>
      <c r="K86" s="114"/>
      <c r="L86" s="114"/>
    </row>
    <row r="87" spans="2:12" s="46" customFormat="1" ht="45" customHeight="1" x14ac:dyDescent="0.25">
      <c r="B87" s="71" t="s">
        <v>1832</v>
      </c>
      <c r="C87" s="56" t="s">
        <v>2085</v>
      </c>
      <c r="D87" s="42">
        <v>1</v>
      </c>
      <c r="E87" s="53" t="s">
        <v>1364</v>
      </c>
      <c r="F87" s="43">
        <v>43507</v>
      </c>
      <c r="G87" s="43">
        <v>43507</v>
      </c>
      <c r="H87" s="44" t="s">
        <v>656</v>
      </c>
      <c r="I87" s="45">
        <v>683</v>
      </c>
      <c r="J87" s="114"/>
      <c r="K87" s="114"/>
      <c r="L87" s="114"/>
    </row>
    <row r="88" spans="2:12" s="46" customFormat="1" ht="45" customHeight="1" x14ac:dyDescent="0.25">
      <c r="B88" s="71" t="s">
        <v>1832</v>
      </c>
      <c r="C88" s="56" t="s">
        <v>2085</v>
      </c>
      <c r="D88" s="42">
        <v>1</v>
      </c>
      <c r="E88" s="53" t="s">
        <v>1364</v>
      </c>
      <c r="F88" s="43">
        <v>43502</v>
      </c>
      <c r="G88" s="43">
        <v>43502</v>
      </c>
      <c r="H88" s="44" t="s">
        <v>656</v>
      </c>
      <c r="I88" s="45">
        <v>1010</v>
      </c>
      <c r="J88" s="114"/>
      <c r="K88" s="114"/>
      <c r="L88" s="114"/>
    </row>
    <row r="89" spans="2:12" s="46" customFormat="1" ht="45" customHeight="1" x14ac:dyDescent="0.25">
      <c r="B89" s="71" t="s">
        <v>1832</v>
      </c>
      <c r="C89" s="56" t="s">
        <v>2085</v>
      </c>
      <c r="D89" s="42">
        <v>1</v>
      </c>
      <c r="E89" s="53" t="s">
        <v>1364</v>
      </c>
      <c r="F89" s="43">
        <v>43495</v>
      </c>
      <c r="G89" s="43">
        <v>43495</v>
      </c>
      <c r="H89" s="44" t="s">
        <v>656</v>
      </c>
      <c r="I89" s="45">
        <v>495</v>
      </c>
      <c r="J89" s="114"/>
      <c r="K89" s="114"/>
      <c r="L89" s="114"/>
    </row>
    <row r="90" spans="2:12" s="46" customFormat="1" ht="45" customHeight="1" x14ac:dyDescent="0.25">
      <c r="B90" s="71" t="s">
        <v>1832</v>
      </c>
      <c r="C90" s="56" t="s">
        <v>2085</v>
      </c>
      <c r="D90" s="42">
        <v>1</v>
      </c>
      <c r="E90" s="53" t="s">
        <v>1364</v>
      </c>
      <c r="F90" s="43">
        <v>43494</v>
      </c>
      <c r="G90" s="43">
        <v>43494</v>
      </c>
      <c r="H90" s="44" t="s">
        <v>656</v>
      </c>
      <c r="I90" s="45">
        <v>585</v>
      </c>
      <c r="J90" s="114"/>
      <c r="K90" s="114"/>
      <c r="L90" s="114"/>
    </row>
    <row r="91" spans="2:12" s="46" customFormat="1" ht="45" customHeight="1" x14ac:dyDescent="0.25">
      <c r="B91" s="71" t="s">
        <v>1832</v>
      </c>
      <c r="C91" s="56" t="s">
        <v>2090</v>
      </c>
      <c r="D91" s="42">
        <v>1</v>
      </c>
      <c r="E91" s="53" t="s">
        <v>1364</v>
      </c>
      <c r="F91" s="43">
        <v>43495</v>
      </c>
      <c r="G91" s="43">
        <v>43495</v>
      </c>
      <c r="H91" s="44" t="s">
        <v>656</v>
      </c>
      <c r="I91" s="45">
        <v>786</v>
      </c>
      <c r="J91" s="114"/>
      <c r="K91" s="114"/>
      <c r="L91" s="114"/>
    </row>
    <row r="92" spans="2:12" s="46" customFormat="1" ht="45" customHeight="1" x14ac:dyDescent="0.25">
      <c r="B92" s="71" t="s">
        <v>1832</v>
      </c>
      <c r="C92" s="56" t="s">
        <v>2085</v>
      </c>
      <c r="D92" s="42">
        <v>1</v>
      </c>
      <c r="E92" s="53" t="s">
        <v>1364</v>
      </c>
      <c r="F92" s="43">
        <v>39844</v>
      </c>
      <c r="G92" s="43">
        <v>43496</v>
      </c>
      <c r="H92" s="44" t="s">
        <v>656</v>
      </c>
      <c r="I92" s="45">
        <v>447</v>
      </c>
      <c r="J92" s="114"/>
      <c r="K92" s="114"/>
      <c r="L92" s="114"/>
    </row>
    <row r="93" spans="2:12" s="46" customFormat="1" ht="45" customHeight="1" x14ac:dyDescent="0.25">
      <c r="B93" s="71" t="s">
        <v>1832</v>
      </c>
      <c r="C93" s="56" t="s">
        <v>2085</v>
      </c>
      <c r="D93" s="42">
        <v>1</v>
      </c>
      <c r="E93" s="53" t="s">
        <v>1364</v>
      </c>
      <c r="F93" s="43">
        <v>43493</v>
      </c>
      <c r="G93" s="43">
        <v>43493</v>
      </c>
      <c r="H93" s="44" t="s">
        <v>656</v>
      </c>
      <c r="I93" s="45">
        <v>460</v>
      </c>
      <c r="J93" s="114"/>
      <c r="K93" s="114"/>
      <c r="L93" s="114"/>
    </row>
    <row r="94" spans="2:12" s="46" customFormat="1" ht="45" customHeight="1" x14ac:dyDescent="0.25">
      <c r="B94" s="71" t="s">
        <v>1832</v>
      </c>
      <c r="C94" s="56" t="s">
        <v>2085</v>
      </c>
      <c r="D94" s="42">
        <v>1</v>
      </c>
      <c r="E94" s="53" t="s">
        <v>1364</v>
      </c>
      <c r="F94" s="43">
        <v>43507</v>
      </c>
      <c r="G94" s="43">
        <v>43507</v>
      </c>
      <c r="H94" s="44" t="s">
        <v>656</v>
      </c>
      <c r="I94" s="45">
        <v>252</v>
      </c>
      <c r="J94" s="114"/>
      <c r="K94" s="114"/>
      <c r="L94" s="114"/>
    </row>
    <row r="95" spans="2:12" s="46" customFormat="1" ht="45" customHeight="1" x14ac:dyDescent="0.25">
      <c r="B95" s="72" t="s">
        <v>1832</v>
      </c>
      <c r="C95" s="56" t="s">
        <v>2085</v>
      </c>
      <c r="D95" s="42">
        <v>1</v>
      </c>
      <c r="E95" s="53" t="s">
        <v>1364</v>
      </c>
      <c r="F95" s="43">
        <v>43504</v>
      </c>
      <c r="G95" s="43">
        <v>43504</v>
      </c>
      <c r="H95" s="44" t="s">
        <v>656</v>
      </c>
      <c r="I95" s="45">
        <v>180</v>
      </c>
      <c r="J95" s="114"/>
      <c r="K95" s="114"/>
      <c r="L95" s="114"/>
    </row>
    <row r="96" spans="2:12" s="46" customFormat="1" ht="45" customHeight="1" x14ac:dyDescent="0.25">
      <c r="B96" s="72" t="s">
        <v>1832</v>
      </c>
      <c r="C96" s="56" t="s">
        <v>2085</v>
      </c>
      <c r="D96" s="42">
        <v>1</v>
      </c>
      <c r="E96" s="53" t="s">
        <v>1364</v>
      </c>
      <c r="F96" s="43">
        <v>43515</v>
      </c>
      <c r="G96" s="43">
        <v>43515</v>
      </c>
      <c r="H96" s="44" t="s">
        <v>656</v>
      </c>
      <c r="I96" s="45">
        <v>314</v>
      </c>
      <c r="J96" s="114"/>
      <c r="K96" s="114"/>
      <c r="L96" s="114"/>
    </row>
    <row r="97" spans="2:12" s="46" customFormat="1" ht="45" customHeight="1" x14ac:dyDescent="0.25">
      <c r="B97" s="72" t="s">
        <v>1832</v>
      </c>
      <c r="C97" s="56" t="s">
        <v>2085</v>
      </c>
      <c r="D97" s="42">
        <v>1</v>
      </c>
      <c r="E97" s="53" t="s">
        <v>1364</v>
      </c>
      <c r="F97" s="43">
        <v>43518</v>
      </c>
      <c r="G97" s="43">
        <v>43518</v>
      </c>
      <c r="H97" s="44" t="s">
        <v>656</v>
      </c>
      <c r="I97" s="45">
        <v>340</v>
      </c>
      <c r="J97" s="114"/>
      <c r="K97" s="114"/>
      <c r="L97" s="114"/>
    </row>
    <row r="98" spans="2:12" s="46" customFormat="1" ht="45" customHeight="1" x14ac:dyDescent="0.25">
      <c r="B98" s="72" t="s">
        <v>1832</v>
      </c>
      <c r="C98" s="56" t="s">
        <v>2085</v>
      </c>
      <c r="D98" s="42">
        <v>1</v>
      </c>
      <c r="E98" s="53" t="s">
        <v>1364</v>
      </c>
      <c r="F98" s="43">
        <v>43509</v>
      </c>
      <c r="G98" s="43">
        <v>43509</v>
      </c>
      <c r="H98" s="44" t="s">
        <v>656</v>
      </c>
      <c r="I98" s="45">
        <v>350</v>
      </c>
      <c r="J98" s="114"/>
      <c r="K98" s="114"/>
      <c r="L98" s="114"/>
    </row>
    <row r="99" spans="2:12" s="46" customFormat="1" ht="45" customHeight="1" x14ac:dyDescent="0.25">
      <c r="B99" s="73" t="s">
        <v>1885</v>
      </c>
      <c r="C99" s="57" t="s">
        <v>2091</v>
      </c>
      <c r="D99" s="42">
        <v>1</v>
      </c>
      <c r="E99" s="51" t="s">
        <v>20</v>
      </c>
      <c r="F99" s="43">
        <v>43481</v>
      </c>
      <c r="G99" s="43">
        <v>43496</v>
      </c>
      <c r="H99" s="44" t="s">
        <v>656</v>
      </c>
      <c r="I99" s="45">
        <v>432</v>
      </c>
      <c r="J99" s="114"/>
      <c r="K99" s="114"/>
      <c r="L99" s="114"/>
    </row>
    <row r="100" spans="2:12" s="46" customFormat="1" ht="45" customHeight="1" x14ac:dyDescent="0.25">
      <c r="B100" s="73" t="s">
        <v>1885</v>
      </c>
      <c r="C100" s="57" t="s">
        <v>2092</v>
      </c>
      <c r="D100" s="42">
        <v>1</v>
      </c>
      <c r="E100" s="51" t="s">
        <v>20</v>
      </c>
      <c r="F100" s="43">
        <v>43486</v>
      </c>
      <c r="G100" s="43">
        <v>43496</v>
      </c>
      <c r="H100" s="44" t="s">
        <v>656</v>
      </c>
      <c r="I100" s="45">
        <v>410</v>
      </c>
      <c r="J100" s="114"/>
      <c r="K100" s="114"/>
      <c r="L100" s="114"/>
    </row>
    <row r="101" spans="2:12" s="46" customFormat="1" ht="45" customHeight="1" x14ac:dyDescent="0.25">
      <c r="B101" s="70" t="s">
        <v>1885</v>
      </c>
      <c r="C101" s="56" t="s">
        <v>2093</v>
      </c>
      <c r="D101" s="42">
        <v>1</v>
      </c>
      <c r="E101" s="53" t="s">
        <v>35</v>
      </c>
      <c r="F101" s="43">
        <v>43495</v>
      </c>
      <c r="G101" s="43">
        <v>43495</v>
      </c>
      <c r="H101" s="44" t="s">
        <v>656</v>
      </c>
      <c r="I101" s="45">
        <v>810</v>
      </c>
      <c r="J101" s="114"/>
      <c r="K101" s="114"/>
      <c r="L101" s="114"/>
    </row>
    <row r="102" spans="2:12" s="46" customFormat="1" ht="45" customHeight="1" x14ac:dyDescent="0.25">
      <c r="B102" s="72" t="s">
        <v>1885</v>
      </c>
      <c r="C102" s="56" t="s">
        <v>2094</v>
      </c>
      <c r="D102" s="42">
        <v>1</v>
      </c>
      <c r="E102" s="53" t="s">
        <v>20</v>
      </c>
      <c r="F102" s="43">
        <v>43514</v>
      </c>
      <c r="G102" s="43">
        <v>43524</v>
      </c>
      <c r="H102" s="44" t="s">
        <v>656</v>
      </c>
      <c r="I102" s="45">
        <v>333</v>
      </c>
      <c r="J102" s="114"/>
      <c r="K102" s="114"/>
      <c r="L102" s="114"/>
    </row>
    <row r="103" spans="2:12" s="46" customFormat="1" ht="45" customHeight="1" x14ac:dyDescent="0.25">
      <c r="B103" s="69" t="s">
        <v>1882</v>
      </c>
      <c r="C103" s="57" t="s">
        <v>2091</v>
      </c>
      <c r="D103" s="42">
        <v>1</v>
      </c>
      <c r="E103" s="51" t="s">
        <v>20</v>
      </c>
      <c r="F103" s="43">
        <v>43480</v>
      </c>
      <c r="G103" s="43">
        <v>43497</v>
      </c>
      <c r="H103" s="44" t="s">
        <v>656</v>
      </c>
      <c r="I103" s="45">
        <v>648</v>
      </c>
      <c r="J103" s="114"/>
      <c r="K103" s="114"/>
      <c r="L103" s="114"/>
    </row>
    <row r="104" spans="2:12" s="46" customFormat="1" ht="45" customHeight="1" x14ac:dyDescent="0.25">
      <c r="B104" s="69" t="s">
        <v>1882</v>
      </c>
      <c r="C104" s="57" t="s">
        <v>2091</v>
      </c>
      <c r="D104" s="42">
        <v>1</v>
      </c>
      <c r="E104" s="51" t="s">
        <v>20</v>
      </c>
      <c r="F104" s="43">
        <v>43480</v>
      </c>
      <c r="G104" s="43">
        <v>43497</v>
      </c>
      <c r="H104" s="44" t="s">
        <v>656</v>
      </c>
      <c r="I104" s="45">
        <v>648</v>
      </c>
      <c r="J104" s="114"/>
      <c r="K104" s="114"/>
      <c r="L104" s="114"/>
    </row>
    <row r="105" spans="2:12" s="46" customFormat="1" ht="45" customHeight="1" x14ac:dyDescent="0.25">
      <c r="B105" s="69" t="s">
        <v>1882</v>
      </c>
      <c r="C105" s="57" t="s">
        <v>2091</v>
      </c>
      <c r="D105" s="42">
        <v>1</v>
      </c>
      <c r="E105" s="51" t="s">
        <v>20</v>
      </c>
      <c r="F105" s="43">
        <v>43480</v>
      </c>
      <c r="G105" s="43">
        <v>43497</v>
      </c>
      <c r="H105" s="44" t="s">
        <v>656</v>
      </c>
      <c r="I105" s="45">
        <v>648</v>
      </c>
      <c r="J105" s="114"/>
      <c r="K105" s="114"/>
      <c r="L105" s="114"/>
    </row>
    <row r="106" spans="2:12" s="46" customFormat="1" ht="45" customHeight="1" x14ac:dyDescent="0.25">
      <c r="B106" s="69" t="s">
        <v>1882</v>
      </c>
      <c r="C106" s="57" t="s">
        <v>2091</v>
      </c>
      <c r="D106" s="42">
        <v>1</v>
      </c>
      <c r="E106" s="51" t="s">
        <v>20</v>
      </c>
      <c r="F106" s="43">
        <v>43467</v>
      </c>
      <c r="G106" s="43">
        <v>43479</v>
      </c>
      <c r="H106" s="44" t="s">
        <v>656</v>
      </c>
      <c r="I106" s="45">
        <v>648</v>
      </c>
      <c r="J106" s="114"/>
      <c r="K106" s="114"/>
      <c r="L106" s="114"/>
    </row>
    <row r="107" spans="2:12" s="46" customFormat="1" ht="45" customHeight="1" x14ac:dyDescent="0.25">
      <c r="B107" s="69" t="s">
        <v>1882</v>
      </c>
      <c r="C107" s="57" t="s">
        <v>2091</v>
      </c>
      <c r="D107" s="42">
        <v>1</v>
      </c>
      <c r="E107" s="51" t="s">
        <v>20</v>
      </c>
      <c r="F107" s="43">
        <v>43467</v>
      </c>
      <c r="G107" s="43">
        <v>43479</v>
      </c>
      <c r="H107" s="44" t="s">
        <v>656</v>
      </c>
      <c r="I107" s="45">
        <v>648</v>
      </c>
      <c r="J107" s="114"/>
      <c r="K107" s="114"/>
      <c r="L107" s="114"/>
    </row>
    <row r="108" spans="2:12" s="46" customFormat="1" ht="45" customHeight="1" x14ac:dyDescent="0.25">
      <c r="B108" s="69" t="s">
        <v>1882</v>
      </c>
      <c r="C108" s="57" t="s">
        <v>2091</v>
      </c>
      <c r="D108" s="42">
        <v>1</v>
      </c>
      <c r="E108" s="51" t="s">
        <v>20</v>
      </c>
      <c r="F108" s="43">
        <v>43467</v>
      </c>
      <c r="G108" s="43">
        <v>43479</v>
      </c>
      <c r="H108" s="44" t="s">
        <v>656</v>
      </c>
      <c r="I108" s="45">
        <v>648</v>
      </c>
      <c r="J108" s="114"/>
      <c r="K108" s="114"/>
      <c r="L108" s="114"/>
    </row>
    <row r="109" spans="2:12" s="46" customFormat="1" ht="45" customHeight="1" x14ac:dyDescent="0.25">
      <c r="B109" s="69" t="s">
        <v>1924</v>
      </c>
      <c r="C109" s="57" t="s">
        <v>2095</v>
      </c>
      <c r="D109" s="50">
        <v>2</v>
      </c>
      <c r="E109" s="51" t="s">
        <v>1364</v>
      </c>
      <c r="F109" s="43">
        <v>43474</v>
      </c>
      <c r="G109" s="43">
        <v>43474</v>
      </c>
      <c r="H109" s="44" t="s">
        <v>656</v>
      </c>
      <c r="I109" s="45">
        <v>282</v>
      </c>
      <c r="J109" s="114"/>
      <c r="K109" s="114"/>
      <c r="L109" s="114"/>
    </row>
    <row r="110" spans="2:12" s="46" customFormat="1" ht="45" customHeight="1" x14ac:dyDescent="0.25">
      <c r="B110" s="69" t="s">
        <v>1924</v>
      </c>
      <c r="C110" s="57" t="s">
        <v>2095</v>
      </c>
      <c r="D110" s="50">
        <v>2</v>
      </c>
      <c r="E110" s="51" t="s">
        <v>1364</v>
      </c>
      <c r="F110" s="43">
        <v>43474</v>
      </c>
      <c r="G110" s="43">
        <v>43474</v>
      </c>
      <c r="H110" s="44" t="s">
        <v>656</v>
      </c>
      <c r="I110" s="45">
        <v>165</v>
      </c>
      <c r="J110" s="114"/>
      <c r="K110" s="114"/>
      <c r="L110" s="114"/>
    </row>
    <row r="111" spans="2:12" s="46" customFormat="1" ht="45" customHeight="1" x14ac:dyDescent="0.25">
      <c r="B111" s="69" t="s">
        <v>1924</v>
      </c>
      <c r="C111" s="57" t="s">
        <v>2093</v>
      </c>
      <c r="D111" s="50">
        <v>1</v>
      </c>
      <c r="E111" s="51" t="s">
        <v>20</v>
      </c>
      <c r="F111" s="43">
        <v>43467</v>
      </c>
      <c r="G111" s="43">
        <v>43480</v>
      </c>
      <c r="H111" s="44" t="s">
        <v>656</v>
      </c>
      <c r="I111" s="45">
        <v>405</v>
      </c>
      <c r="J111" s="114"/>
      <c r="K111" s="114"/>
      <c r="L111" s="114"/>
    </row>
    <row r="112" spans="2:12" s="46" customFormat="1" ht="45" customHeight="1" x14ac:dyDescent="0.25">
      <c r="B112" s="74" t="s">
        <v>1924</v>
      </c>
      <c r="C112" s="57" t="s">
        <v>2096</v>
      </c>
      <c r="D112" s="50">
        <v>1</v>
      </c>
      <c r="E112" s="51" t="s">
        <v>20</v>
      </c>
      <c r="F112" s="43">
        <v>43472</v>
      </c>
      <c r="G112" s="43">
        <v>43476</v>
      </c>
      <c r="H112" s="44" t="s">
        <v>656</v>
      </c>
      <c r="I112" s="45">
        <v>594</v>
      </c>
      <c r="J112" s="114"/>
      <c r="K112" s="114"/>
      <c r="L112" s="114"/>
    </row>
    <row r="113" spans="2:12" s="46" customFormat="1" ht="45" customHeight="1" x14ac:dyDescent="0.25">
      <c r="B113" s="74" t="s">
        <v>1924</v>
      </c>
      <c r="C113" s="57" t="s">
        <v>2096</v>
      </c>
      <c r="D113" s="50">
        <v>1</v>
      </c>
      <c r="E113" s="51" t="s">
        <v>20</v>
      </c>
      <c r="F113" s="43">
        <v>43479</v>
      </c>
      <c r="G113" s="43">
        <v>43483</v>
      </c>
      <c r="H113" s="44" t="s">
        <v>656</v>
      </c>
      <c r="I113" s="45">
        <v>810</v>
      </c>
      <c r="J113" s="114"/>
      <c r="K113" s="114"/>
      <c r="L113" s="114"/>
    </row>
    <row r="114" spans="2:12" s="46" customFormat="1" ht="45" customHeight="1" x14ac:dyDescent="0.25">
      <c r="B114" s="74" t="s">
        <v>1924</v>
      </c>
      <c r="C114" s="57" t="s">
        <v>2096</v>
      </c>
      <c r="D114" s="50">
        <v>1</v>
      </c>
      <c r="E114" s="51" t="s">
        <v>20</v>
      </c>
      <c r="F114" s="43">
        <v>43467</v>
      </c>
      <c r="G114" s="43">
        <v>43469</v>
      </c>
      <c r="H114" s="44" t="s">
        <v>656</v>
      </c>
      <c r="I114" s="45">
        <v>216</v>
      </c>
      <c r="J114" s="114"/>
      <c r="K114" s="114"/>
      <c r="L114" s="114"/>
    </row>
    <row r="115" spans="2:12" s="46" customFormat="1" ht="45" customHeight="1" x14ac:dyDescent="0.25">
      <c r="B115" s="71" t="s">
        <v>1924</v>
      </c>
      <c r="C115" s="56" t="s">
        <v>2091</v>
      </c>
      <c r="D115" s="52">
        <v>1</v>
      </c>
      <c r="E115" s="53" t="s">
        <v>35</v>
      </c>
      <c r="F115" s="43">
        <v>43503</v>
      </c>
      <c r="G115" s="43">
        <v>43503</v>
      </c>
      <c r="H115" s="44" t="s">
        <v>656</v>
      </c>
      <c r="I115" s="45">
        <v>860.95</v>
      </c>
      <c r="J115" s="114"/>
      <c r="K115" s="114"/>
      <c r="L115" s="114"/>
    </row>
    <row r="116" spans="2:12" s="46" customFormat="1" ht="45" customHeight="1" x14ac:dyDescent="0.25">
      <c r="B116" s="70" t="s">
        <v>1944</v>
      </c>
      <c r="C116" s="56" t="s">
        <v>2097</v>
      </c>
      <c r="D116" s="42">
        <v>1</v>
      </c>
      <c r="E116" s="53" t="s">
        <v>35</v>
      </c>
      <c r="F116" s="43">
        <v>43495</v>
      </c>
      <c r="G116" s="43">
        <v>43495</v>
      </c>
      <c r="H116" s="44" t="s">
        <v>656</v>
      </c>
      <c r="I116" s="45">
        <v>424</v>
      </c>
      <c r="J116" s="114"/>
      <c r="K116" s="114"/>
      <c r="L116" s="114"/>
    </row>
    <row r="117" spans="2:12" s="46" customFormat="1" ht="45" customHeight="1" x14ac:dyDescent="0.25">
      <c r="B117" s="70" t="s">
        <v>1944</v>
      </c>
      <c r="C117" s="56" t="s">
        <v>2098</v>
      </c>
      <c r="D117" s="42">
        <v>1</v>
      </c>
      <c r="E117" s="55" t="s">
        <v>2099</v>
      </c>
      <c r="F117" s="43">
        <v>43490</v>
      </c>
      <c r="G117" s="43">
        <v>43491</v>
      </c>
      <c r="H117" s="44" t="s">
        <v>656</v>
      </c>
      <c r="I117" s="45">
        <v>818.75</v>
      </c>
      <c r="J117" s="114"/>
      <c r="K117" s="114"/>
      <c r="L117" s="114"/>
    </row>
    <row r="118" spans="2:12" s="46" customFormat="1" ht="45" customHeight="1" x14ac:dyDescent="0.25">
      <c r="B118" s="70" t="s">
        <v>1944</v>
      </c>
      <c r="C118" s="56" t="s">
        <v>2098</v>
      </c>
      <c r="D118" s="42">
        <v>1</v>
      </c>
      <c r="E118" s="55" t="s">
        <v>2099</v>
      </c>
      <c r="F118" s="43">
        <v>43490</v>
      </c>
      <c r="G118" s="43">
        <v>43491</v>
      </c>
      <c r="H118" s="44" t="s">
        <v>656</v>
      </c>
      <c r="I118" s="45">
        <v>2137</v>
      </c>
      <c r="J118" s="114"/>
      <c r="K118" s="114"/>
      <c r="L118" s="114"/>
    </row>
    <row r="119" spans="2:12" s="46" customFormat="1" ht="45" customHeight="1" x14ac:dyDescent="0.25">
      <c r="B119" s="75" t="s">
        <v>1957</v>
      </c>
      <c r="C119" s="56" t="s">
        <v>2093</v>
      </c>
      <c r="D119" s="42">
        <v>1</v>
      </c>
      <c r="E119" s="53" t="s">
        <v>35</v>
      </c>
      <c r="F119" s="43">
        <v>43486</v>
      </c>
      <c r="G119" s="43">
        <v>43486</v>
      </c>
      <c r="H119" s="44" t="s">
        <v>656</v>
      </c>
      <c r="I119" s="45">
        <v>170</v>
      </c>
      <c r="J119" s="114"/>
      <c r="K119" s="114"/>
      <c r="L119" s="114"/>
    </row>
    <row r="120" spans="2:12" s="46" customFormat="1" ht="45" customHeight="1" x14ac:dyDescent="0.25">
      <c r="B120" s="75" t="s">
        <v>1957</v>
      </c>
      <c r="C120" s="56" t="s">
        <v>2093</v>
      </c>
      <c r="D120" s="42">
        <v>1</v>
      </c>
      <c r="E120" s="53" t="s">
        <v>35</v>
      </c>
      <c r="F120" s="43">
        <v>43487</v>
      </c>
      <c r="G120" s="43">
        <v>43487</v>
      </c>
      <c r="H120" s="44" t="s">
        <v>656</v>
      </c>
      <c r="I120" s="45">
        <v>212</v>
      </c>
      <c r="J120" s="114"/>
      <c r="K120" s="114"/>
      <c r="L120" s="114"/>
    </row>
    <row r="121" spans="2:12" s="46" customFormat="1" ht="45" customHeight="1" x14ac:dyDescent="0.25">
      <c r="B121" s="75" t="s">
        <v>1957</v>
      </c>
      <c r="C121" s="56" t="s">
        <v>2100</v>
      </c>
      <c r="D121" s="42">
        <v>1</v>
      </c>
      <c r="E121" s="53" t="s">
        <v>35</v>
      </c>
      <c r="F121" s="43">
        <v>43482</v>
      </c>
      <c r="G121" s="43">
        <v>43482</v>
      </c>
      <c r="H121" s="44" t="s">
        <v>656</v>
      </c>
      <c r="I121" s="45">
        <v>712</v>
      </c>
      <c r="J121" s="114"/>
      <c r="K121" s="114"/>
      <c r="L121" s="114"/>
    </row>
    <row r="122" spans="2:12" s="46" customFormat="1" ht="45" customHeight="1" x14ac:dyDescent="0.25">
      <c r="B122" s="75" t="s">
        <v>1957</v>
      </c>
      <c r="C122" s="56" t="s">
        <v>2093</v>
      </c>
      <c r="D122" s="42">
        <v>1</v>
      </c>
      <c r="E122" s="53" t="s">
        <v>35</v>
      </c>
      <c r="F122" s="43">
        <v>43486</v>
      </c>
      <c r="G122" s="43">
        <v>43486</v>
      </c>
      <c r="H122" s="44" t="s">
        <v>656</v>
      </c>
      <c r="I122" s="45">
        <v>263</v>
      </c>
      <c r="J122" s="114"/>
      <c r="K122" s="114"/>
      <c r="L122" s="114"/>
    </row>
    <row r="123" spans="2:12" s="46" customFormat="1" ht="45" customHeight="1" x14ac:dyDescent="0.25">
      <c r="B123" s="71" t="s">
        <v>1957</v>
      </c>
      <c r="C123" s="56" t="s">
        <v>2101</v>
      </c>
      <c r="D123" s="42">
        <v>1</v>
      </c>
      <c r="E123" s="53" t="s">
        <v>1364</v>
      </c>
      <c r="F123" s="43">
        <v>43479</v>
      </c>
      <c r="G123" s="43">
        <v>43479</v>
      </c>
      <c r="H123" s="44" t="s">
        <v>656</v>
      </c>
      <c r="I123" s="45">
        <v>46</v>
      </c>
      <c r="J123" s="114"/>
      <c r="K123" s="114"/>
      <c r="L123" s="114"/>
    </row>
    <row r="124" spans="2:12" s="46" customFormat="1" ht="45" customHeight="1" x14ac:dyDescent="0.25">
      <c r="B124" s="71" t="s">
        <v>1957</v>
      </c>
      <c r="C124" s="56" t="s">
        <v>2101</v>
      </c>
      <c r="D124" s="42">
        <v>1</v>
      </c>
      <c r="E124" s="53" t="s">
        <v>1364</v>
      </c>
      <c r="F124" s="43">
        <v>43479</v>
      </c>
      <c r="G124" s="43">
        <v>43479</v>
      </c>
      <c r="H124" s="44" t="s">
        <v>656</v>
      </c>
      <c r="I124" s="45">
        <v>170</v>
      </c>
      <c r="J124" s="114"/>
      <c r="K124" s="114"/>
      <c r="L124" s="114"/>
    </row>
    <row r="125" spans="2:12" s="46" customFormat="1" ht="45" customHeight="1" x14ac:dyDescent="0.25">
      <c r="B125" s="71" t="s">
        <v>1957</v>
      </c>
      <c r="C125" s="56" t="s">
        <v>2101</v>
      </c>
      <c r="D125" s="42">
        <v>1</v>
      </c>
      <c r="E125" s="53" t="s">
        <v>1364</v>
      </c>
      <c r="F125" s="43">
        <v>43479</v>
      </c>
      <c r="G125" s="43">
        <v>43479</v>
      </c>
      <c r="H125" s="44" t="s">
        <v>656</v>
      </c>
      <c r="I125" s="45">
        <v>120</v>
      </c>
      <c r="J125" s="114"/>
      <c r="K125" s="114"/>
      <c r="L125" s="114"/>
    </row>
    <row r="126" spans="2:12" s="46" customFormat="1" ht="45" customHeight="1" x14ac:dyDescent="0.25">
      <c r="B126" s="76" t="s">
        <v>1957</v>
      </c>
      <c r="C126" s="56" t="s">
        <v>2102</v>
      </c>
      <c r="D126" s="42">
        <v>1</v>
      </c>
      <c r="E126" s="53" t="s">
        <v>1364</v>
      </c>
      <c r="F126" s="43">
        <v>43508</v>
      </c>
      <c r="G126" s="43">
        <v>43508</v>
      </c>
      <c r="H126" s="44" t="s">
        <v>656</v>
      </c>
      <c r="I126" s="45">
        <v>718</v>
      </c>
      <c r="J126" s="114"/>
      <c r="K126" s="114"/>
      <c r="L126" s="114"/>
    </row>
    <row r="127" spans="2:12" s="46" customFormat="1" ht="45" customHeight="1" x14ac:dyDescent="0.25">
      <c r="B127" s="72" t="s">
        <v>1957</v>
      </c>
      <c r="C127" s="56" t="s">
        <v>2103</v>
      </c>
      <c r="D127" s="42">
        <v>1</v>
      </c>
      <c r="E127" s="53" t="s">
        <v>1364</v>
      </c>
      <c r="F127" s="43">
        <v>43507</v>
      </c>
      <c r="G127" s="43">
        <v>43507</v>
      </c>
      <c r="H127" s="44" t="s">
        <v>656</v>
      </c>
      <c r="I127" s="45">
        <v>170</v>
      </c>
      <c r="J127" s="114"/>
      <c r="K127" s="114"/>
      <c r="L127" s="114"/>
    </row>
    <row r="128" spans="2:12" s="46" customFormat="1" ht="45" customHeight="1" x14ac:dyDescent="0.25">
      <c r="B128" s="72" t="s">
        <v>1957</v>
      </c>
      <c r="C128" s="56" t="s">
        <v>2103</v>
      </c>
      <c r="D128" s="42">
        <v>1</v>
      </c>
      <c r="E128" s="53" t="s">
        <v>1364</v>
      </c>
      <c r="F128" s="43">
        <v>43507</v>
      </c>
      <c r="G128" s="43">
        <v>43507</v>
      </c>
      <c r="H128" s="44" t="s">
        <v>656</v>
      </c>
      <c r="I128" s="45">
        <v>325</v>
      </c>
      <c r="J128" s="114"/>
      <c r="K128" s="114"/>
      <c r="L128" s="114"/>
    </row>
    <row r="129" spans="2:12" s="46" customFormat="1" ht="45" customHeight="1" x14ac:dyDescent="0.25">
      <c r="B129" s="71" t="s">
        <v>2062</v>
      </c>
      <c r="C129" s="56" t="s">
        <v>2104</v>
      </c>
      <c r="D129" s="42">
        <v>3</v>
      </c>
      <c r="E129" s="53" t="s">
        <v>2105</v>
      </c>
      <c r="F129" s="43">
        <v>43479</v>
      </c>
      <c r="G129" s="43">
        <v>43479</v>
      </c>
      <c r="H129" s="44" t="s">
        <v>656</v>
      </c>
      <c r="I129" s="45">
        <v>44</v>
      </c>
      <c r="J129" s="114"/>
      <c r="K129" s="114"/>
      <c r="L129" s="114"/>
    </row>
    <row r="130" spans="2:12" s="46" customFormat="1" ht="45" customHeight="1" x14ac:dyDescent="0.25">
      <c r="B130" s="71" t="s">
        <v>2062</v>
      </c>
      <c r="C130" s="56" t="s">
        <v>2104</v>
      </c>
      <c r="D130" s="42">
        <v>3</v>
      </c>
      <c r="E130" s="53" t="s">
        <v>2105</v>
      </c>
      <c r="F130" s="43">
        <v>43479</v>
      </c>
      <c r="G130" s="43">
        <v>43479</v>
      </c>
      <c r="H130" s="44" t="s">
        <v>656</v>
      </c>
      <c r="I130" s="45">
        <v>840.16</v>
      </c>
      <c r="J130" s="114"/>
      <c r="K130" s="114"/>
      <c r="L130" s="114"/>
    </row>
    <row r="131" spans="2:12" s="46" customFormat="1" ht="45" customHeight="1" x14ac:dyDescent="0.25">
      <c r="B131" s="71" t="s">
        <v>2062</v>
      </c>
      <c r="C131" s="56" t="s">
        <v>2104</v>
      </c>
      <c r="D131" s="42">
        <v>3</v>
      </c>
      <c r="E131" s="53" t="s">
        <v>2105</v>
      </c>
      <c r="F131" s="43">
        <v>43479</v>
      </c>
      <c r="G131" s="43">
        <v>43479</v>
      </c>
      <c r="H131" s="44" t="s">
        <v>656</v>
      </c>
      <c r="I131" s="45">
        <v>920</v>
      </c>
      <c r="J131" s="114"/>
      <c r="K131" s="114"/>
      <c r="L131" s="114"/>
    </row>
    <row r="132" spans="2:12" s="46" customFormat="1" ht="45" customHeight="1" x14ac:dyDescent="0.25">
      <c r="B132" s="69" t="s">
        <v>2000</v>
      </c>
      <c r="C132" s="57" t="s">
        <v>2093</v>
      </c>
      <c r="D132" s="42">
        <v>1</v>
      </c>
      <c r="E132" s="51" t="s">
        <v>1364</v>
      </c>
      <c r="F132" s="43">
        <v>43481</v>
      </c>
      <c r="G132" s="43">
        <v>43481</v>
      </c>
      <c r="H132" s="44" t="s">
        <v>656</v>
      </c>
      <c r="I132" s="45">
        <v>106</v>
      </c>
      <c r="J132" s="114"/>
      <c r="K132" s="114"/>
      <c r="L132" s="114"/>
    </row>
    <row r="133" spans="2:12" s="46" customFormat="1" ht="45" customHeight="1" x14ac:dyDescent="0.25">
      <c r="B133" s="69" t="s">
        <v>2000</v>
      </c>
      <c r="C133" s="57" t="s">
        <v>2093</v>
      </c>
      <c r="D133" s="42">
        <v>1</v>
      </c>
      <c r="E133" s="51" t="s">
        <v>1364</v>
      </c>
      <c r="F133" s="43">
        <v>43481</v>
      </c>
      <c r="G133" s="43">
        <v>43481</v>
      </c>
      <c r="H133" s="44" t="s">
        <v>656</v>
      </c>
      <c r="I133" s="45">
        <v>500</v>
      </c>
      <c r="J133" s="114"/>
      <c r="K133" s="114"/>
      <c r="L133" s="114"/>
    </row>
    <row r="134" spans="2:12" s="46" customFormat="1" ht="45" customHeight="1" x14ac:dyDescent="0.25">
      <c r="B134" s="69" t="s">
        <v>2000</v>
      </c>
      <c r="C134" s="57" t="s">
        <v>2106</v>
      </c>
      <c r="D134" s="42">
        <v>1</v>
      </c>
      <c r="E134" s="51" t="s">
        <v>1364</v>
      </c>
      <c r="F134" s="43">
        <v>43481</v>
      </c>
      <c r="G134" s="43">
        <v>43481</v>
      </c>
      <c r="H134" s="44" t="s">
        <v>656</v>
      </c>
      <c r="I134" s="45">
        <v>212</v>
      </c>
      <c r="J134" s="114"/>
      <c r="K134" s="114"/>
      <c r="L134" s="114"/>
    </row>
    <row r="135" spans="2:12" s="46" customFormat="1" ht="45" customHeight="1" x14ac:dyDescent="0.25">
      <c r="B135" s="69" t="s">
        <v>2000</v>
      </c>
      <c r="C135" s="57" t="s">
        <v>2093</v>
      </c>
      <c r="D135" s="42">
        <v>1</v>
      </c>
      <c r="E135" s="51" t="s">
        <v>1364</v>
      </c>
      <c r="F135" s="43">
        <v>43481</v>
      </c>
      <c r="G135" s="43">
        <v>43481</v>
      </c>
      <c r="H135" s="44" t="s">
        <v>656</v>
      </c>
      <c r="I135" s="45">
        <v>170</v>
      </c>
      <c r="J135" s="114"/>
      <c r="K135" s="114"/>
      <c r="L135" s="114"/>
    </row>
    <row r="136" spans="2:12" s="46" customFormat="1" ht="45" customHeight="1" x14ac:dyDescent="0.25">
      <c r="B136" s="69" t="s">
        <v>2000</v>
      </c>
      <c r="C136" s="57" t="s">
        <v>2106</v>
      </c>
      <c r="D136" s="42">
        <v>1</v>
      </c>
      <c r="E136" s="51" t="s">
        <v>1364</v>
      </c>
      <c r="F136" s="43">
        <v>43481</v>
      </c>
      <c r="G136" s="43">
        <v>43481</v>
      </c>
      <c r="H136" s="44" t="s">
        <v>656</v>
      </c>
      <c r="I136" s="45">
        <v>500</v>
      </c>
      <c r="J136" s="114"/>
      <c r="K136" s="114"/>
      <c r="L136" s="114"/>
    </row>
    <row r="137" spans="2:12" s="46" customFormat="1" ht="45" customHeight="1" x14ac:dyDescent="0.25">
      <c r="B137" s="69" t="s">
        <v>2000</v>
      </c>
      <c r="C137" s="57" t="s">
        <v>2106</v>
      </c>
      <c r="D137" s="42">
        <v>1</v>
      </c>
      <c r="E137" s="51" t="s">
        <v>1364</v>
      </c>
      <c r="F137" s="43">
        <v>43481</v>
      </c>
      <c r="G137" s="43">
        <v>43481</v>
      </c>
      <c r="H137" s="44" t="s">
        <v>656</v>
      </c>
      <c r="I137" s="45">
        <v>200</v>
      </c>
      <c r="J137" s="114"/>
      <c r="K137" s="114"/>
      <c r="L137" s="114"/>
    </row>
    <row r="138" spans="2:12" s="46" customFormat="1" ht="45" customHeight="1" x14ac:dyDescent="0.25">
      <c r="B138" s="75" t="s">
        <v>2000</v>
      </c>
      <c r="C138" s="56" t="s">
        <v>2107</v>
      </c>
      <c r="D138" s="42">
        <v>1</v>
      </c>
      <c r="E138" s="55" t="s">
        <v>2099</v>
      </c>
      <c r="F138" s="43">
        <v>43501</v>
      </c>
      <c r="G138" s="43">
        <v>43501</v>
      </c>
      <c r="H138" s="44" t="s">
        <v>656</v>
      </c>
      <c r="I138" s="45">
        <v>1699.28</v>
      </c>
      <c r="J138" s="114"/>
      <c r="K138" s="114"/>
      <c r="L138" s="114"/>
    </row>
    <row r="139" spans="2:12" s="46" customFormat="1" ht="45" customHeight="1" x14ac:dyDescent="0.25">
      <c r="B139" s="75" t="s">
        <v>2000</v>
      </c>
      <c r="C139" s="56" t="s">
        <v>2107</v>
      </c>
      <c r="D139" s="42">
        <v>1</v>
      </c>
      <c r="E139" s="55" t="s">
        <v>2099</v>
      </c>
      <c r="F139" s="43">
        <v>43501</v>
      </c>
      <c r="G139" s="43">
        <v>43501</v>
      </c>
      <c r="H139" s="44" t="s">
        <v>656</v>
      </c>
      <c r="I139" s="45">
        <v>320</v>
      </c>
      <c r="J139" s="114"/>
      <c r="K139" s="114"/>
      <c r="L139" s="114"/>
    </row>
    <row r="140" spans="2:12" s="46" customFormat="1" ht="45" customHeight="1" x14ac:dyDescent="0.25">
      <c r="B140" s="75" t="s">
        <v>2000</v>
      </c>
      <c r="C140" s="56" t="s">
        <v>2108</v>
      </c>
      <c r="D140" s="42">
        <v>1</v>
      </c>
      <c r="E140" s="55" t="s">
        <v>2099</v>
      </c>
      <c r="F140" s="43">
        <v>43504</v>
      </c>
      <c r="G140" s="43">
        <v>43504</v>
      </c>
      <c r="H140" s="44" t="s">
        <v>656</v>
      </c>
      <c r="I140" s="45">
        <v>222.34</v>
      </c>
      <c r="J140" s="114"/>
      <c r="K140" s="114"/>
      <c r="L140" s="114"/>
    </row>
    <row r="141" spans="2:12" s="46" customFormat="1" ht="45" customHeight="1" x14ac:dyDescent="0.25">
      <c r="B141" s="75" t="s">
        <v>2000</v>
      </c>
      <c r="C141" s="56" t="s">
        <v>2101</v>
      </c>
      <c r="D141" s="42">
        <v>1</v>
      </c>
      <c r="E141" s="53" t="s">
        <v>35</v>
      </c>
      <c r="F141" s="43">
        <v>43503</v>
      </c>
      <c r="G141" s="43">
        <v>43503</v>
      </c>
      <c r="H141" s="44" t="s">
        <v>656</v>
      </c>
      <c r="I141" s="45">
        <v>340</v>
      </c>
      <c r="J141" s="114"/>
      <c r="K141" s="114"/>
      <c r="L141" s="114"/>
    </row>
    <row r="142" spans="2:12" s="46" customFormat="1" ht="45" customHeight="1" x14ac:dyDescent="0.25">
      <c r="B142" s="75" t="s">
        <v>2000</v>
      </c>
      <c r="C142" s="56" t="s">
        <v>2109</v>
      </c>
      <c r="D142" s="42">
        <v>1</v>
      </c>
      <c r="E142" s="53" t="s">
        <v>35</v>
      </c>
      <c r="F142" s="43">
        <v>43490</v>
      </c>
      <c r="G142" s="43">
        <v>43490</v>
      </c>
      <c r="H142" s="44" t="s">
        <v>656</v>
      </c>
      <c r="I142" s="45">
        <v>212</v>
      </c>
      <c r="J142" s="114"/>
      <c r="K142" s="114"/>
      <c r="L142" s="114"/>
    </row>
    <row r="143" spans="2:12" s="46" customFormat="1" ht="45" customHeight="1" x14ac:dyDescent="0.25">
      <c r="B143" s="75" t="s">
        <v>2000</v>
      </c>
      <c r="C143" s="56" t="s">
        <v>2110</v>
      </c>
      <c r="D143" s="42">
        <v>1</v>
      </c>
      <c r="E143" s="53" t="s">
        <v>2124</v>
      </c>
      <c r="F143" s="43">
        <v>43495</v>
      </c>
      <c r="G143" s="43">
        <v>43495</v>
      </c>
      <c r="H143" s="44" t="s">
        <v>656</v>
      </c>
      <c r="I143" s="45">
        <v>2224</v>
      </c>
      <c r="J143" s="114"/>
      <c r="K143" s="114"/>
      <c r="L143" s="114"/>
    </row>
    <row r="144" spans="2:12" s="46" customFormat="1" ht="45" customHeight="1" x14ac:dyDescent="0.25">
      <c r="B144" s="71" t="s">
        <v>2000</v>
      </c>
      <c r="C144" s="56" t="s">
        <v>2111</v>
      </c>
      <c r="D144" s="42">
        <v>1</v>
      </c>
      <c r="E144" s="55" t="s">
        <v>2099</v>
      </c>
      <c r="F144" s="43">
        <v>43482</v>
      </c>
      <c r="G144" s="43">
        <v>43483</v>
      </c>
      <c r="H144" s="44" t="s">
        <v>656</v>
      </c>
      <c r="I144" s="45">
        <v>5774</v>
      </c>
      <c r="J144" s="114"/>
      <c r="K144" s="114"/>
      <c r="L144" s="114"/>
    </row>
    <row r="145" spans="2:12" s="46" customFormat="1" ht="45" customHeight="1" x14ac:dyDescent="0.25">
      <c r="B145" s="71" t="s">
        <v>2000</v>
      </c>
      <c r="C145" s="56" t="s">
        <v>2112</v>
      </c>
      <c r="D145" s="42">
        <v>1</v>
      </c>
      <c r="E145" s="53" t="s">
        <v>1364</v>
      </c>
      <c r="F145" s="43">
        <v>43490</v>
      </c>
      <c r="G145" s="43">
        <v>43490</v>
      </c>
      <c r="H145" s="44" t="s">
        <v>656</v>
      </c>
      <c r="I145" s="45">
        <v>340</v>
      </c>
      <c r="J145" s="114"/>
      <c r="K145" s="114"/>
      <c r="L145" s="114"/>
    </row>
    <row r="146" spans="2:12" s="46" customFormat="1" ht="45" customHeight="1" x14ac:dyDescent="0.25">
      <c r="B146" s="71" t="s">
        <v>2000</v>
      </c>
      <c r="C146" s="56" t="s">
        <v>2113</v>
      </c>
      <c r="D146" s="42">
        <v>1</v>
      </c>
      <c r="E146" s="53" t="s">
        <v>1364</v>
      </c>
      <c r="F146" s="43">
        <v>43486</v>
      </c>
      <c r="G146" s="43">
        <v>43486</v>
      </c>
      <c r="H146" s="44" t="s">
        <v>656</v>
      </c>
      <c r="I146" s="45">
        <v>190</v>
      </c>
      <c r="J146" s="114"/>
      <c r="K146" s="114"/>
      <c r="L146" s="114"/>
    </row>
    <row r="147" spans="2:12" s="46" customFormat="1" ht="45" customHeight="1" x14ac:dyDescent="0.25">
      <c r="B147" s="71" t="s">
        <v>2000</v>
      </c>
      <c r="C147" s="56" t="s">
        <v>2113</v>
      </c>
      <c r="D147" s="42">
        <v>1</v>
      </c>
      <c r="E147" s="53" t="s">
        <v>1364</v>
      </c>
      <c r="F147" s="43">
        <v>43486</v>
      </c>
      <c r="G147" s="43">
        <v>43486</v>
      </c>
      <c r="H147" s="44" t="s">
        <v>656</v>
      </c>
      <c r="I147" s="45">
        <v>212</v>
      </c>
      <c r="J147" s="114"/>
      <c r="K147" s="114"/>
      <c r="L147" s="114"/>
    </row>
    <row r="148" spans="2:12" s="46" customFormat="1" ht="45" customHeight="1" x14ac:dyDescent="0.25">
      <c r="B148" s="71" t="s">
        <v>2000</v>
      </c>
      <c r="C148" s="56" t="s">
        <v>2111</v>
      </c>
      <c r="D148" s="42">
        <v>1</v>
      </c>
      <c r="E148" s="55" t="s">
        <v>2099</v>
      </c>
      <c r="F148" s="43">
        <v>43482</v>
      </c>
      <c r="G148" s="43">
        <v>43483</v>
      </c>
      <c r="H148" s="44" t="s">
        <v>656</v>
      </c>
      <c r="I148" s="45">
        <v>3048.77</v>
      </c>
      <c r="J148" s="114"/>
      <c r="K148" s="114"/>
      <c r="L148" s="114"/>
    </row>
    <row r="149" spans="2:12" s="46" customFormat="1" ht="45" customHeight="1" x14ac:dyDescent="0.25">
      <c r="B149" s="71" t="s">
        <v>2000</v>
      </c>
      <c r="C149" s="56" t="s">
        <v>2114</v>
      </c>
      <c r="D149" s="42">
        <v>1</v>
      </c>
      <c r="E149" s="53" t="s">
        <v>1364</v>
      </c>
      <c r="F149" s="43">
        <v>43483</v>
      </c>
      <c r="G149" s="43">
        <v>43483</v>
      </c>
      <c r="H149" s="44" t="s">
        <v>656</v>
      </c>
      <c r="I149" s="45">
        <v>220</v>
      </c>
      <c r="J149" s="114"/>
      <c r="K149" s="114"/>
      <c r="L149" s="114"/>
    </row>
    <row r="150" spans="2:12" s="46" customFormat="1" ht="45" customHeight="1" x14ac:dyDescent="0.25">
      <c r="B150" s="71" t="s">
        <v>2000</v>
      </c>
      <c r="C150" s="56" t="s">
        <v>2112</v>
      </c>
      <c r="D150" s="42">
        <v>1</v>
      </c>
      <c r="E150" s="53" t="s">
        <v>1364</v>
      </c>
      <c r="F150" s="43">
        <v>43490</v>
      </c>
      <c r="G150" s="43">
        <v>43490</v>
      </c>
      <c r="H150" s="44" t="s">
        <v>656</v>
      </c>
      <c r="I150" s="45">
        <v>70</v>
      </c>
      <c r="J150" s="114"/>
      <c r="K150" s="114"/>
      <c r="L150" s="114"/>
    </row>
    <row r="151" spans="2:12" s="46" customFormat="1" ht="45" customHeight="1" x14ac:dyDescent="0.25">
      <c r="B151" s="71" t="s">
        <v>2000</v>
      </c>
      <c r="C151" s="56" t="s">
        <v>2114</v>
      </c>
      <c r="D151" s="42">
        <v>1</v>
      </c>
      <c r="E151" s="53" t="s">
        <v>1364</v>
      </c>
      <c r="F151" s="43">
        <v>43483</v>
      </c>
      <c r="G151" s="43">
        <v>43483</v>
      </c>
      <c r="H151" s="44" t="s">
        <v>656</v>
      </c>
      <c r="I151" s="45">
        <v>360</v>
      </c>
      <c r="J151" s="114"/>
      <c r="K151" s="114"/>
      <c r="L151" s="114"/>
    </row>
    <row r="152" spans="2:12" s="46" customFormat="1" ht="45" customHeight="1" x14ac:dyDescent="0.25">
      <c r="B152" s="71" t="s">
        <v>2000</v>
      </c>
      <c r="C152" s="56" t="s">
        <v>2113</v>
      </c>
      <c r="D152" s="42">
        <v>1</v>
      </c>
      <c r="E152" s="53" t="s">
        <v>1364</v>
      </c>
      <c r="F152" s="43">
        <v>43486</v>
      </c>
      <c r="G152" s="43">
        <v>43486</v>
      </c>
      <c r="H152" s="44" t="s">
        <v>656</v>
      </c>
      <c r="I152" s="45">
        <v>500</v>
      </c>
      <c r="J152" s="114"/>
      <c r="K152" s="114"/>
      <c r="L152" s="114"/>
    </row>
    <row r="153" spans="2:12" s="46" customFormat="1" ht="45" customHeight="1" x14ac:dyDescent="0.25">
      <c r="B153" s="71" t="s">
        <v>2000</v>
      </c>
      <c r="C153" s="56" t="s">
        <v>2114</v>
      </c>
      <c r="D153" s="42">
        <v>1</v>
      </c>
      <c r="E153" s="53" t="s">
        <v>1364</v>
      </c>
      <c r="F153" s="43">
        <v>43483</v>
      </c>
      <c r="G153" s="43">
        <v>43483</v>
      </c>
      <c r="H153" s="44" t="s">
        <v>656</v>
      </c>
      <c r="I153" s="45">
        <v>212</v>
      </c>
      <c r="J153" s="114"/>
      <c r="K153" s="114"/>
      <c r="L153" s="114"/>
    </row>
    <row r="154" spans="2:12" s="46" customFormat="1" ht="45" customHeight="1" x14ac:dyDescent="0.25">
      <c r="B154" s="71" t="s">
        <v>2000</v>
      </c>
      <c r="C154" s="56" t="s">
        <v>2114</v>
      </c>
      <c r="D154" s="42">
        <v>1</v>
      </c>
      <c r="E154" s="53" t="s">
        <v>1364</v>
      </c>
      <c r="F154" s="43">
        <v>43483</v>
      </c>
      <c r="G154" s="43">
        <v>43483</v>
      </c>
      <c r="H154" s="44" t="s">
        <v>656</v>
      </c>
      <c r="I154" s="45">
        <v>220</v>
      </c>
      <c r="J154" s="114"/>
      <c r="K154" s="114"/>
      <c r="L154" s="114"/>
    </row>
    <row r="155" spans="2:12" s="46" customFormat="1" ht="45" customHeight="1" x14ac:dyDescent="0.25">
      <c r="B155" s="71" t="s">
        <v>2000</v>
      </c>
      <c r="C155" s="56" t="s">
        <v>2115</v>
      </c>
      <c r="D155" s="42">
        <v>1</v>
      </c>
      <c r="E155" s="53" t="s">
        <v>2125</v>
      </c>
      <c r="F155" s="43">
        <v>43501</v>
      </c>
      <c r="G155" s="43">
        <v>43501</v>
      </c>
      <c r="H155" s="44" t="s">
        <v>656</v>
      </c>
      <c r="I155" s="45">
        <v>7539.92</v>
      </c>
      <c r="J155" s="114"/>
      <c r="K155" s="114"/>
      <c r="L155" s="114"/>
    </row>
    <row r="156" spans="2:12" s="46" customFormat="1" ht="45" customHeight="1" x14ac:dyDescent="0.25">
      <c r="B156" s="71" t="s">
        <v>2000</v>
      </c>
      <c r="C156" s="56" t="s">
        <v>2116</v>
      </c>
      <c r="D156" s="42">
        <v>1</v>
      </c>
      <c r="E156" s="53" t="s">
        <v>2126</v>
      </c>
      <c r="F156" s="43">
        <v>43507</v>
      </c>
      <c r="G156" s="43">
        <v>43507</v>
      </c>
      <c r="H156" s="44" t="s">
        <v>656</v>
      </c>
      <c r="I156" s="45">
        <v>873.98</v>
      </c>
      <c r="J156" s="114"/>
      <c r="K156" s="114"/>
      <c r="L156" s="114"/>
    </row>
    <row r="157" spans="2:12" s="46" customFormat="1" ht="45" customHeight="1" x14ac:dyDescent="0.25">
      <c r="B157" s="71" t="s">
        <v>2000</v>
      </c>
      <c r="C157" s="56" t="s">
        <v>2117</v>
      </c>
      <c r="D157" s="42">
        <v>1</v>
      </c>
      <c r="E157" s="53" t="s">
        <v>35</v>
      </c>
      <c r="F157" s="43">
        <v>43510</v>
      </c>
      <c r="G157" s="43">
        <v>43510</v>
      </c>
      <c r="H157" s="44" t="s">
        <v>656</v>
      </c>
      <c r="I157" s="45">
        <v>436</v>
      </c>
      <c r="J157" s="114"/>
      <c r="K157" s="114"/>
      <c r="L157" s="114"/>
    </row>
    <row r="158" spans="2:12" s="46" customFormat="1" ht="45" customHeight="1" x14ac:dyDescent="0.25">
      <c r="B158" s="72" t="s">
        <v>2000</v>
      </c>
      <c r="C158" s="56" t="s">
        <v>2118</v>
      </c>
      <c r="D158" s="42">
        <v>1</v>
      </c>
      <c r="E158" s="53" t="s">
        <v>35</v>
      </c>
      <c r="F158" s="43">
        <v>43511</v>
      </c>
      <c r="G158" s="43">
        <v>43511</v>
      </c>
      <c r="H158" s="44" t="s">
        <v>656</v>
      </c>
      <c r="I158" s="45">
        <v>340</v>
      </c>
      <c r="J158" s="114"/>
      <c r="K158" s="114"/>
      <c r="L158" s="114"/>
    </row>
    <row r="159" spans="2:12" s="46" customFormat="1" ht="45" customHeight="1" x14ac:dyDescent="0.25">
      <c r="B159" s="72" t="s">
        <v>2000</v>
      </c>
      <c r="C159" s="56" t="s">
        <v>2085</v>
      </c>
      <c r="D159" s="42">
        <v>1</v>
      </c>
      <c r="E159" s="53" t="s">
        <v>1364</v>
      </c>
      <c r="F159" s="43">
        <v>43504</v>
      </c>
      <c r="G159" s="43">
        <v>43504</v>
      </c>
      <c r="H159" s="44" t="s">
        <v>656</v>
      </c>
      <c r="I159" s="45">
        <v>165</v>
      </c>
      <c r="J159" s="114"/>
      <c r="K159" s="114"/>
      <c r="L159" s="114"/>
    </row>
    <row r="160" spans="2:12" s="46" customFormat="1" ht="45" customHeight="1" x14ac:dyDescent="0.25">
      <c r="B160" s="72" t="s">
        <v>2000</v>
      </c>
      <c r="C160" s="56" t="s">
        <v>2085</v>
      </c>
      <c r="D160" s="42">
        <v>1</v>
      </c>
      <c r="E160" s="53" t="s">
        <v>1364</v>
      </c>
      <c r="F160" s="43">
        <v>43515</v>
      </c>
      <c r="G160" s="43">
        <v>43515</v>
      </c>
      <c r="H160" s="44" t="s">
        <v>656</v>
      </c>
      <c r="I160" s="45">
        <v>335</v>
      </c>
      <c r="J160" s="114"/>
      <c r="K160" s="114"/>
      <c r="L160" s="114"/>
    </row>
    <row r="161" spans="2:12" s="46" customFormat="1" ht="45" customHeight="1" x14ac:dyDescent="0.25">
      <c r="B161" s="72" t="s">
        <v>2000</v>
      </c>
      <c r="C161" s="56" t="s">
        <v>2085</v>
      </c>
      <c r="D161" s="42">
        <v>1</v>
      </c>
      <c r="E161" s="53" t="s">
        <v>1364</v>
      </c>
      <c r="F161" s="43">
        <v>43523</v>
      </c>
      <c r="G161" s="43">
        <v>43523</v>
      </c>
      <c r="H161" s="44" t="s">
        <v>656</v>
      </c>
      <c r="I161" s="45">
        <v>1000</v>
      </c>
      <c r="J161" s="114"/>
      <c r="K161" s="114"/>
      <c r="L161" s="114"/>
    </row>
    <row r="162" spans="2:12" s="46" customFormat="1" ht="45" customHeight="1" x14ac:dyDescent="0.25">
      <c r="B162" s="72" t="s">
        <v>2000</v>
      </c>
      <c r="C162" s="56" t="s">
        <v>2085</v>
      </c>
      <c r="D162" s="42">
        <v>1</v>
      </c>
      <c r="E162" s="53" t="s">
        <v>1364</v>
      </c>
      <c r="F162" s="43">
        <v>43518</v>
      </c>
      <c r="G162" s="43">
        <v>43518</v>
      </c>
      <c r="H162" s="44" t="s">
        <v>656</v>
      </c>
      <c r="I162" s="45">
        <v>180</v>
      </c>
      <c r="J162" s="114"/>
      <c r="K162" s="114"/>
      <c r="L162" s="114"/>
    </row>
    <row r="163" spans="2:12" s="46" customFormat="1" ht="45" customHeight="1" x14ac:dyDescent="0.25">
      <c r="B163" s="72" t="s">
        <v>2000</v>
      </c>
      <c r="C163" s="56" t="s">
        <v>2085</v>
      </c>
      <c r="D163" s="42">
        <v>1</v>
      </c>
      <c r="E163" s="53" t="s">
        <v>1364</v>
      </c>
      <c r="F163" s="43">
        <v>43516</v>
      </c>
      <c r="G163" s="43">
        <v>43516</v>
      </c>
      <c r="H163" s="44" t="s">
        <v>656</v>
      </c>
      <c r="I163" s="45">
        <v>936</v>
      </c>
      <c r="J163" s="114"/>
      <c r="K163" s="114"/>
      <c r="L163" s="114"/>
    </row>
    <row r="164" spans="2:12" s="46" customFormat="1" ht="45" customHeight="1" x14ac:dyDescent="0.25">
      <c r="B164" s="72" t="s">
        <v>2000</v>
      </c>
      <c r="C164" s="56" t="s">
        <v>2085</v>
      </c>
      <c r="D164" s="42">
        <v>1</v>
      </c>
      <c r="E164" s="53" t="s">
        <v>1364</v>
      </c>
      <c r="F164" s="43">
        <v>43514</v>
      </c>
      <c r="G164" s="43">
        <v>43514</v>
      </c>
      <c r="H164" s="44" t="s">
        <v>656</v>
      </c>
      <c r="I164" s="45">
        <v>547.99</v>
      </c>
      <c r="J164" s="114"/>
      <c r="K164" s="114"/>
      <c r="L164" s="114"/>
    </row>
    <row r="165" spans="2:12" s="46" customFormat="1" ht="45" customHeight="1" x14ac:dyDescent="0.25">
      <c r="B165" s="72" t="s">
        <v>2000</v>
      </c>
      <c r="C165" s="56" t="s">
        <v>2085</v>
      </c>
      <c r="D165" s="42">
        <v>1</v>
      </c>
      <c r="E165" s="53" t="s">
        <v>1364</v>
      </c>
      <c r="F165" s="43">
        <v>43521</v>
      </c>
      <c r="G165" s="43">
        <v>43521</v>
      </c>
      <c r="H165" s="44" t="s">
        <v>656</v>
      </c>
      <c r="I165" s="45">
        <v>867</v>
      </c>
      <c r="J165" s="114"/>
      <c r="K165" s="114"/>
      <c r="L165" s="114"/>
    </row>
    <row r="166" spans="2:12" s="46" customFormat="1" ht="45" customHeight="1" x14ac:dyDescent="0.25">
      <c r="B166" s="72" t="s">
        <v>2000</v>
      </c>
      <c r="C166" s="56" t="s">
        <v>2085</v>
      </c>
      <c r="D166" s="42">
        <v>1</v>
      </c>
      <c r="E166" s="53" t="s">
        <v>1364</v>
      </c>
      <c r="F166" s="43">
        <v>43522</v>
      </c>
      <c r="G166" s="43">
        <v>43522</v>
      </c>
      <c r="H166" s="44" t="s">
        <v>656</v>
      </c>
      <c r="I166" s="45">
        <v>300</v>
      </c>
      <c r="J166" s="114"/>
      <c r="K166" s="114"/>
      <c r="L166" s="114"/>
    </row>
    <row r="167" spans="2:12" s="46" customFormat="1" ht="45" customHeight="1" x14ac:dyDescent="0.25">
      <c r="B167" s="72" t="s">
        <v>2000</v>
      </c>
      <c r="C167" s="56" t="s">
        <v>2080</v>
      </c>
      <c r="D167" s="42">
        <v>1</v>
      </c>
      <c r="E167" s="53" t="s">
        <v>1364</v>
      </c>
      <c r="F167" s="43">
        <v>43517</v>
      </c>
      <c r="G167" s="43">
        <v>43517</v>
      </c>
      <c r="H167" s="44" t="s">
        <v>656</v>
      </c>
      <c r="I167" s="45">
        <v>680</v>
      </c>
      <c r="J167" s="114"/>
      <c r="K167" s="114"/>
      <c r="L167" s="114"/>
    </row>
    <row r="168" spans="2:12" s="46" customFormat="1" ht="45" customHeight="1" x14ac:dyDescent="0.25">
      <c r="B168" s="72" t="s">
        <v>2000</v>
      </c>
      <c r="C168" s="56" t="s">
        <v>2085</v>
      </c>
      <c r="D168" s="42">
        <v>1</v>
      </c>
      <c r="E168" s="53" t="s">
        <v>1364</v>
      </c>
      <c r="F168" s="43">
        <v>43508</v>
      </c>
      <c r="G168" s="43">
        <v>43508</v>
      </c>
      <c r="H168" s="44" t="s">
        <v>656</v>
      </c>
      <c r="I168" s="45">
        <v>635</v>
      </c>
      <c r="J168" s="114"/>
      <c r="K168" s="114"/>
      <c r="L168" s="114"/>
    </row>
    <row r="169" spans="2:12" s="46" customFormat="1" ht="45" customHeight="1" x14ac:dyDescent="0.25">
      <c r="B169" s="72" t="s">
        <v>2000</v>
      </c>
      <c r="C169" s="56" t="s">
        <v>2085</v>
      </c>
      <c r="D169" s="42">
        <v>1</v>
      </c>
      <c r="E169" s="53" t="s">
        <v>1364</v>
      </c>
      <c r="F169" s="43">
        <v>43511</v>
      </c>
      <c r="G169" s="43">
        <v>43511</v>
      </c>
      <c r="H169" s="44" t="s">
        <v>656</v>
      </c>
      <c r="I169" s="45">
        <v>678</v>
      </c>
      <c r="J169" s="114"/>
      <c r="K169" s="114"/>
      <c r="L169" s="114"/>
    </row>
    <row r="170" spans="2:12" s="46" customFormat="1" ht="45" customHeight="1" x14ac:dyDescent="0.25">
      <c r="B170" s="72" t="s">
        <v>2000</v>
      </c>
      <c r="C170" s="56" t="s">
        <v>2085</v>
      </c>
      <c r="D170" s="42">
        <v>1</v>
      </c>
      <c r="E170" s="53" t="s">
        <v>1364</v>
      </c>
      <c r="F170" s="43">
        <v>43504</v>
      </c>
      <c r="G170" s="43">
        <v>39852</v>
      </c>
      <c r="H170" s="44" t="s">
        <v>656</v>
      </c>
      <c r="I170" s="45">
        <v>983</v>
      </c>
      <c r="J170" s="114"/>
      <c r="K170" s="114"/>
      <c r="L170" s="114"/>
    </row>
    <row r="171" spans="2:12" s="46" customFormat="1" ht="45" customHeight="1" x14ac:dyDescent="0.25">
      <c r="B171" s="72" t="s">
        <v>2000</v>
      </c>
      <c r="C171" s="56" t="s">
        <v>2085</v>
      </c>
      <c r="D171" s="42">
        <v>1</v>
      </c>
      <c r="E171" s="53" t="s">
        <v>1364</v>
      </c>
      <c r="F171" s="43">
        <v>43510</v>
      </c>
      <c r="G171" s="43">
        <v>43510</v>
      </c>
      <c r="H171" s="44" t="s">
        <v>656</v>
      </c>
      <c r="I171" s="45">
        <v>357</v>
      </c>
      <c r="J171" s="114"/>
      <c r="K171" s="114"/>
      <c r="L171" s="114"/>
    </row>
    <row r="172" spans="2:12" s="46" customFormat="1" ht="45" customHeight="1" x14ac:dyDescent="0.25">
      <c r="B172" s="72" t="s">
        <v>2000</v>
      </c>
      <c r="C172" s="56" t="s">
        <v>2085</v>
      </c>
      <c r="D172" s="42">
        <v>1</v>
      </c>
      <c r="E172" s="53" t="s">
        <v>1364</v>
      </c>
      <c r="F172" s="43">
        <v>43509</v>
      </c>
      <c r="G172" s="43">
        <v>43509</v>
      </c>
      <c r="H172" s="44" t="s">
        <v>656</v>
      </c>
      <c r="I172" s="45">
        <v>350</v>
      </c>
      <c r="J172" s="114"/>
      <c r="K172" s="114"/>
      <c r="L172" s="114"/>
    </row>
    <row r="173" spans="2:12" s="46" customFormat="1" ht="45" customHeight="1" x14ac:dyDescent="0.25">
      <c r="B173" s="72" t="s">
        <v>2000</v>
      </c>
      <c r="C173" s="56" t="s">
        <v>2119</v>
      </c>
      <c r="D173" s="42">
        <v>1</v>
      </c>
      <c r="E173" s="55" t="s">
        <v>2099</v>
      </c>
      <c r="F173" s="43">
        <v>43523</v>
      </c>
      <c r="G173" s="43">
        <v>43523</v>
      </c>
      <c r="H173" s="44" t="s">
        <v>656</v>
      </c>
      <c r="I173" s="45">
        <v>5932</v>
      </c>
      <c r="J173" s="114"/>
      <c r="K173" s="114"/>
      <c r="L173" s="114"/>
    </row>
    <row r="174" spans="2:12" s="46" customFormat="1" ht="45" customHeight="1" x14ac:dyDescent="0.25">
      <c r="B174" s="72" t="s">
        <v>2000</v>
      </c>
      <c r="C174" s="56" t="s">
        <v>2120</v>
      </c>
      <c r="D174" s="42">
        <v>1</v>
      </c>
      <c r="E174" s="55" t="s">
        <v>2099</v>
      </c>
      <c r="F174" s="43">
        <v>43518</v>
      </c>
      <c r="G174" s="43">
        <v>43518</v>
      </c>
      <c r="H174" s="44" t="s">
        <v>656</v>
      </c>
      <c r="I174" s="45">
        <v>1249</v>
      </c>
      <c r="J174" s="114"/>
      <c r="K174" s="114"/>
      <c r="L174" s="114"/>
    </row>
    <row r="175" spans="2:12" s="46" customFormat="1" ht="45" customHeight="1" x14ac:dyDescent="0.25">
      <c r="B175" s="72" t="s">
        <v>2000</v>
      </c>
      <c r="C175" s="56" t="s">
        <v>2121</v>
      </c>
      <c r="D175" s="42">
        <v>1</v>
      </c>
      <c r="E175" s="55" t="s">
        <v>2099</v>
      </c>
      <c r="F175" s="43">
        <v>43516</v>
      </c>
      <c r="G175" s="43">
        <v>43516</v>
      </c>
      <c r="H175" s="44" t="s">
        <v>656</v>
      </c>
      <c r="I175" s="45">
        <v>1275</v>
      </c>
      <c r="J175" s="114"/>
      <c r="K175" s="114"/>
      <c r="L175" s="114"/>
    </row>
    <row r="176" spans="2:12" s="46" customFormat="1" ht="45" customHeight="1" x14ac:dyDescent="0.25">
      <c r="B176" s="72" t="s">
        <v>2000</v>
      </c>
      <c r="C176" s="56" t="s">
        <v>2122</v>
      </c>
      <c r="D176" s="42">
        <v>1</v>
      </c>
      <c r="E176" s="53" t="s">
        <v>2127</v>
      </c>
      <c r="F176" s="43">
        <v>43515</v>
      </c>
      <c r="G176" s="43">
        <v>43516</v>
      </c>
      <c r="H176" s="44" t="s">
        <v>656</v>
      </c>
      <c r="I176" s="45">
        <v>860</v>
      </c>
      <c r="J176" s="114"/>
      <c r="K176" s="114"/>
      <c r="L176" s="114"/>
    </row>
    <row r="177" spans="2:13" s="46" customFormat="1" ht="45" customHeight="1" x14ac:dyDescent="0.25">
      <c r="B177" s="72" t="s">
        <v>2000</v>
      </c>
      <c r="C177" s="56" t="s">
        <v>2121</v>
      </c>
      <c r="D177" s="42">
        <v>1</v>
      </c>
      <c r="E177" s="55" t="s">
        <v>2099</v>
      </c>
      <c r="F177" s="43">
        <v>43516</v>
      </c>
      <c r="G177" s="43">
        <v>43516</v>
      </c>
      <c r="H177" s="44" t="s">
        <v>656</v>
      </c>
      <c r="I177" s="45">
        <v>802</v>
      </c>
      <c r="J177" s="114"/>
      <c r="K177" s="114"/>
      <c r="L177" s="114"/>
    </row>
    <row r="178" spans="2:13" s="46" customFormat="1" ht="45" customHeight="1" x14ac:dyDescent="0.25">
      <c r="B178" s="72" t="s">
        <v>2000</v>
      </c>
      <c r="C178" s="56" t="s">
        <v>2122</v>
      </c>
      <c r="D178" s="42">
        <v>1</v>
      </c>
      <c r="E178" s="53" t="s">
        <v>2127</v>
      </c>
      <c r="F178" s="43">
        <v>43515</v>
      </c>
      <c r="G178" s="43">
        <v>43516</v>
      </c>
      <c r="H178" s="44" t="s">
        <v>656</v>
      </c>
      <c r="I178" s="45">
        <v>1704.05</v>
      </c>
      <c r="J178" s="114"/>
      <c r="K178" s="114"/>
      <c r="L178" s="114"/>
      <c r="M178" s="54"/>
    </row>
    <row r="179" spans="2:13" s="46" customFormat="1" ht="45" customHeight="1" x14ac:dyDescent="0.25">
      <c r="B179" s="72" t="s">
        <v>2000</v>
      </c>
      <c r="C179" s="56" t="s">
        <v>2123</v>
      </c>
      <c r="D179" s="42">
        <v>1</v>
      </c>
      <c r="E179" s="53" t="s">
        <v>1364</v>
      </c>
      <c r="F179" s="43">
        <v>43525</v>
      </c>
      <c r="G179" s="43">
        <v>43525</v>
      </c>
      <c r="H179" s="44" t="s">
        <v>656</v>
      </c>
      <c r="I179" s="45">
        <v>678</v>
      </c>
      <c r="J179" s="114"/>
      <c r="K179" s="114"/>
      <c r="L179" s="114"/>
    </row>
    <row r="180" spans="2:13" s="46" customFormat="1" ht="45" customHeight="1" x14ac:dyDescent="0.25">
      <c r="B180" s="77" t="s">
        <v>2011</v>
      </c>
      <c r="C180" s="56" t="s">
        <v>2128</v>
      </c>
      <c r="D180" s="52">
        <v>1</v>
      </c>
      <c r="E180" s="53" t="s">
        <v>2131</v>
      </c>
      <c r="F180" s="43">
        <v>43486</v>
      </c>
      <c r="G180" s="43">
        <v>43496</v>
      </c>
      <c r="H180" s="44" t="s">
        <v>656</v>
      </c>
      <c r="I180" s="45">
        <v>700</v>
      </c>
      <c r="J180" s="114"/>
      <c r="K180" s="114"/>
      <c r="L180" s="114"/>
      <c r="M180" s="54"/>
    </row>
    <row r="181" spans="2:13" s="46" customFormat="1" ht="45" customHeight="1" x14ac:dyDescent="0.25">
      <c r="B181" s="72" t="s">
        <v>2011</v>
      </c>
      <c r="C181" s="56" t="s">
        <v>2129</v>
      </c>
      <c r="D181" s="52">
        <v>2</v>
      </c>
      <c r="E181" s="53" t="s">
        <v>20</v>
      </c>
      <c r="F181" s="43">
        <v>43521</v>
      </c>
      <c r="G181" s="43">
        <v>43521</v>
      </c>
      <c r="H181" s="44" t="s">
        <v>656</v>
      </c>
      <c r="I181" s="45">
        <v>240</v>
      </c>
      <c r="J181" s="114"/>
      <c r="K181" s="114"/>
      <c r="L181" s="114"/>
      <c r="M181" s="54"/>
    </row>
    <row r="182" spans="2:13" s="46" customFormat="1" ht="45" customHeight="1" x14ac:dyDescent="0.25">
      <c r="B182" s="72" t="s">
        <v>2011</v>
      </c>
      <c r="C182" s="56" t="s">
        <v>2130</v>
      </c>
      <c r="D182" s="52">
        <v>2</v>
      </c>
      <c r="E182" s="53" t="s">
        <v>2132</v>
      </c>
      <c r="F182" s="43">
        <v>43516</v>
      </c>
      <c r="G182" s="43">
        <v>43516</v>
      </c>
      <c r="H182" s="44" t="s">
        <v>656</v>
      </c>
      <c r="I182" s="45">
        <v>240</v>
      </c>
      <c r="J182" s="114"/>
      <c r="K182" s="114"/>
      <c r="L182" s="114"/>
    </row>
    <row r="183" spans="2:13" s="46" customFormat="1" ht="45" customHeight="1" x14ac:dyDescent="0.25">
      <c r="B183" s="77" t="s">
        <v>535</v>
      </c>
      <c r="C183" s="56" t="s">
        <v>2133</v>
      </c>
      <c r="D183" s="52">
        <v>2</v>
      </c>
      <c r="E183" s="53" t="s">
        <v>35</v>
      </c>
      <c r="F183" s="43">
        <v>43495</v>
      </c>
      <c r="G183" s="43">
        <v>43495</v>
      </c>
      <c r="H183" s="44" t="s">
        <v>656</v>
      </c>
      <c r="I183" s="45">
        <v>972</v>
      </c>
      <c r="J183" s="114"/>
      <c r="K183" s="114"/>
      <c r="L183" s="114"/>
      <c r="M183" s="54"/>
    </row>
    <row r="184" spans="2:13" s="46" customFormat="1" ht="45" customHeight="1" x14ac:dyDescent="0.25">
      <c r="B184" s="77" t="s">
        <v>535</v>
      </c>
      <c r="C184" s="56" t="s">
        <v>2134</v>
      </c>
      <c r="D184" s="52">
        <v>3</v>
      </c>
      <c r="E184" s="53" t="s">
        <v>2131</v>
      </c>
      <c r="F184" s="43">
        <v>43481</v>
      </c>
      <c r="G184" s="43">
        <v>43496</v>
      </c>
      <c r="H184" s="44" t="s">
        <v>656</v>
      </c>
      <c r="I184" s="45">
        <v>666</v>
      </c>
      <c r="J184" s="114"/>
      <c r="K184" s="114"/>
      <c r="L184" s="114"/>
    </row>
    <row r="185" spans="2:13" s="46" customFormat="1" ht="45" customHeight="1" x14ac:dyDescent="0.25">
      <c r="B185" s="77" t="s">
        <v>535</v>
      </c>
      <c r="C185" s="56" t="s">
        <v>2093</v>
      </c>
      <c r="D185" s="52">
        <v>1</v>
      </c>
      <c r="E185" s="53" t="s">
        <v>2131</v>
      </c>
      <c r="F185" s="43">
        <v>43494</v>
      </c>
      <c r="G185" s="43">
        <v>43501</v>
      </c>
      <c r="H185" s="44" t="s">
        <v>656</v>
      </c>
      <c r="I185" s="45">
        <v>270</v>
      </c>
      <c r="J185" s="114"/>
      <c r="K185" s="114"/>
      <c r="L185" s="114"/>
    </row>
    <row r="186" spans="2:13" s="46" customFormat="1" ht="45" customHeight="1" x14ac:dyDescent="0.25">
      <c r="B186" s="76" t="s">
        <v>535</v>
      </c>
      <c r="C186" s="56" t="s">
        <v>2103</v>
      </c>
      <c r="D186" s="52">
        <v>1</v>
      </c>
      <c r="E186" s="53" t="s">
        <v>1364</v>
      </c>
      <c r="F186" s="43">
        <v>43503</v>
      </c>
      <c r="G186" s="43">
        <v>43503</v>
      </c>
      <c r="H186" s="44" t="s">
        <v>656</v>
      </c>
      <c r="I186" s="45">
        <v>212</v>
      </c>
      <c r="J186" s="114"/>
      <c r="K186" s="114"/>
      <c r="L186" s="114"/>
    </row>
    <row r="187" spans="2:13" s="46" customFormat="1" ht="45" customHeight="1" x14ac:dyDescent="0.25">
      <c r="B187" s="78" t="s">
        <v>535</v>
      </c>
      <c r="C187" s="56" t="s">
        <v>2135</v>
      </c>
      <c r="D187" s="52">
        <v>1</v>
      </c>
      <c r="E187" s="53" t="s">
        <v>20</v>
      </c>
      <c r="F187" s="43">
        <v>43476</v>
      </c>
      <c r="G187" s="43">
        <v>43490</v>
      </c>
      <c r="H187" s="44" t="s">
        <v>656</v>
      </c>
      <c r="I187" s="45">
        <v>324</v>
      </c>
      <c r="J187" s="114"/>
      <c r="K187" s="114"/>
      <c r="L187" s="114"/>
    </row>
    <row r="188" spans="2:13" s="46" customFormat="1" ht="45" customHeight="1" x14ac:dyDescent="0.25">
      <c r="B188" s="72" t="s">
        <v>535</v>
      </c>
      <c r="C188" s="56" t="s">
        <v>2103</v>
      </c>
      <c r="D188" s="52">
        <v>1</v>
      </c>
      <c r="E188" s="53" t="s">
        <v>1364</v>
      </c>
      <c r="F188" s="43">
        <v>43515</v>
      </c>
      <c r="G188" s="43">
        <v>43515</v>
      </c>
      <c r="H188" s="44" t="s">
        <v>656</v>
      </c>
      <c r="I188" s="45">
        <v>831</v>
      </c>
      <c r="J188" s="114"/>
      <c r="K188" s="114"/>
      <c r="L188" s="114"/>
    </row>
    <row r="189" spans="2:13" s="46" customFormat="1" ht="45" customHeight="1" x14ac:dyDescent="0.25">
      <c r="B189" s="79" t="s">
        <v>2032</v>
      </c>
      <c r="C189" s="56" t="s">
        <v>2136</v>
      </c>
      <c r="D189" s="52">
        <v>1</v>
      </c>
      <c r="E189" s="53" t="s">
        <v>2131</v>
      </c>
      <c r="F189" s="43">
        <v>43482</v>
      </c>
      <c r="G189" s="43">
        <v>43496</v>
      </c>
      <c r="H189" s="44" t="s">
        <v>656</v>
      </c>
      <c r="I189" s="45">
        <v>126</v>
      </c>
      <c r="J189" s="114"/>
      <c r="K189" s="114"/>
      <c r="L189" s="114"/>
    </row>
    <row r="190" spans="2:13" s="46" customFormat="1" ht="45" customHeight="1" x14ac:dyDescent="0.25">
      <c r="B190" s="71" t="s">
        <v>2032</v>
      </c>
      <c r="C190" s="56" t="s">
        <v>2137</v>
      </c>
      <c r="D190" s="52">
        <v>1</v>
      </c>
      <c r="E190" s="53" t="s">
        <v>35</v>
      </c>
      <c r="F190" s="43">
        <v>43497</v>
      </c>
      <c r="G190" s="43">
        <v>43497</v>
      </c>
      <c r="H190" s="44" t="s">
        <v>656</v>
      </c>
      <c r="I190" s="45">
        <v>712</v>
      </c>
      <c r="J190" s="114"/>
      <c r="K190" s="114"/>
      <c r="L190" s="114"/>
    </row>
    <row r="191" spans="2:13" s="46" customFormat="1" ht="45" customHeight="1" x14ac:dyDescent="0.25">
      <c r="B191" s="69" t="s">
        <v>2042</v>
      </c>
      <c r="C191" s="57" t="s">
        <v>1429</v>
      </c>
      <c r="D191" s="50">
        <v>1</v>
      </c>
      <c r="E191" s="51" t="s">
        <v>1364</v>
      </c>
      <c r="F191" s="43">
        <v>43479</v>
      </c>
      <c r="G191" s="43">
        <v>43479</v>
      </c>
      <c r="H191" s="44" t="s">
        <v>656</v>
      </c>
      <c r="I191" s="45">
        <v>1000</v>
      </c>
      <c r="J191" s="114"/>
      <c r="K191" s="114"/>
      <c r="L191" s="114"/>
    </row>
    <row r="192" spans="2:13" s="46" customFormat="1" ht="45" customHeight="1" x14ac:dyDescent="0.25">
      <c r="B192" s="69" t="s">
        <v>2042</v>
      </c>
      <c r="C192" s="57" t="s">
        <v>1429</v>
      </c>
      <c r="D192" s="50">
        <v>1</v>
      </c>
      <c r="E192" s="51" t="s">
        <v>1364</v>
      </c>
      <c r="F192" s="43">
        <v>43479</v>
      </c>
      <c r="G192" s="43">
        <v>43479</v>
      </c>
      <c r="H192" s="44" t="s">
        <v>656</v>
      </c>
      <c r="I192" s="45">
        <v>424</v>
      </c>
      <c r="J192" s="114"/>
      <c r="K192" s="114"/>
      <c r="L192" s="114"/>
    </row>
    <row r="193" spans="2:12" s="46" customFormat="1" ht="45" customHeight="1" x14ac:dyDescent="0.25">
      <c r="B193" s="71" t="s">
        <v>2042</v>
      </c>
      <c r="C193" s="56" t="s">
        <v>2093</v>
      </c>
      <c r="D193" s="52">
        <v>1</v>
      </c>
      <c r="E193" s="53" t="s">
        <v>1364</v>
      </c>
      <c r="F193" s="43">
        <v>43484</v>
      </c>
      <c r="G193" s="43">
        <v>43485</v>
      </c>
      <c r="H193" s="44" t="s">
        <v>656</v>
      </c>
      <c r="I193" s="45">
        <v>226</v>
      </c>
      <c r="J193" s="114"/>
      <c r="K193" s="114"/>
      <c r="L193" s="114"/>
    </row>
    <row r="194" spans="2:12" s="46" customFormat="1" ht="45" customHeight="1" x14ac:dyDescent="0.25">
      <c r="B194" s="71" t="s">
        <v>2042</v>
      </c>
      <c r="C194" s="56" t="s">
        <v>2093</v>
      </c>
      <c r="D194" s="52">
        <v>1</v>
      </c>
      <c r="E194" s="53" t="s">
        <v>1364</v>
      </c>
      <c r="F194" s="43">
        <v>43484</v>
      </c>
      <c r="G194" s="43">
        <v>43485</v>
      </c>
      <c r="H194" s="44" t="s">
        <v>656</v>
      </c>
      <c r="I194" s="45">
        <v>424</v>
      </c>
      <c r="J194" s="114"/>
      <c r="K194" s="114"/>
      <c r="L194" s="114"/>
    </row>
    <row r="195" spans="2:12" s="46" customFormat="1" ht="45" customHeight="1" x14ac:dyDescent="0.25">
      <c r="B195" s="71" t="s">
        <v>576</v>
      </c>
      <c r="C195" s="56" t="s">
        <v>2101</v>
      </c>
      <c r="D195" s="52">
        <v>1</v>
      </c>
      <c r="E195" s="53" t="s">
        <v>1364</v>
      </c>
      <c r="F195" s="43">
        <v>43481</v>
      </c>
      <c r="G195" s="43">
        <v>43481</v>
      </c>
      <c r="H195" s="44" t="s">
        <v>656</v>
      </c>
      <c r="I195" s="45">
        <v>106</v>
      </c>
      <c r="J195" s="114"/>
      <c r="K195" s="114"/>
      <c r="L195" s="114"/>
    </row>
    <row r="196" spans="2:12" s="46" customFormat="1" ht="45" customHeight="1" x14ac:dyDescent="0.25">
      <c r="B196" s="71" t="s">
        <v>576</v>
      </c>
      <c r="C196" s="56" t="s">
        <v>2101</v>
      </c>
      <c r="D196" s="52">
        <v>1</v>
      </c>
      <c r="E196" s="53" t="s">
        <v>1364</v>
      </c>
      <c r="F196" s="43">
        <v>43481</v>
      </c>
      <c r="G196" s="43">
        <v>43481</v>
      </c>
      <c r="H196" s="44" t="s">
        <v>656</v>
      </c>
      <c r="I196" s="45">
        <v>500</v>
      </c>
      <c r="J196" s="114"/>
      <c r="K196" s="114"/>
      <c r="L196" s="114"/>
    </row>
    <row r="197" spans="2:12" s="46" customFormat="1" ht="45" customHeight="1" x14ac:dyDescent="0.25">
      <c r="B197" s="71" t="s">
        <v>576</v>
      </c>
      <c r="C197" s="56" t="s">
        <v>2101</v>
      </c>
      <c r="D197" s="52">
        <v>1</v>
      </c>
      <c r="E197" s="53" t="s">
        <v>1364</v>
      </c>
      <c r="F197" s="43">
        <v>43481</v>
      </c>
      <c r="G197" s="43">
        <v>43481</v>
      </c>
      <c r="H197" s="44" t="s">
        <v>656</v>
      </c>
      <c r="I197" s="45">
        <v>220</v>
      </c>
      <c r="J197" s="114"/>
      <c r="K197" s="114"/>
      <c r="L197" s="114"/>
    </row>
    <row r="198" spans="2:12" s="46" customFormat="1" ht="45" customHeight="1" x14ac:dyDescent="0.25">
      <c r="B198" s="72" t="s">
        <v>1974</v>
      </c>
      <c r="C198" s="56" t="s">
        <v>2138</v>
      </c>
      <c r="D198" s="52">
        <v>4</v>
      </c>
      <c r="E198" s="53" t="s">
        <v>1364</v>
      </c>
      <c r="F198" s="43">
        <v>43496</v>
      </c>
      <c r="G198" s="43">
        <v>43496</v>
      </c>
      <c r="H198" s="44" t="s">
        <v>656</v>
      </c>
      <c r="I198" s="45">
        <v>1432</v>
      </c>
      <c r="J198" s="114"/>
      <c r="K198" s="114"/>
      <c r="L198" s="114"/>
    </row>
    <row r="199" spans="2:12" s="46" customFormat="1" ht="45" customHeight="1" x14ac:dyDescent="0.25">
      <c r="B199" s="69" t="s">
        <v>1921</v>
      </c>
      <c r="C199" s="57" t="s">
        <v>2093</v>
      </c>
      <c r="D199" s="50">
        <v>1</v>
      </c>
      <c r="E199" s="51" t="s">
        <v>1364</v>
      </c>
      <c r="F199" s="43">
        <v>43481</v>
      </c>
      <c r="G199" s="43">
        <v>43481</v>
      </c>
      <c r="H199" s="44" t="s">
        <v>656</v>
      </c>
      <c r="I199" s="45">
        <v>50</v>
      </c>
      <c r="J199" s="114"/>
      <c r="K199" s="114"/>
      <c r="L199" s="114"/>
    </row>
    <row r="200" spans="2:12" s="46" customFormat="1" ht="45" customHeight="1" x14ac:dyDescent="0.25">
      <c r="B200" s="78" t="s">
        <v>1921</v>
      </c>
      <c r="C200" s="56" t="s">
        <v>2091</v>
      </c>
      <c r="D200" s="52">
        <v>1</v>
      </c>
      <c r="E200" s="53" t="s">
        <v>20</v>
      </c>
      <c r="F200" s="43">
        <v>43466</v>
      </c>
      <c r="G200" s="43">
        <v>43495</v>
      </c>
      <c r="H200" s="44" t="s">
        <v>656</v>
      </c>
      <c r="I200" s="45">
        <v>116</v>
      </c>
      <c r="J200" s="114"/>
      <c r="K200" s="114"/>
      <c r="L200" s="114"/>
    </row>
    <row r="201" spans="2:12" s="46" customFormat="1" ht="45" customHeight="1" x14ac:dyDescent="0.25">
      <c r="B201" s="78" t="s">
        <v>1927</v>
      </c>
      <c r="C201" s="56" t="s">
        <v>2139</v>
      </c>
      <c r="D201" s="52">
        <v>1</v>
      </c>
      <c r="E201" s="53" t="s">
        <v>20</v>
      </c>
      <c r="F201" s="43">
        <v>43466</v>
      </c>
      <c r="G201" s="43">
        <v>43495</v>
      </c>
      <c r="H201" s="44" t="s">
        <v>656</v>
      </c>
      <c r="I201" s="45">
        <v>126</v>
      </c>
      <c r="J201" s="114"/>
      <c r="K201" s="114"/>
      <c r="L201" s="114"/>
    </row>
    <row r="202" spans="2:12" s="46" customFormat="1" ht="45" customHeight="1" x14ac:dyDescent="0.25">
      <c r="B202" s="78" t="s">
        <v>1927</v>
      </c>
      <c r="C202" s="56" t="s">
        <v>2139</v>
      </c>
      <c r="D202" s="52">
        <v>1</v>
      </c>
      <c r="E202" s="53" t="s">
        <v>20</v>
      </c>
      <c r="F202" s="43">
        <v>43466</v>
      </c>
      <c r="G202" s="43">
        <v>43495</v>
      </c>
      <c r="H202" s="44" t="s">
        <v>656</v>
      </c>
      <c r="I202" s="45">
        <v>54</v>
      </c>
      <c r="J202" s="114"/>
      <c r="K202" s="114"/>
      <c r="L202" s="114"/>
    </row>
    <row r="203" spans="2:12" s="46" customFormat="1" ht="45" customHeight="1" x14ac:dyDescent="0.25">
      <c r="B203" s="78" t="s">
        <v>1927</v>
      </c>
      <c r="C203" s="56" t="s">
        <v>2139</v>
      </c>
      <c r="D203" s="52">
        <v>1</v>
      </c>
      <c r="E203" s="53" t="s">
        <v>20</v>
      </c>
      <c r="F203" s="43">
        <v>43466</v>
      </c>
      <c r="G203" s="43">
        <v>43495</v>
      </c>
      <c r="H203" s="44" t="s">
        <v>656</v>
      </c>
      <c r="I203" s="45">
        <v>126</v>
      </c>
      <c r="J203" s="114"/>
      <c r="K203" s="114"/>
      <c r="L203" s="114"/>
    </row>
    <row r="204" spans="2:12" s="46" customFormat="1" ht="45" customHeight="1" x14ac:dyDescent="0.25">
      <c r="B204" s="78" t="s">
        <v>1927</v>
      </c>
      <c r="C204" s="56" t="s">
        <v>2139</v>
      </c>
      <c r="D204" s="52">
        <v>1</v>
      </c>
      <c r="E204" s="53" t="s">
        <v>20</v>
      </c>
      <c r="F204" s="43">
        <v>43466</v>
      </c>
      <c r="G204" s="43">
        <v>43495</v>
      </c>
      <c r="H204" s="44" t="s">
        <v>656</v>
      </c>
      <c r="I204" s="45">
        <v>126</v>
      </c>
      <c r="J204" s="114"/>
      <c r="K204" s="114"/>
      <c r="L204" s="114"/>
    </row>
    <row r="205" spans="2:12" s="46" customFormat="1" ht="45" customHeight="1" x14ac:dyDescent="0.25">
      <c r="B205" s="78" t="s">
        <v>1927</v>
      </c>
      <c r="C205" s="56" t="s">
        <v>2139</v>
      </c>
      <c r="D205" s="52">
        <v>1</v>
      </c>
      <c r="E205" s="53" t="s">
        <v>20</v>
      </c>
      <c r="F205" s="43">
        <v>43466</v>
      </c>
      <c r="G205" s="43">
        <v>43495</v>
      </c>
      <c r="H205" s="44" t="s">
        <v>656</v>
      </c>
      <c r="I205" s="45">
        <v>576</v>
      </c>
      <c r="J205" s="114"/>
      <c r="K205" s="114"/>
      <c r="L205" s="114"/>
    </row>
    <row r="206" spans="2:12" s="46" customFormat="1" ht="45" customHeight="1" x14ac:dyDescent="0.25">
      <c r="B206" s="78" t="s">
        <v>1927</v>
      </c>
      <c r="C206" s="56" t="s">
        <v>2139</v>
      </c>
      <c r="D206" s="52">
        <v>1</v>
      </c>
      <c r="E206" s="53" t="s">
        <v>20</v>
      </c>
      <c r="F206" s="43">
        <v>43466</v>
      </c>
      <c r="G206" s="43">
        <v>43495</v>
      </c>
      <c r="H206" s="44" t="s">
        <v>656</v>
      </c>
      <c r="I206" s="45">
        <v>72</v>
      </c>
      <c r="J206" s="114"/>
      <c r="K206" s="114"/>
      <c r="L206" s="114"/>
    </row>
    <row r="207" spans="2:12" s="46" customFormat="1" ht="45" customHeight="1" x14ac:dyDescent="0.25">
      <c r="B207" s="69" t="s">
        <v>1805</v>
      </c>
      <c r="C207" s="57" t="s">
        <v>2140</v>
      </c>
      <c r="D207" s="50">
        <v>1</v>
      </c>
      <c r="E207" s="55" t="s">
        <v>2099</v>
      </c>
      <c r="F207" s="43">
        <v>43472</v>
      </c>
      <c r="G207" s="43">
        <v>43472</v>
      </c>
      <c r="H207" s="44" t="s">
        <v>656</v>
      </c>
      <c r="I207" s="45">
        <v>129</v>
      </c>
      <c r="J207" s="114"/>
      <c r="K207" s="114"/>
      <c r="L207" s="114"/>
    </row>
    <row r="208" spans="2:12" s="46" customFormat="1" ht="45" customHeight="1" x14ac:dyDescent="0.25">
      <c r="B208" s="69" t="s">
        <v>1805</v>
      </c>
      <c r="C208" s="57" t="s">
        <v>2141</v>
      </c>
      <c r="D208" s="50">
        <v>1</v>
      </c>
      <c r="E208" s="55" t="s">
        <v>2099</v>
      </c>
      <c r="F208" s="43">
        <v>43472</v>
      </c>
      <c r="G208" s="43">
        <v>43472</v>
      </c>
      <c r="H208" s="44" t="s">
        <v>656</v>
      </c>
      <c r="I208" s="45">
        <v>563</v>
      </c>
      <c r="J208" s="114"/>
      <c r="K208" s="114"/>
      <c r="L208" s="114"/>
    </row>
    <row r="209" spans="2:12" s="46" customFormat="1" ht="45" customHeight="1" x14ac:dyDescent="0.25">
      <c r="B209" s="69" t="s">
        <v>1805</v>
      </c>
      <c r="C209" s="58" t="s">
        <v>2093</v>
      </c>
      <c r="D209" s="59">
        <v>1</v>
      </c>
      <c r="E209" s="55" t="s">
        <v>2099</v>
      </c>
      <c r="F209" s="43">
        <v>43474</v>
      </c>
      <c r="G209" s="43">
        <v>43474</v>
      </c>
      <c r="H209" s="44" t="s">
        <v>656</v>
      </c>
      <c r="I209" s="45">
        <v>4000</v>
      </c>
      <c r="J209" s="114"/>
      <c r="K209" s="114"/>
      <c r="L209" s="114"/>
    </row>
    <row r="210" spans="2:12" s="46" customFormat="1" ht="45" customHeight="1" x14ac:dyDescent="0.25">
      <c r="B210" s="69" t="s">
        <v>1805</v>
      </c>
      <c r="C210" s="57" t="s">
        <v>2093</v>
      </c>
      <c r="D210" s="50">
        <v>1</v>
      </c>
      <c r="E210" s="55" t="s">
        <v>2099</v>
      </c>
      <c r="F210" s="43">
        <v>43474</v>
      </c>
      <c r="G210" s="43">
        <v>43474</v>
      </c>
      <c r="H210" s="44" t="s">
        <v>656</v>
      </c>
      <c r="I210" s="45">
        <v>316</v>
      </c>
      <c r="J210" s="114"/>
      <c r="K210" s="114"/>
      <c r="L210" s="114"/>
    </row>
    <row r="211" spans="2:12" s="46" customFormat="1" ht="45" customHeight="1" x14ac:dyDescent="0.25">
      <c r="B211" s="69" t="s">
        <v>1805</v>
      </c>
      <c r="C211" s="57" t="s">
        <v>2093</v>
      </c>
      <c r="D211" s="50">
        <v>1</v>
      </c>
      <c r="E211" s="55" t="s">
        <v>2099</v>
      </c>
      <c r="F211" s="43">
        <v>43474</v>
      </c>
      <c r="G211" s="43">
        <v>43474</v>
      </c>
      <c r="H211" s="44" t="s">
        <v>656</v>
      </c>
      <c r="I211" s="45">
        <v>887</v>
      </c>
      <c r="J211" s="114"/>
      <c r="K211" s="114"/>
      <c r="L211" s="114"/>
    </row>
    <row r="212" spans="2:12" s="46" customFormat="1" ht="45" customHeight="1" x14ac:dyDescent="0.25">
      <c r="B212" s="69" t="s">
        <v>1805</v>
      </c>
      <c r="C212" s="57" t="s">
        <v>2093</v>
      </c>
      <c r="D212" s="50">
        <v>1</v>
      </c>
      <c r="E212" s="55" t="s">
        <v>2099</v>
      </c>
      <c r="F212" s="43">
        <v>43474</v>
      </c>
      <c r="G212" s="43">
        <v>43474</v>
      </c>
      <c r="H212" s="44" t="s">
        <v>656</v>
      </c>
      <c r="I212" s="45">
        <v>255</v>
      </c>
      <c r="J212" s="114"/>
      <c r="K212" s="114"/>
      <c r="L212" s="114"/>
    </row>
    <row r="213" spans="2:12" s="46" customFormat="1" ht="45" customHeight="1" x14ac:dyDescent="0.25">
      <c r="B213" s="80" t="s">
        <v>1805</v>
      </c>
      <c r="C213" s="60" t="s">
        <v>2091</v>
      </c>
      <c r="D213" s="61">
        <v>1</v>
      </c>
      <c r="E213" s="62" t="s">
        <v>20</v>
      </c>
      <c r="F213" s="43">
        <v>43481</v>
      </c>
      <c r="G213" s="43">
        <v>43489</v>
      </c>
      <c r="H213" s="44" t="s">
        <v>656</v>
      </c>
      <c r="I213" s="45">
        <v>500</v>
      </c>
      <c r="J213" s="114"/>
      <c r="K213" s="114"/>
      <c r="L213" s="114"/>
    </row>
    <row r="214" spans="2:12" s="46" customFormat="1" ht="45" customHeight="1" x14ac:dyDescent="0.25">
      <c r="B214" s="81" t="s">
        <v>1805</v>
      </c>
      <c r="C214" s="63" t="s">
        <v>2142</v>
      </c>
      <c r="D214" s="64">
        <v>1</v>
      </c>
      <c r="E214" s="65" t="s">
        <v>2143</v>
      </c>
      <c r="F214" s="43">
        <v>43518</v>
      </c>
      <c r="G214" s="43">
        <v>43518</v>
      </c>
      <c r="H214" s="44" t="s">
        <v>656</v>
      </c>
      <c r="I214" s="45">
        <v>11307</v>
      </c>
      <c r="J214" s="114"/>
      <c r="K214" s="114"/>
      <c r="L214" s="114"/>
    </row>
    <row r="215" spans="2:12" s="46" customFormat="1" ht="45" customHeight="1" x14ac:dyDescent="0.25">
      <c r="B215" s="81" t="s">
        <v>1805</v>
      </c>
      <c r="C215" s="63" t="s">
        <v>2142</v>
      </c>
      <c r="D215" s="64">
        <v>1</v>
      </c>
      <c r="E215" s="65" t="s">
        <v>2143</v>
      </c>
      <c r="F215" s="43">
        <v>43518</v>
      </c>
      <c r="G215" s="43">
        <v>43518</v>
      </c>
      <c r="H215" s="44" t="s">
        <v>656</v>
      </c>
      <c r="I215" s="45">
        <v>2257.5700000000002</v>
      </c>
      <c r="J215" s="114"/>
      <c r="K215" s="114"/>
      <c r="L215" s="114"/>
    </row>
    <row r="216" spans="2:12" s="46" customFormat="1" ht="45" customHeight="1" x14ac:dyDescent="0.25">
      <c r="B216" s="79" t="s">
        <v>1805</v>
      </c>
      <c r="C216" s="56" t="s">
        <v>2093</v>
      </c>
      <c r="D216" s="52">
        <v>1</v>
      </c>
      <c r="E216" s="53" t="s">
        <v>35</v>
      </c>
      <c r="F216" s="43">
        <v>43490</v>
      </c>
      <c r="G216" s="43">
        <v>43490</v>
      </c>
      <c r="H216" s="44" t="s">
        <v>656</v>
      </c>
      <c r="I216" s="45">
        <v>512</v>
      </c>
      <c r="J216" s="114"/>
      <c r="K216" s="114"/>
      <c r="L216" s="114"/>
    </row>
    <row r="217" spans="2:12" s="46" customFormat="1" ht="45" customHeight="1" x14ac:dyDescent="0.25">
      <c r="B217" s="79" t="s">
        <v>1805</v>
      </c>
      <c r="C217" s="56" t="s">
        <v>2144</v>
      </c>
      <c r="D217" s="52">
        <v>1</v>
      </c>
      <c r="E217" s="53" t="s">
        <v>35</v>
      </c>
      <c r="F217" s="43">
        <v>43490</v>
      </c>
      <c r="G217" s="43">
        <v>43490</v>
      </c>
      <c r="H217" s="44" t="s">
        <v>656</v>
      </c>
      <c r="I217" s="45">
        <v>942</v>
      </c>
      <c r="J217" s="114"/>
      <c r="K217" s="114"/>
      <c r="L217" s="114"/>
    </row>
    <row r="218" spans="2:12" s="46" customFormat="1" ht="45" customHeight="1" x14ac:dyDescent="0.25">
      <c r="B218" s="79" t="s">
        <v>1805</v>
      </c>
      <c r="C218" s="56" t="s">
        <v>2101</v>
      </c>
      <c r="D218" s="52">
        <v>1</v>
      </c>
      <c r="E218" s="53" t="s">
        <v>35</v>
      </c>
      <c r="F218" s="43">
        <v>43503</v>
      </c>
      <c r="G218" s="43">
        <v>43503</v>
      </c>
      <c r="H218" s="44" t="s">
        <v>656</v>
      </c>
      <c r="I218" s="45">
        <v>110</v>
      </c>
      <c r="J218" s="114"/>
      <c r="K218" s="114"/>
      <c r="L218" s="114"/>
    </row>
    <row r="219" spans="2:12" s="46" customFormat="1" ht="45" customHeight="1" x14ac:dyDescent="0.25">
      <c r="B219" s="71" t="s">
        <v>1805</v>
      </c>
      <c r="C219" s="56" t="s">
        <v>2091</v>
      </c>
      <c r="D219" s="52">
        <v>1</v>
      </c>
      <c r="E219" s="53" t="s">
        <v>1364</v>
      </c>
      <c r="F219" s="43">
        <v>43479</v>
      </c>
      <c r="G219" s="43">
        <v>43479</v>
      </c>
      <c r="H219" s="44" t="s">
        <v>656</v>
      </c>
      <c r="I219" s="45">
        <v>212</v>
      </c>
      <c r="J219" s="114"/>
      <c r="K219" s="114"/>
      <c r="L219" s="114"/>
    </row>
    <row r="220" spans="2:12" s="46" customFormat="1" ht="45" customHeight="1" x14ac:dyDescent="0.25">
      <c r="B220" s="71" t="s">
        <v>1805</v>
      </c>
      <c r="C220" s="56" t="s">
        <v>2091</v>
      </c>
      <c r="D220" s="52">
        <v>1</v>
      </c>
      <c r="E220" s="53" t="s">
        <v>20</v>
      </c>
      <c r="F220" s="43">
        <v>43476</v>
      </c>
      <c r="G220" s="43">
        <v>43476</v>
      </c>
      <c r="H220" s="44" t="s">
        <v>656</v>
      </c>
      <c r="I220" s="45">
        <v>462</v>
      </c>
      <c r="J220" s="114"/>
      <c r="K220" s="114"/>
      <c r="L220" s="114"/>
    </row>
    <row r="221" spans="2:12" s="46" customFormat="1" ht="45" customHeight="1" x14ac:dyDescent="0.25">
      <c r="B221" s="71" t="s">
        <v>1805</v>
      </c>
      <c r="C221" s="56" t="s">
        <v>2091</v>
      </c>
      <c r="D221" s="52">
        <v>1</v>
      </c>
      <c r="E221" s="53" t="s">
        <v>20</v>
      </c>
      <c r="F221" s="43">
        <v>43469</v>
      </c>
      <c r="G221" s="43">
        <v>43472</v>
      </c>
      <c r="H221" s="44" t="s">
        <v>656</v>
      </c>
      <c r="I221" s="45">
        <v>200</v>
      </c>
      <c r="J221" s="114"/>
      <c r="K221" s="114"/>
      <c r="L221" s="114"/>
    </row>
    <row r="222" spans="2:12" s="46" customFormat="1" ht="45" customHeight="1" x14ac:dyDescent="0.25">
      <c r="B222" s="71" t="s">
        <v>1805</v>
      </c>
      <c r="C222" s="56" t="s">
        <v>2091</v>
      </c>
      <c r="D222" s="52">
        <v>1</v>
      </c>
      <c r="E222" s="53" t="s">
        <v>20</v>
      </c>
      <c r="F222" s="43">
        <v>43473</v>
      </c>
      <c r="G222" s="43">
        <v>43480</v>
      </c>
      <c r="H222" s="44" t="s">
        <v>656</v>
      </c>
      <c r="I222" s="45">
        <v>200</v>
      </c>
      <c r="J222" s="114"/>
      <c r="K222" s="114"/>
      <c r="L222" s="114"/>
    </row>
    <row r="223" spans="2:12" s="46" customFormat="1" ht="45" customHeight="1" x14ac:dyDescent="0.25">
      <c r="B223" s="71" t="s">
        <v>1805</v>
      </c>
      <c r="C223" s="56" t="s">
        <v>2145</v>
      </c>
      <c r="D223" s="52">
        <v>1</v>
      </c>
      <c r="E223" s="53" t="s">
        <v>20</v>
      </c>
      <c r="F223" s="43">
        <v>43438</v>
      </c>
      <c r="G223" s="43">
        <v>43479</v>
      </c>
      <c r="H223" s="44" t="s">
        <v>656</v>
      </c>
      <c r="I223" s="45">
        <v>288</v>
      </c>
      <c r="J223" s="114"/>
      <c r="K223" s="114"/>
      <c r="L223" s="114"/>
    </row>
    <row r="224" spans="2:12" s="46" customFormat="1" ht="45" customHeight="1" x14ac:dyDescent="0.25">
      <c r="B224" s="71" t="s">
        <v>1805</v>
      </c>
      <c r="C224" s="56" t="s">
        <v>2117</v>
      </c>
      <c r="D224" s="52">
        <v>1</v>
      </c>
      <c r="E224" s="53" t="s">
        <v>35</v>
      </c>
      <c r="F224" s="43">
        <v>43510</v>
      </c>
      <c r="G224" s="43">
        <v>43510</v>
      </c>
      <c r="H224" s="44" t="s">
        <v>656</v>
      </c>
      <c r="I224" s="45">
        <v>1000</v>
      </c>
      <c r="J224" s="114"/>
      <c r="K224" s="114"/>
      <c r="L224" s="114"/>
    </row>
    <row r="225" spans="2:13" s="46" customFormat="1" ht="45" customHeight="1" x14ac:dyDescent="0.25">
      <c r="B225" s="78" t="s">
        <v>1805</v>
      </c>
      <c r="C225" s="56" t="s">
        <v>2146</v>
      </c>
      <c r="D225" s="52">
        <v>1</v>
      </c>
      <c r="E225" s="53" t="s">
        <v>20</v>
      </c>
      <c r="F225" s="43">
        <v>43497</v>
      </c>
      <c r="G225" s="43">
        <v>43511</v>
      </c>
      <c r="H225" s="44" t="s">
        <v>656</v>
      </c>
      <c r="I225" s="45">
        <v>396</v>
      </c>
      <c r="J225" s="114"/>
      <c r="K225" s="114"/>
      <c r="L225" s="114"/>
    </row>
    <row r="226" spans="2:13" s="46" customFormat="1" ht="45" customHeight="1" x14ac:dyDescent="0.25">
      <c r="B226" s="72" t="s">
        <v>1805</v>
      </c>
      <c r="C226" s="56" t="s">
        <v>2091</v>
      </c>
      <c r="D226" s="52">
        <v>1</v>
      </c>
      <c r="E226" s="53" t="s">
        <v>35</v>
      </c>
      <c r="F226" s="43">
        <v>43502</v>
      </c>
      <c r="G226" s="43">
        <v>43502</v>
      </c>
      <c r="H226" s="44" t="s">
        <v>656</v>
      </c>
      <c r="I226" s="45">
        <v>340</v>
      </c>
      <c r="J226" s="114"/>
      <c r="K226" s="114"/>
      <c r="L226" s="114"/>
    </row>
    <row r="227" spans="2:13" s="46" customFormat="1" ht="45" customHeight="1" x14ac:dyDescent="0.25">
      <c r="B227" s="72" t="s">
        <v>1805</v>
      </c>
      <c r="C227" s="56" t="s">
        <v>2091</v>
      </c>
      <c r="D227" s="52">
        <v>1</v>
      </c>
      <c r="E227" s="53" t="s">
        <v>35</v>
      </c>
      <c r="F227" s="43">
        <v>43486</v>
      </c>
      <c r="G227" s="43">
        <v>43486</v>
      </c>
      <c r="H227" s="44" t="s">
        <v>656</v>
      </c>
      <c r="I227" s="45">
        <v>212</v>
      </c>
      <c r="J227" s="114"/>
      <c r="K227" s="114"/>
      <c r="L227" s="114"/>
    </row>
    <row r="228" spans="2:13" s="46" customFormat="1" ht="45" customHeight="1" x14ac:dyDescent="0.25">
      <c r="B228" s="72" t="s">
        <v>1805</v>
      </c>
      <c r="C228" s="56" t="s">
        <v>2091</v>
      </c>
      <c r="D228" s="52">
        <v>1</v>
      </c>
      <c r="E228" s="53" t="s">
        <v>35</v>
      </c>
      <c r="F228" s="43">
        <v>43502</v>
      </c>
      <c r="G228" s="43">
        <v>43502</v>
      </c>
      <c r="H228" s="44" t="s">
        <v>656</v>
      </c>
      <c r="I228" s="45">
        <v>286</v>
      </c>
      <c r="J228" s="114"/>
      <c r="K228" s="114"/>
      <c r="L228" s="114"/>
    </row>
    <row r="229" spans="2:13" s="46" customFormat="1" ht="45" customHeight="1" x14ac:dyDescent="0.25">
      <c r="B229" s="72" t="s">
        <v>1805</v>
      </c>
      <c r="C229" s="56" t="s">
        <v>2091</v>
      </c>
      <c r="D229" s="52">
        <v>1</v>
      </c>
      <c r="E229" s="53" t="s">
        <v>20</v>
      </c>
      <c r="F229" s="43">
        <v>43501</v>
      </c>
      <c r="G229" s="43">
        <v>43503</v>
      </c>
      <c r="H229" s="44" t="s">
        <v>656</v>
      </c>
      <c r="I229" s="45">
        <v>200</v>
      </c>
      <c r="J229" s="114"/>
      <c r="K229" s="114"/>
      <c r="L229" s="114"/>
    </row>
    <row r="230" spans="2:13" s="46" customFormat="1" ht="45" customHeight="1" x14ac:dyDescent="0.25">
      <c r="B230" s="82" t="s">
        <v>1922</v>
      </c>
      <c r="C230" s="56" t="s">
        <v>2147</v>
      </c>
      <c r="D230" s="52">
        <v>1</v>
      </c>
      <c r="E230" s="53" t="s">
        <v>20</v>
      </c>
      <c r="F230" s="43">
        <v>43466</v>
      </c>
      <c r="G230" s="43">
        <v>43496</v>
      </c>
      <c r="H230" s="44" t="s">
        <v>656</v>
      </c>
      <c r="I230" s="45">
        <v>1080</v>
      </c>
      <c r="J230" s="114"/>
      <c r="K230" s="114"/>
      <c r="L230" s="114"/>
    </row>
    <row r="231" spans="2:13" s="46" customFormat="1" ht="45" customHeight="1" x14ac:dyDescent="0.25">
      <c r="B231" s="82" t="s">
        <v>1922</v>
      </c>
      <c r="C231" s="56" t="s">
        <v>2147</v>
      </c>
      <c r="D231" s="52">
        <v>1</v>
      </c>
      <c r="E231" s="53" t="s">
        <v>20</v>
      </c>
      <c r="F231" s="43">
        <v>43466</v>
      </c>
      <c r="G231" s="43">
        <v>43496</v>
      </c>
      <c r="H231" s="44" t="s">
        <v>656</v>
      </c>
      <c r="I231" s="45">
        <v>1080</v>
      </c>
      <c r="J231" s="114"/>
      <c r="K231" s="114"/>
      <c r="L231" s="114"/>
    </row>
    <row r="232" spans="2:13" s="46" customFormat="1" ht="45" customHeight="1" x14ac:dyDescent="0.25">
      <c r="B232" s="82" t="s">
        <v>1922</v>
      </c>
      <c r="C232" s="56" t="s">
        <v>2147</v>
      </c>
      <c r="D232" s="52">
        <v>1</v>
      </c>
      <c r="E232" s="53" t="s">
        <v>20</v>
      </c>
      <c r="F232" s="43">
        <v>43466</v>
      </c>
      <c r="G232" s="43">
        <v>43496</v>
      </c>
      <c r="H232" s="44" t="s">
        <v>656</v>
      </c>
      <c r="I232" s="45">
        <v>1080</v>
      </c>
      <c r="J232" s="114"/>
      <c r="K232" s="114"/>
      <c r="L232" s="114"/>
    </row>
    <row r="233" spans="2:13" s="46" customFormat="1" ht="45" customHeight="1" x14ac:dyDescent="0.25">
      <c r="B233" s="82" t="s">
        <v>1922</v>
      </c>
      <c r="C233" s="56" t="s">
        <v>2147</v>
      </c>
      <c r="D233" s="52">
        <v>1</v>
      </c>
      <c r="E233" s="53" t="s">
        <v>20</v>
      </c>
      <c r="F233" s="43">
        <v>43466</v>
      </c>
      <c r="G233" s="43">
        <v>43496</v>
      </c>
      <c r="H233" s="44" t="s">
        <v>656</v>
      </c>
      <c r="I233" s="45">
        <v>1080</v>
      </c>
      <c r="J233" s="114"/>
      <c r="K233" s="114"/>
      <c r="L233" s="114"/>
    </row>
    <row r="234" spans="2:13" s="46" customFormat="1" ht="45" customHeight="1" x14ac:dyDescent="0.25">
      <c r="B234" s="82" t="s">
        <v>1922</v>
      </c>
      <c r="C234" s="56" t="s">
        <v>2147</v>
      </c>
      <c r="D234" s="52">
        <v>1</v>
      </c>
      <c r="E234" s="53" t="s">
        <v>20</v>
      </c>
      <c r="F234" s="43">
        <v>43466</v>
      </c>
      <c r="G234" s="43">
        <v>43496</v>
      </c>
      <c r="H234" s="44" t="s">
        <v>656</v>
      </c>
      <c r="I234" s="45">
        <v>1080</v>
      </c>
      <c r="J234" s="114"/>
      <c r="K234" s="114"/>
      <c r="L234" s="114"/>
    </row>
    <row r="235" spans="2:13" s="46" customFormat="1" ht="45" customHeight="1" x14ac:dyDescent="0.25">
      <c r="B235" s="82" t="s">
        <v>1922</v>
      </c>
      <c r="C235" s="56" t="s">
        <v>2147</v>
      </c>
      <c r="D235" s="52">
        <v>1</v>
      </c>
      <c r="E235" s="53" t="s">
        <v>20</v>
      </c>
      <c r="F235" s="43">
        <v>43466</v>
      </c>
      <c r="G235" s="43">
        <v>43496</v>
      </c>
      <c r="H235" s="44" t="s">
        <v>656</v>
      </c>
      <c r="I235" s="45">
        <v>1080</v>
      </c>
      <c r="J235" s="114"/>
      <c r="K235" s="114"/>
      <c r="L235" s="114"/>
    </row>
    <row r="236" spans="2:13" s="46" customFormat="1" ht="45" customHeight="1" x14ac:dyDescent="0.25">
      <c r="B236" s="82" t="s">
        <v>1922</v>
      </c>
      <c r="C236" s="56" t="s">
        <v>2147</v>
      </c>
      <c r="D236" s="52">
        <v>1</v>
      </c>
      <c r="E236" s="53" t="s">
        <v>20</v>
      </c>
      <c r="F236" s="43">
        <v>43466</v>
      </c>
      <c r="G236" s="43">
        <v>43496</v>
      </c>
      <c r="H236" s="44" t="s">
        <v>656</v>
      </c>
      <c r="I236" s="45">
        <v>1080</v>
      </c>
      <c r="J236" s="114"/>
      <c r="K236" s="114"/>
      <c r="L236" s="114"/>
    </row>
    <row r="237" spans="2:13" s="46" customFormat="1" ht="45" customHeight="1" x14ac:dyDescent="0.25">
      <c r="B237" s="82" t="s">
        <v>1922</v>
      </c>
      <c r="C237" s="56" t="s">
        <v>2147</v>
      </c>
      <c r="D237" s="52">
        <v>1</v>
      </c>
      <c r="E237" s="53" t="s">
        <v>20</v>
      </c>
      <c r="F237" s="43">
        <v>43466</v>
      </c>
      <c r="G237" s="43">
        <v>43496</v>
      </c>
      <c r="H237" s="44" t="s">
        <v>656</v>
      </c>
      <c r="I237" s="45">
        <v>1080</v>
      </c>
      <c r="J237" s="114"/>
      <c r="K237" s="114"/>
      <c r="L237" s="114"/>
    </row>
    <row r="238" spans="2:13" s="46" customFormat="1" ht="45" customHeight="1" x14ac:dyDescent="0.25">
      <c r="B238" s="82" t="s">
        <v>1922</v>
      </c>
      <c r="C238" s="56" t="s">
        <v>2147</v>
      </c>
      <c r="D238" s="52">
        <v>1</v>
      </c>
      <c r="E238" s="53" t="s">
        <v>20</v>
      </c>
      <c r="F238" s="43">
        <v>43466</v>
      </c>
      <c r="G238" s="43">
        <v>43496</v>
      </c>
      <c r="H238" s="44" t="s">
        <v>656</v>
      </c>
      <c r="I238" s="45">
        <v>1080</v>
      </c>
      <c r="J238" s="114"/>
      <c r="K238" s="114"/>
      <c r="L238" s="114"/>
    </row>
    <row r="239" spans="2:13" s="46" customFormat="1" ht="45" customHeight="1" x14ac:dyDescent="0.25">
      <c r="B239" s="82" t="s">
        <v>1922</v>
      </c>
      <c r="C239" s="56" t="s">
        <v>2147</v>
      </c>
      <c r="D239" s="52">
        <v>1</v>
      </c>
      <c r="E239" s="53" t="s">
        <v>20</v>
      </c>
      <c r="F239" s="43">
        <v>43466</v>
      </c>
      <c r="G239" s="43">
        <v>43496</v>
      </c>
      <c r="H239" s="44" t="s">
        <v>656</v>
      </c>
      <c r="I239" s="45">
        <v>1080</v>
      </c>
      <c r="J239" s="114"/>
      <c r="K239" s="114"/>
      <c r="L239" s="114"/>
    </row>
    <row r="240" spans="2:13" s="46" customFormat="1" ht="45" customHeight="1" x14ac:dyDescent="0.25">
      <c r="B240" s="82" t="s">
        <v>1922</v>
      </c>
      <c r="C240" s="56" t="s">
        <v>2147</v>
      </c>
      <c r="D240" s="52">
        <v>1</v>
      </c>
      <c r="E240" s="53" t="s">
        <v>20</v>
      </c>
      <c r="F240" s="43">
        <v>43466</v>
      </c>
      <c r="G240" s="43">
        <v>43496</v>
      </c>
      <c r="H240" s="44" t="s">
        <v>656</v>
      </c>
      <c r="I240" s="45">
        <v>1080</v>
      </c>
      <c r="J240" s="114"/>
      <c r="K240" s="114"/>
      <c r="L240" s="114"/>
      <c r="M240" s="54"/>
    </row>
    <row r="241" spans="2:13" s="46" customFormat="1" ht="45" customHeight="1" x14ac:dyDescent="0.25">
      <c r="B241" s="82" t="s">
        <v>1922</v>
      </c>
      <c r="C241" s="56" t="s">
        <v>2147</v>
      </c>
      <c r="D241" s="52">
        <v>1</v>
      </c>
      <c r="E241" s="53" t="s">
        <v>20</v>
      </c>
      <c r="F241" s="43">
        <v>43466</v>
      </c>
      <c r="G241" s="43">
        <v>43496</v>
      </c>
      <c r="H241" s="44" t="s">
        <v>656</v>
      </c>
      <c r="I241" s="45">
        <v>1080</v>
      </c>
      <c r="J241" s="114"/>
      <c r="K241" s="114"/>
      <c r="L241" s="114"/>
    </row>
    <row r="242" spans="2:13" s="46" customFormat="1" ht="45" customHeight="1" x14ac:dyDescent="0.25">
      <c r="B242" s="82" t="s">
        <v>1922</v>
      </c>
      <c r="C242" s="56" t="s">
        <v>2147</v>
      </c>
      <c r="D242" s="52">
        <v>1</v>
      </c>
      <c r="E242" s="53" t="s">
        <v>20</v>
      </c>
      <c r="F242" s="43">
        <v>43466</v>
      </c>
      <c r="G242" s="43">
        <v>43496</v>
      </c>
      <c r="H242" s="44" t="s">
        <v>656</v>
      </c>
      <c r="I242" s="45">
        <v>1080</v>
      </c>
      <c r="J242" s="114"/>
      <c r="K242" s="114"/>
      <c r="L242" s="114"/>
      <c r="M242" s="54"/>
    </row>
    <row r="243" spans="2:13" s="46" customFormat="1" ht="45" customHeight="1" x14ac:dyDescent="0.25">
      <c r="B243" s="82" t="s">
        <v>1922</v>
      </c>
      <c r="C243" s="56" t="s">
        <v>2147</v>
      </c>
      <c r="D243" s="52">
        <v>1</v>
      </c>
      <c r="E243" s="53" t="s">
        <v>20</v>
      </c>
      <c r="F243" s="43">
        <v>43466</v>
      </c>
      <c r="G243" s="43">
        <v>43496</v>
      </c>
      <c r="H243" s="44" t="s">
        <v>656</v>
      </c>
      <c r="I243" s="45">
        <v>1080</v>
      </c>
      <c r="J243" s="114"/>
      <c r="K243" s="114"/>
      <c r="L243" s="114"/>
    </row>
    <row r="244" spans="2:13" s="46" customFormat="1" ht="45" customHeight="1" x14ac:dyDescent="0.25">
      <c r="B244" s="82" t="s">
        <v>1922</v>
      </c>
      <c r="C244" s="56" t="s">
        <v>2147</v>
      </c>
      <c r="D244" s="52">
        <v>1</v>
      </c>
      <c r="E244" s="53" t="s">
        <v>20</v>
      </c>
      <c r="F244" s="43">
        <v>43466</v>
      </c>
      <c r="G244" s="43">
        <v>43496</v>
      </c>
      <c r="H244" s="44" t="s">
        <v>656</v>
      </c>
      <c r="I244" s="45">
        <v>1080</v>
      </c>
      <c r="J244" s="114"/>
      <c r="K244" s="114"/>
      <c r="L244" s="114"/>
    </row>
    <row r="245" spans="2:13" s="46" customFormat="1" ht="45" customHeight="1" x14ac:dyDescent="0.25">
      <c r="B245" s="82" t="s">
        <v>1922</v>
      </c>
      <c r="C245" s="56" t="s">
        <v>2147</v>
      </c>
      <c r="D245" s="52">
        <v>1</v>
      </c>
      <c r="E245" s="53" t="s">
        <v>20</v>
      </c>
      <c r="F245" s="43">
        <v>43466</v>
      </c>
      <c r="G245" s="43">
        <v>43496</v>
      </c>
      <c r="H245" s="44" t="s">
        <v>656</v>
      </c>
      <c r="I245" s="45">
        <v>1080</v>
      </c>
      <c r="J245" s="114"/>
      <c r="K245" s="114"/>
      <c r="L245" s="114"/>
    </row>
    <row r="246" spans="2:13" s="46" customFormat="1" ht="45" customHeight="1" x14ac:dyDescent="0.25">
      <c r="B246" s="82" t="s">
        <v>1922</v>
      </c>
      <c r="C246" s="56" t="s">
        <v>2147</v>
      </c>
      <c r="D246" s="52">
        <v>1</v>
      </c>
      <c r="E246" s="53" t="s">
        <v>20</v>
      </c>
      <c r="F246" s="43">
        <v>43466</v>
      </c>
      <c r="G246" s="43">
        <v>43496</v>
      </c>
      <c r="H246" s="44" t="s">
        <v>656</v>
      </c>
      <c r="I246" s="45">
        <v>1080</v>
      </c>
      <c r="J246" s="114"/>
      <c r="K246" s="114"/>
      <c r="L246" s="114"/>
    </row>
    <row r="247" spans="2:13" s="46" customFormat="1" ht="45" customHeight="1" x14ac:dyDescent="0.25">
      <c r="B247" s="82" t="s">
        <v>1922</v>
      </c>
      <c r="C247" s="56" t="s">
        <v>2147</v>
      </c>
      <c r="D247" s="52">
        <v>1</v>
      </c>
      <c r="E247" s="53" t="s">
        <v>20</v>
      </c>
      <c r="F247" s="43">
        <v>43466</v>
      </c>
      <c r="G247" s="43">
        <v>43496</v>
      </c>
      <c r="H247" s="44" t="s">
        <v>656</v>
      </c>
      <c r="I247" s="45">
        <v>1080</v>
      </c>
      <c r="J247" s="114"/>
      <c r="K247" s="114"/>
      <c r="L247" s="114"/>
      <c r="M247" s="54"/>
    </row>
    <row r="248" spans="2:13" s="46" customFormat="1" ht="45" customHeight="1" x14ac:dyDescent="0.25">
      <c r="B248" s="82" t="s">
        <v>1922</v>
      </c>
      <c r="C248" s="56" t="s">
        <v>2147</v>
      </c>
      <c r="D248" s="52">
        <v>1</v>
      </c>
      <c r="E248" s="53" t="s">
        <v>20</v>
      </c>
      <c r="F248" s="43">
        <v>43466</v>
      </c>
      <c r="G248" s="43">
        <v>43496</v>
      </c>
      <c r="H248" s="44" t="s">
        <v>656</v>
      </c>
      <c r="I248" s="45">
        <v>1080</v>
      </c>
      <c r="J248" s="114"/>
      <c r="K248" s="114"/>
      <c r="L248" s="114"/>
    </row>
    <row r="249" spans="2:13" s="46" customFormat="1" ht="45" customHeight="1" x14ac:dyDescent="0.25">
      <c r="B249" s="72" t="s">
        <v>1922</v>
      </c>
      <c r="C249" s="56" t="s">
        <v>2148</v>
      </c>
      <c r="D249" s="52">
        <v>1</v>
      </c>
      <c r="E249" s="53" t="s">
        <v>20</v>
      </c>
      <c r="F249" s="43">
        <v>43497</v>
      </c>
      <c r="G249" s="43">
        <v>43524</v>
      </c>
      <c r="H249" s="44" t="s">
        <v>656</v>
      </c>
      <c r="I249" s="45">
        <v>1080</v>
      </c>
      <c r="J249" s="114"/>
      <c r="K249" s="114"/>
      <c r="L249" s="114"/>
    </row>
    <row r="250" spans="2:13" s="46" customFormat="1" ht="45" customHeight="1" x14ac:dyDescent="0.25">
      <c r="B250" s="72" t="s">
        <v>1922</v>
      </c>
      <c r="C250" s="56" t="s">
        <v>2148</v>
      </c>
      <c r="D250" s="52">
        <v>1</v>
      </c>
      <c r="E250" s="53" t="s">
        <v>20</v>
      </c>
      <c r="F250" s="43">
        <v>43497</v>
      </c>
      <c r="G250" s="43">
        <v>43524</v>
      </c>
      <c r="H250" s="44" t="s">
        <v>656</v>
      </c>
      <c r="I250" s="45">
        <v>1080</v>
      </c>
      <c r="J250" s="114"/>
      <c r="K250" s="114"/>
      <c r="L250" s="114"/>
    </row>
    <row r="251" spans="2:13" s="46" customFormat="1" ht="45" customHeight="1" x14ac:dyDescent="0.25">
      <c r="B251" s="72" t="s">
        <v>1922</v>
      </c>
      <c r="C251" s="56" t="s">
        <v>2148</v>
      </c>
      <c r="D251" s="52">
        <v>1</v>
      </c>
      <c r="E251" s="53" t="s">
        <v>20</v>
      </c>
      <c r="F251" s="43">
        <v>43497</v>
      </c>
      <c r="G251" s="43">
        <v>43524</v>
      </c>
      <c r="H251" s="44" t="s">
        <v>656</v>
      </c>
      <c r="I251" s="45">
        <v>1080</v>
      </c>
      <c r="J251" s="114"/>
      <c r="K251" s="114"/>
      <c r="L251" s="114"/>
    </row>
    <row r="252" spans="2:13" s="46" customFormat="1" ht="45" customHeight="1" x14ac:dyDescent="0.25">
      <c r="B252" s="72" t="s">
        <v>1922</v>
      </c>
      <c r="C252" s="56" t="s">
        <v>2148</v>
      </c>
      <c r="D252" s="52">
        <v>1</v>
      </c>
      <c r="E252" s="53" t="s">
        <v>20</v>
      </c>
      <c r="F252" s="43">
        <v>43497</v>
      </c>
      <c r="G252" s="43">
        <v>43524</v>
      </c>
      <c r="H252" s="44" t="s">
        <v>656</v>
      </c>
      <c r="I252" s="45">
        <v>1080</v>
      </c>
      <c r="J252" s="114"/>
      <c r="K252" s="114"/>
      <c r="L252" s="114"/>
    </row>
    <row r="253" spans="2:13" s="46" customFormat="1" ht="45" customHeight="1" x14ac:dyDescent="0.25">
      <c r="B253" s="72" t="s">
        <v>1922</v>
      </c>
      <c r="C253" s="56" t="s">
        <v>2148</v>
      </c>
      <c r="D253" s="52">
        <v>1</v>
      </c>
      <c r="E253" s="53" t="s">
        <v>20</v>
      </c>
      <c r="F253" s="43">
        <v>43497</v>
      </c>
      <c r="G253" s="43">
        <v>43524</v>
      </c>
      <c r="H253" s="44" t="s">
        <v>656</v>
      </c>
      <c r="I253" s="45">
        <v>1080</v>
      </c>
      <c r="J253" s="114"/>
      <c r="K253" s="114"/>
      <c r="L253" s="114"/>
    </row>
    <row r="254" spans="2:13" s="46" customFormat="1" ht="45" customHeight="1" x14ac:dyDescent="0.25">
      <c r="B254" s="72" t="s">
        <v>1922</v>
      </c>
      <c r="C254" s="56" t="s">
        <v>2148</v>
      </c>
      <c r="D254" s="52">
        <v>1</v>
      </c>
      <c r="E254" s="53" t="s">
        <v>20</v>
      </c>
      <c r="F254" s="43">
        <v>43497</v>
      </c>
      <c r="G254" s="43">
        <v>43524</v>
      </c>
      <c r="H254" s="44" t="s">
        <v>656</v>
      </c>
      <c r="I254" s="45">
        <v>1080</v>
      </c>
      <c r="J254" s="114"/>
      <c r="K254" s="114"/>
      <c r="L254" s="114"/>
    </row>
    <row r="255" spans="2:13" s="46" customFormat="1" ht="45" customHeight="1" x14ac:dyDescent="0.25">
      <c r="B255" s="72" t="s">
        <v>1922</v>
      </c>
      <c r="C255" s="56" t="s">
        <v>2148</v>
      </c>
      <c r="D255" s="52">
        <v>1</v>
      </c>
      <c r="E255" s="53" t="s">
        <v>20</v>
      </c>
      <c r="F255" s="43">
        <v>43497</v>
      </c>
      <c r="G255" s="43">
        <v>43524</v>
      </c>
      <c r="H255" s="44" t="s">
        <v>656</v>
      </c>
      <c r="I255" s="45">
        <v>1080</v>
      </c>
      <c r="J255" s="114"/>
      <c r="K255" s="114"/>
      <c r="L255" s="114"/>
    </row>
    <row r="256" spans="2:13" s="46" customFormat="1" ht="45" customHeight="1" x14ac:dyDescent="0.25">
      <c r="B256" s="72" t="s">
        <v>1922</v>
      </c>
      <c r="C256" s="56" t="s">
        <v>2148</v>
      </c>
      <c r="D256" s="52">
        <v>1</v>
      </c>
      <c r="E256" s="53" t="s">
        <v>20</v>
      </c>
      <c r="F256" s="43">
        <v>43497</v>
      </c>
      <c r="G256" s="43">
        <v>43524</v>
      </c>
      <c r="H256" s="44" t="s">
        <v>656</v>
      </c>
      <c r="I256" s="45">
        <v>1080</v>
      </c>
      <c r="J256" s="114"/>
      <c r="K256" s="114"/>
      <c r="L256" s="114"/>
    </row>
    <row r="257" spans="2:12" s="46" customFormat="1" ht="45" customHeight="1" x14ac:dyDescent="0.25">
      <c r="B257" s="72" t="s">
        <v>1922</v>
      </c>
      <c r="C257" s="56" t="s">
        <v>2148</v>
      </c>
      <c r="D257" s="52">
        <v>1</v>
      </c>
      <c r="E257" s="53" t="s">
        <v>20</v>
      </c>
      <c r="F257" s="43">
        <v>43497</v>
      </c>
      <c r="G257" s="43">
        <v>43524</v>
      </c>
      <c r="H257" s="44" t="s">
        <v>656</v>
      </c>
      <c r="I257" s="45">
        <v>1080</v>
      </c>
      <c r="J257" s="114"/>
      <c r="K257" s="114"/>
      <c r="L257" s="114"/>
    </row>
    <row r="258" spans="2:12" s="46" customFormat="1" ht="45" customHeight="1" x14ac:dyDescent="0.25">
      <c r="B258" s="72" t="s">
        <v>1922</v>
      </c>
      <c r="C258" s="56" t="s">
        <v>2148</v>
      </c>
      <c r="D258" s="52">
        <v>1</v>
      </c>
      <c r="E258" s="53" t="s">
        <v>20</v>
      </c>
      <c r="F258" s="43">
        <v>43497</v>
      </c>
      <c r="G258" s="43">
        <v>43524</v>
      </c>
      <c r="H258" s="44" t="s">
        <v>656</v>
      </c>
      <c r="I258" s="45">
        <v>1080</v>
      </c>
      <c r="J258" s="114"/>
      <c r="K258" s="114"/>
      <c r="L258" s="114"/>
    </row>
    <row r="259" spans="2:12" s="46" customFormat="1" ht="45" customHeight="1" x14ac:dyDescent="0.25">
      <c r="B259" s="72" t="s">
        <v>1922</v>
      </c>
      <c r="C259" s="56" t="s">
        <v>2148</v>
      </c>
      <c r="D259" s="52">
        <v>1</v>
      </c>
      <c r="E259" s="53" t="s">
        <v>20</v>
      </c>
      <c r="F259" s="43">
        <v>43497</v>
      </c>
      <c r="G259" s="43">
        <v>43524</v>
      </c>
      <c r="H259" s="44" t="s">
        <v>656</v>
      </c>
      <c r="I259" s="45">
        <v>1080</v>
      </c>
      <c r="J259" s="114"/>
      <c r="K259" s="114"/>
      <c r="L259" s="114"/>
    </row>
    <row r="260" spans="2:12" s="46" customFormat="1" ht="45" customHeight="1" x14ac:dyDescent="0.25">
      <c r="B260" s="72" t="s">
        <v>1922</v>
      </c>
      <c r="C260" s="56" t="s">
        <v>2148</v>
      </c>
      <c r="D260" s="52">
        <v>1</v>
      </c>
      <c r="E260" s="53" t="s">
        <v>20</v>
      </c>
      <c r="F260" s="43">
        <v>43497</v>
      </c>
      <c r="G260" s="43">
        <v>43524</v>
      </c>
      <c r="H260" s="44" t="s">
        <v>656</v>
      </c>
      <c r="I260" s="45">
        <v>1080</v>
      </c>
      <c r="J260" s="114"/>
      <c r="K260" s="114"/>
      <c r="L260" s="114"/>
    </row>
    <row r="261" spans="2:12" s="46" customFormat="1" ht="45" customHeight="1" x14ac:dyDescent="0.25">
      <c r="B261" s="72" t="s">
        <v>1922</v>
      </c>
      <c r="C261" s="56" t="s">
        <v>2148</v>
      </c>
      <c r="D261" s="52">
        <v>1</v>
      </c>
      <c r="E261" s="53" t="s">
        <v>20</v>
      </c>
      <c r="F261" s="43">
        <v>43497</v>
      </c>
      <c r="G261" s="43">
        <v>43524</v>
      </c>
      <c r="H261" s="44" t="s">
        <v>656</v>
      </c>
      <c r="I261" s="45">
        <v>1080</v>
      </c>
      <c r="J261" s="114"/>
      <c r="K261" s="114"/>
      <c r="L261" s="114"/>
    </row>
    <row r="262" spans="2:12" s="46" customFormat="1" ht="45" customHeight="1" x14ac:dyDescent="0.25">
      <c r="B262" s="72" t="s">
        <v>1922</v>
      </c>
      <c r="C262" s="56" t="s">
        <v>2148</v>
      </c>
      <c r="D262" s="52">
        <v>1</v>
      </c>
      <c r="E262" s="53" t="s">
        <v>20</v>
      </c>
      <c r="F262" s="43">
        <v>43497</v>
      </c>
      <c r="G262" s="43">
        <v>43524</v>
      </c>
      <c r="H262" s="44" t="s">
        <v>656</v>
      </c>
      <c r="I262" s="45">
        <v>1080</v>
      </c>
      <c r="J262" s="114"/>
      <c r="K262" s="114"/>
      <c r="L262" s="114"/>
    </row>
    <row r="263" spans="2:12" s="46" customFormat="1" ht="45" customHeight="1" x14ac:dyDescent="0.25">
      <c r="B263" s="72" t="s">
        <v>1922</v>
      </c>
      <c r="C263" s="56" t="s">
        <v>2148</v>
      </c>
      <c r="D263" s="52">
        <v>1</v>
      </c>
      <c r="E263" s="53" t="s">
        <v>20</v>
      </c>
      <c r="F263" s="43">
        <v>43497</v>
      </c>
      <c r="G263" s="43">
        <v>43524</v>
      </c>
      <c r="H263" s="44" t="s">
        <v>656</v>
      </c>
      <c r="I263" s="45">
        <v>1080</v>
      </c>
      <c r="J263" s="114"/>
      <c r="K263" s="114"/>
      <c r="L263" s="114"/>
    </row>
    <row r="264" spans="2:12" s="46" customFormat="1" ht="45" customHeight="1" x14ac:dyDescent="0.25">
      <c r="B264" s="72" t="s">
        <v>1922</v>
      </c>
      <c r="C264" s="56" t="s">
        <v>2148</v>
      </c>
      <c r="D264" s="52">
        <v>1</v>
      </c>
      <c r="E264" s="53" t="s">
        <v>20</v>
      </c>
      <c r="F264" s="43">
        <v>43497</v>
      </c>
      <c r="G264" s="43">
        <v>43524</v>
      </c>
      <c r="H264" s="44" t="s">
        <v>656</v>
      </c>
      <c r="I264" s="45">
        <v>1080</v>
      </c>
      <c r="J264" s="114"/>
      <c r="K264" s="114"/>
      <c r="L264" s="114"/>
    </row>
    <row r="265" spans="2:12" s="46" customFormat="1" ht="45" customHeight="1" x14ac:dyDescent="0.25">
      <c r="B265" s="72" t="s">
        <v>1922</v>
      </c>
      <c r="C265" s="56" t="s">
        <v>2148</v>
      </c>
      <c r="D265" s="52">
        <v>1</v>
      </c>
      <c r="E265" s="53" t="s">
        <v>20</v>
      </c>
      <c r="F265" s="43">
        <v>43497</v>
      </c>
      <c r="G265" s="43">
        <v>43524</v>
      </c>
      <c r="H265" s="44" t="s">
        <v>656</v>
      </c>
      <c r="I265" s="45">
        <v>1080</v>
      </c>
      <c r="J265" s="114"/>
      <c r="K265" s="114"/>
      <c r="L265" s="114"/>
    </row>
    <row r="266" spans="2:12" s="46" customFormat="1" ht="45" customHeight="1" x14ac:dyDescent="0.25">
      <c r="B266" s="72" t="s">
        <v>1922</v>
      </c>
      <c r="C266" s="56" t="s">
        <v>2148</v>
      </c>
      <c r="D266" s="52">
        <v>1</v>
      </c>
      <c r="E266" s="53" t="s">
        <v>20</v>
      </c>
      <c r="F266" s="43">
        <v>43497</v>
      </c>
      <c r="G266" s="43">
        <v>43524</v>
      </c>
      <c r="H266" s="44" t="s">
        <v>656</v>
      </c>
      <c r="I266" s="45">
        <v>1080</v>
      </c>
      <c r="J266" s="114"/>
      <c r="K266" s="114"/>
      <c r="L266" s="114"/>
    </row>
    <row r="267" spans="2:12" s="46" customFormat="1" ht="45" customHeight="1" x14ac:dyDescent="0.25">
      <c r="B267" s="72" t="s">
        <v>1922</v>
      </c>
      <c r="C267" s="56" t="s">
        <v>2148</v>
      </c>
      <c r="D267" s="52">
        <v>1</v>
      </c>
      <c r="E267" s="53" t="s">
        <v>20</v>
      </c>
      <c r="F267" s="43">
        <v>43497</v>
      </c>
      <c r="G267" s="43">
        <v>43524</v>
      </c>
      <c r="H267" s="44" t="s">
        <v>656</v>
      </c>
      <c r="I267" s="45">
        <v>1080</v>
      </c>
      <c r="J267" s="114"/>
      <c r="K267" s="114"/>
      <c r="L267" s="114"/>
    </row>
    <row r="268" spans="2:12" s="46" customFormat="1" ht="45" customHeight="1" x14ac:dyDescent="0.25">
      <c r="B268" s="70" t="s">
        <v>1826</v>
      </c>
      <c r="C268" s="56" t="s">
        <v>2149</v>
      </c>
      <c r="D268" s="52">
        <v>1</v>
      </c>
      <c r="E268" s="53" t="s">
        <v>35</v>
      </c>
      <c r="F268" s="43">
        <v>43486</v>
      </c>
      <c r="G268" s="43">
        <v>43486</v>
      </c>
      <c r="H268" s="44" t="s">
        <v>656</v>
      </c>
      <c r="I268" s="45">
        <v>292</v>
      </c>
      <c r="J268" s="114"/>
      <c r="K268" s="114"/>
      <c r="L268" s="114"/>
    </row>
    <row r="269" spans="2:12" s="46" customFormat="1" ht="45" customHeight="1" x14ac:dyDescent="0.25">
      <c r="B269" s="70" t="s">
        <v>1826</v>
      </c>
      <c r="C269" s="56" t="s">
        <v>2149</v>
      </c>
      <c r="D269" s="52">
        <v>1</v>
      </c>
      <c r="E269" s="53" t="s">
        <v>35</v>
      </c>
      <c r="F269" s="43">
        <v>43486</v>
      </c>
      <c r="G269" s="43">
        <v>43486</v>
      </c>
      <c r="H269" s="44" t="s">
        <v>656</v>
      </c>
      <c r="I269" s="45">
        <v>251</v>
      </c>
      <c r="J269" s="114"/>
      <c r="K269" s="114"/>
      <c r="L269" s="114"/>
    </row>
    <row r="270" spans="2:12" s="46" customFormat="1" ht="45" customHeight="1" x14ac:dyDescent="0.25">
      <c r="B270" s="71" t="s">
        <v>1826</v>
      </c>
      <c r="C270" s="56" t="s">
        <v>2150</v>
      </c>
      <c r="D270" s="52">
        <v>1</v>
      </c>
      <c r="E270" s="53" t="s">
        <v>1364</v>
      </c>
      <c r="F270" s="43">
        <v>43496</v>
      </c>
      <c r="G270" s="43">
        <v>43496</v>
      </c>
      <c r="H270" s="44" t="s">
        <v>656</v>
      </c>
      <c r="I270" s="45">
        <v>525</v>
      </c>
      <c r="J270" s="114"/>
      <c r="K270" s="114"/>
      <c r="L270" s="114"/>
    </row>
    <row r="271" spans="2:12" s="46" customFormat="1" ht="45" customHeight="1" x14ac:dyDescent="0.25">
      <c r="B271" s="72" t="s">
        <v>2008</v>
      </c>
      <c r="C271" s="56" t="s">
        <v>2151</v>
      </c>
      <c r="D271" s="52">
        <v>0</v>
      </c>
      <c r="E271" s="53" t="s">
        <v>2152</v>
      </c>
      <c r="F271" s="43">
        <v>43519</v>
      </c>
      <c r="G271" s="43">
        <v>43519</v>
      </c>
      <c r="H271" s="44" t="s">
        <v>656</v>
      </c>
      <c r="I271" s="45">
        <v>220</v>
      </c>
      <c r="J271" s="114"/>
      <c r="K271" s="114"/>
      <c r="L271" s="114"/>
    </row>
    <row r="272" spans="2:12" s="46" customFormat="1" ht="45" customHeight="1" x14ac:dyDescent="0.25">
      <c r="B272" s="72" t="s">
        <v>2008</v>
      </c>
      <c r="C272" s="56" t="s">
        <v>2151</v>
      </c>
      <c r="D272" s="52">
        <v>0</v>
      </c>
      <c r="E272" s="53" t="s">
        <v>2152</v>
      </c>
      <c r="F272" s="43">
        <v>43519</v>
      </c>
      <c r="G272" s="43">
        <v>43519</v>
      </c>
      <c r="H272" s="44" t="s">
        <v>656</v>
      </c>
      <c r="I272" s="45">
        <v>220</v>
      </c>
      <c r="J272" s="114"/>
      <c r="K272" s="114"/>
      <c r="L272" s="114"/>
    </row>
    <row r="273" spans="2:13" ht="45" customHeight="1" x14ac:dyDescent="0.25">
      <c r="B273" s="28"/>
      <c r="C273" s="29"/>
      <c r="D273" s="30"/>
      <c r="E273" s="31"/>
      <c r="F273" s="32"/>
      <c r="G273" s="32"/>
      <c r="H273" s="33"/>
      <c r="I273" s="66"/>
      <c r="J273" s="115"/>
      <c r="K273" s="115"/>
      <c r="L273" s="115"/>
      <c r="M273" s="1"/>
    </row>
    <row r="274" spans="2:13" ht="45" customHeight="1" x14ac:dyDescent="0.25">
      <c r="B274" s="20"/>
      <c r="C274" s="27"/>
      <c r="D274" s="21"/>
      <c r="E274" s="22"/>
      <c r="F274" s="23"/>
      <c r="G274" s="23"/>
      <c r="H274" s="24"/>
      <c r="I274" s="67"/>
      <c r="J274" s="84"/>
      <c r="K274" s="84"/>
      <c r="L274" s="84"/>
      <c r="M274" s="1"/>
    </row>
    <row r="275" spans="2:13" ht="45" customHeight="1" x14ac:dyDescent="0.25">
      <c r="B275" s="20"/>
      <c r="C275" s="27"/>
      <c r="D275" s="21"/>
      <c r="E275" s="22"/>
      <c r="F275" s="23"/>
      <c r="G275" s="23"/>
      <c r="H275" s="24"/>
      <c r="I275" s="67"/>
      <c r="J275" s="84"/>
      <c r="K275" s="84"/>
      <c r="L275" s="84"/>
      <c r="M275" s="1"/>
    </row>
    <row r="276" spans="2:13" ht="45" customHeight="1" x14ac:dyDescent="0.25">
      <c r="B276" s="20"/>
      <c r="C276" s="27"/>
      <c r="D276" s="21"/>
      <c r="E276" s="22"/>
      <c r="F276" s="23"/>
      <c r="G276" s="23"/>
      <c r="H276" s="24"/>
      <c r="I276" s="67"/>
      <c r="J276" s="84"/>
      <c r="K276" s="84"/>
      <c r="L276" s="84"/>
      <c r="M276" s="1"/>
    </row>
    <row r="277" spans="2:13" ht="45" customHeight="1" x14ac:dyDescent="0.25">
      <c r="B277" s="20"/>
      <c r="C277" s="27"/>
      <c r="D277" s="21"/>
      <c r="E277" s="22"/>
      <c r="F277" s="23"/>
      <c r="G277" s="23"/>
      <c r="H277" s="24"/>
      <c r="I277" s="67"/>
      <c r="J277" s="84"/>
      <c r="K277" s="84"/>
      <c r="L277" s="84"/>
      <c r="M277" s="1"/>
    </row>
    <row r="278" spans="2:13" ht="45" customHeight="1" x14ac:dyDescent="0.25">
      <c r="B278" s="20"/>
      <c r="C278" s="27"/>
      <c r="D278" s="21"/>
      <c r="E278" s="22"/>
      <c r="F278" s="23"/>
      <c r="G278" s="23"/>
      <c r="H278" s="24"/>
      <c r="I278" s="67"/>
      <c r="J278" s="84"/>
      <c r="K278" s="84"/>
      <c r="L278" s="84"/>
      <c r="M278" s="1"/>
    </row>
    <row r="279" spans="2:13" ht="45" customHeight="1" x14ac:dyDescent="0.25">
      <c r="B279" s="20"/>
      <c r="C279" s="27"/>
      <c r="D279" s="21"/>
      <c r="E279" s="22"/>
      <c r="F279" s="23"/>
      <c r="G279" s="23"/>
      <c r="H279" s="24"/>
      <c r="I279" s="67"/>
      <c r="J279" s="84"/>
      <c r="K279" s="84"/>
      <c r="L279" s="84"/>
      <c r="M279" s="1"/>
    </row>
    <row r="280" spans="2:13" ht="45" customHeight="1" x14ac:dyDescent="0.25">
      <c r="B280" s="20"/>
      <c r="C280" s="27"/>
      <c r="D280" s="21"/>
      <c r="E280" s="22"/>
      <c r="F280" s="23"/>
      <c r="G280" s="23"/>
      <c r="H280" s="24"/>
      <c r="I280" s="67"/>
      <c r="J280" s="84"/>
      <c r="K280" s="84"/>
      <c r="L280" s="84"/>
      <c r="M280" s="1"/>
    </row>
    <row r="281" spans="2:13" ht="45" customHeight="1" x14ac:dyDescent="0.25">
      <c r="B281" s="20"/>
      <c r="C281" s="27"/>
      <c r="D281" s="21"/>
      <c r="E281" s="22"/>
      <c r="F281" s="23"/>
      <c r="G281" s="23"/>
      <c r="H281" s="24"/>
      <c r="I281" s="67"/>
      <c r="J281" s="84"/>
      <c r="K281" s="84"/>
      <c r="L281" s="84"/>
      <c r="M281" s="1"/>
    </row>
    <row r="282" spans="2:13" ht="45" customHeight="1" x14ac:dyDescent="0.25">
      <c r="B282" s="20"/>
      <c r="C282" s="27"/>
      <c r="D282" s="21"/>
      <c r="E282" s="22"/>
      <c r="F282" s="23"/>
      <c r="G282" s="23"/>
      <c r="H282" s="24"/>
      <c r="I282" s="67"/>
      <c r="J282" s="84"/>
      <c r="K282" s="84"/>
      <c r="L282" s="84"/>
      <c r="M282" s="1"/>
    </row>
    <row r="283" spans="2:13" ht="45" customHeight="1" x14ac:dyDescent="0.25">
      <c r="B283" s="20"/>
      <c r="C283" s="27"/>
      <c r="D283" s="21"/>
      <c r="E283" s="22"/>
      <c r="F283" s="23"/>
      <c r="G283" s="23"/>
      <c r="H283" s="24"/>
      <c r="I283" s="67"/>
      <c r="J283" s="84"/>
      <c r="K283" s="84"/>
      <c r="L283" s="84"/>
    </row>
    <row r="284" spans="2:13" ht="45" customHeight="1" x14ac:dyDescent="0.25">
      <c r="B284" s="20"/>
      <c r="C284" s="27"/>
      <c r="D284" s="21"/>
      <c r="E284" s="22"/>
      <c r="F284" s="23"/>
      <c r="G284" s="23"/>
      <c r="H284" s="24"/>
      <c r="I284" s="67"/>
      <c r="J284" s="84"/>
      <c r="K284" s="84"/>
      <c r="L284" s="84"/>
      <c r="M284" s="1"/>
    </row>
    <row r="285" spans="2:13" ht="45" customHeight="1" x14ac:dyDescent="0.25">
      <c r="B285" s="20"/>
      <c r="C285" s="27"/>
      <c r="D285" s="21"/>
      <c r="E285" s="22"/>
      <c r="F285" s="23"/>
      <c r="G285" s="23"/>
      <c r="H285" s="24"/>
      <c r="I285" s="67"/>
      <c r="J285" s="84"/>
      <c r="K285" s="84"/>
      <c r="L285" s="84"/>
      <c r="M285" s="1"/>
    </row>
    <row r="286" spans="2:13" ht="45" customHeight="1" x14ac:dyDescent="0.25">
      <c r="B286" s="20"/>
      <c r="C286" s="27"/>
      <c r="D286" s="21"/>
      <c r="E286" s="22"/>
      <c r="F286" s="23"/>
      <c r="G286" s="23"/>
      <c r="H286" s="24"/>
      <c r="I286" s="67"/>
      <c r="J286" s="84"/>
      <c r="K286" s="84"/>
      <c r="L286" s="84"/>
      <c r="M286" s="1"/>
    </row>
    <row r="287" spans="2:13" ht="45" customHeight="1" x14ac:dyDescent="0.25">
      <c r="B287" s="20"/>
      <c r="C287" s="27"/>
      <c r="D287" s="21"/>
      <c r="E287" s="22"/>
      <c r="F287" s="23"/>
      <c r="G287" s="23"/>
      <c r="H287" s="24"/>
      <c r="I287" s="67"/>
      <c r="J287" s="84"/>
      <c r="K287" s="84"/>
      <c r="L287" s="84"/>
      <c r="M287" s="1"/>
    </row>
    <row r="288" spans="2:13" ht="45" customHeight="1" x14ac:dyDescent="0.25">
      <c r="B288" s="20"/>
      <c r="C288" s="27"/>
      <c r="D288" s="21"/>
      <c r="E288" s="22"/>
      <c r="F288" s="23"/>
      <c r="G288" s="23"/>
      <c r="H288" s="24"/>
      <c r="I288" s="67"/>
      <c r="J288" s="84"/>
      <c r="K288" s="84"/>
      <c r="L288" s="84"/>
      <c r="M288" s="1"/>
    </row>
    <row r="289" spans="2:13" ht="45" customHeight="1" x14ac:dyDescent="0.25">
      <c r="B289" s="20"/>
      <c r="C289" s="27"/>
      <c r="D289" s="21"/>
      <c r="E289" s="22"/>
      <c r="F289" s="23"/>
      <c r="G289" s="23"/>
      <c r="H289" s="24"/>
      <c r="I289" s="67"/>
      <c r="J289" s="84"/>
      <c r="K289" s="84"/>
      <c r="L289" s="84"/>
      <c r="M289" s="1"/>
    </row>
    <row r="290" spans="2:13" ht="45" customHeight="1" x14ac:dyDescent="0.25">
      <c r="B290" s="20"/>
      <c r="C290" s="27"/>
      <c r="D290" s="21"/>
      <c r="E290" s="22"/>
      <c r="F290" s="23"/>
      <c r="G290" s="23"/>
      <c r="H290" s="24"/>
      <c r="I290" s="67"/>
      <c r="J290" s="84"/>
      <c r="K290" s="84"/>
      <c r="L290" s="84"/>
      <c r="M290" s="1"/>
    </row>
    <row r="291" spans="2:13" ht="45" customHeight="1" x14ac:dyDescent="0.25">
      <c r="B291" s="20"/>
      <c r="C291" s="27"/>
      <c r="D291" s="21"/>
      <c r="E291" s="22"/>
      <c r="F291" s="23"/>
      <c r="G291" s="23"/>
      <c r="H291" s="24"/>
      <c r="I291" s="67"/>
      <c r="J291" s="84"/>
      <c r="K291" s="84"/>
      <c r="L291" s="84"/>
      <c r="M291" s="1"/>
    </row>
    <row r="292" spans="2:13" ht="45" customHeight="1" x14ac:dyDescent="0.25">
      <c r="B292" s="20"/>
      <c r="C292" s="27"/>
      <c r="D292" s="21"/>
      <c r="E292" s="22"/>
      <c r="F292" s="23"/>
      <c r="G292" s="23"/>
      <c r="H292" s="24"/>
      <c r="I292" s="67"/>
      <c r="J292" s="84"/>
      <c r="K292" s="84"/>
      <c r="L292" s="84"/>
      <c r="M292" s="1"/>
    </row>
    <row r="293" spans="2:13" ht="45" customHeight="1" x14ac:dyDescent="0.25">
      <c r="B293" s="20"/>
      <c r="C293" s="27"/>
      <c r="D293" s="21"/>
      <c r="E293" s="22"/>
      <c r="F293" s="23"/>
      <c r="G293" s="23"/>
      <c r="H293" s="24"/>
      <c r="I293" s="67"/>
      <c r="J293" s="84"/>
      <c r="K293" s="84"/>
      <c r="L293" s="84"/>
      <c r="M293" s="1"/>
    </row>
    <row r="294" spans="2:13" ht="45" customHeight="1" x14ac:dyDescent="0.25">
      <c r="B294" s="20"/>
      <c r="C294" s="27"/>
      <c r="D294" s="21"/>
      <c r="E294" s="22"/>
      <c r="F294" s="23"/>
      <c r="G294" s="23"/>
      <c r="H294" s="24"/>
      <c r="I294" s="67"/>
      <c r="J294" s="84"/>
      <c r="K294" s="84"/>
      <c r="L294" s="84"/>
      <c r="M294" s="1"/>
    </row>
    <row r="295" spans="2:13" ht="45" customHeight="1" x14ac:dyDescent="0.25">
      <c r="B295" s="20"/>
      <c r="C295" s="27"/>
      <c r="D295" s="21"/>
      <c r="E295" s="22"/>
      <c r="F295" s="23"/>
      <c r="G295" s="23"/>
      <c r="H295" s="24"/>
      <c r="I295" s="67"/>
      <c r="J295" s="84"/>
      <c r="K295" s="84"/>
      <c r="L295" s="84"/>
      <c r="M295" s="1"/>
    </row>
    <row r="296" spans="2:13" ht="45" customHeight="1" x14ac:dyDescent="0.25">
      <c r="B296" s="20"/>
      <c r="C296" s="27"/>
      <c r="D296" s="21"/>
      <c r="E296" s="22"/>
      <c r="F296" s="23"/>
      <c r="G296" s="23"/>
      <c r="H296" s="24"/>
      <c r="I296" s="67"/>
      <c r="J296" s="84"/>
      <c r="K296" s="84"/>
      <c r="L296" s="84"/>
      <c r="M296" s="1"/>
    </row>
    <row r="297" spans="2:13" ht="45" customHeight="1" x14ac:dyDescent="0.25">
      <c r="B297" s="20"/>
      <c r="C297" s="27"/>
      <c r="D297" s="21"/>
      <c r="E297" s="22"/>
      <c r="F297" s="23"/>
      <c r="G297" s="23"/>
      <c r="H297" s="24"/>
      <c r="I297" s="67"/>
      <c r="J297" s="84"/>
      <c r="K297" s="84"/>
      <c r="L297" s="84"/>
      <c r="M297" s="1"/>
    </row>
    <row r="298" spans="2:13" ht="45" customHeight="1" x14ac:dyDescent="0.25">
      <c r="B298" s="20"/>
      <c r="C298" s="27"/>
      <c r="D298" s="21"/>
      <c r="E298" s="22"/>
      <c r="F298" s="23"/>
      <c r="G298" s="23"/>
      <c r="H298" s="24"/>
      <c r="I298" s="67"/>
      <c r="J298" s="84"/>
      <c r="K298" s="84"/>
      <c r="L298" s="84"/>
      <c r="M298" s="1"/>
    </row>
    <row r="299" spans="2:13" ht="45" customHeight="1" x14ac:dyDescent="0.25">
      <c r="B299" s="20"/>
      <c r="C299" s="27"/>
      <c r="D299" s="21"/>
      <c r="E299" s="22"/>
      <c r="F299" s="23"/>
      <c r="G299" s="23"/>
      <c r="H299" s="24"/>
      <c r="I299" s="67"/>
      <c r="J299" s="84"/>
      <c r="K299" s="84"/>
      <c r="L299" s="84"/>
      <c r="M299" s="1"/>
    </row>
    <row r="300" spans="2:13" ht="45" customHeight="1" x14ac:dyDescent="0.25">
      <c r="B300" s="20"/>
      <c r="C300" s="27"/>
      <c r="D300" s="21"/>
      <c r="E300" s="22"/>
      <c r="F300" s="23"/>
      <c r="G300" s="23"/>
      <c r="H300" s="24"/>
      <c r="I300" s="67"/>
      <c r="J300" s="84"/>
      <c r="K300" s="84"/>
      <c r="L300" s="84"/>
      <c r="M300" s="1"/>
    </row>
    <row r="301" spans="2:13" ht="45" customHeight="1" x14ac:dyDescent="0.25">
      <c r="B301" s="20"/>
      <c r="C301" s="27"/>
      <c r="D301" s="21"/>
      <c r="E301" s="22"/>
      <c r="F301" s="23"/>
      <c r="G301" s="23"/>
      <c r="H301" s="24"/>
      <c r="I301" s="67"/>
      <c r="J301" s="84"/>
      <c r="K301" s="84"/>
      <c r="L301" s="84"/>
      <c r="M301" s="1"/>
    </row>
    <row r="302" spans="2:13" ht="45" customHeight="1" x14ac:dyDescent="0.25">
      <c r="B302" s="20"/>
      <c r="C302" s="27"/>
      <c r="D302" s="21"/>
      <c r="E302" s="22"/>
      <c r="F302" s="23"/>
      <c r="G302" s="23"/>
      <c r="H302" s="24"/>
      <c r="I302" s="67"/>
      <c r="J302" s="84"/>
      <c r="K302" s="84"/>
      <c r="L302" s="84"/>
      <c r="M302" s="1"/>
    </row>
    <row r="303" spans="2:13" ht="45" customHeight="1" x14ac:dyDescent="0.25">
      <c r="B303" s="20"/>
      <c r="C303" s="27"/>
      <c r="D303" s="21"/>
      <c r="E303" s="22"/>
      <c r="F303" s="23"/>
      <c r="G303" s="23"/>
      <c r="H303" s="24"/>
      <c r="I303" s="67"/>
      <c r="J303" s="84"/>
      <c r="K303" s="84"/>
      <c r="L303" s="84"/>
      <c r="M303" s="1"/>
    </row>
    <row r="304" spans="2:13" ht="45" customHeight="1" x14ac:dyDescent="0.25">
      <c r="B304" s="20"/>
      <c r="C304" s="27"/>
      <c r="D304" s="21"/>
      <c r="E304" s="22"/>
      <c r="F304" s="23"/>
      <c r="G304" s="23"/>
      <c r="H304" s="24"/>
      <c r="I304" s="67"/>
      <c r="J304" s="84"/>
      <c r="K304" s="84"/>
      <c r="L304" s="84"/>
      <c r="M304" s="1"/>
    </row>
    <row r="305" spans="2:13" ht="45" customHeight="1" x14ac:dyDescent="0.25">
      <c r="B305" s="20"/>
      <c r="C305" s="27"/>
      <c r="D305" s="21"/>
      <c r="E305" s="22"/>
      <c r="F305" s="23"/>
      <c r="G305" s="23"/>
      <c r="H305" s="24"/>
      <c r="I305" s="67"/>
      <c r="J305" s="84"/>
      <c r="K305" s="84"/>
      <c r="L305" s="84"/>
      <c r="M305" s="1"/>
    </row>
    <row r="306" spans="2:13" ht="45" customHeight="1" x14ac:dyDescent="0.25">
      <c r="B306" s="20"/>
      <c r="C306" s="27"/>
      <c r="D306" s="21"/>
      <c r="E306" s="22"/>
      <c r="F306" s="23"/>
      <c r="G306" s="23"/>
      <c r="H306" s="24"/>
      <c r="I306" s="67"/>
      <c r="J306" s="84"/>
      <c r="K306" s="84"/>
      <c r="L306" s="84"/>
      <c r="M306" s="1"/>
    </row>
    <row r="307" spans="2:13" ht="45" customHeight="1" x14ac:dyDescent="0.25">
      <c r="B307" s="20"/>
      <c r="C307" s="27"/>
      <c r="D307" s="21"/>
      <c r="E307" s="22"/>
      <c r="F307" s="23"/>
      <c r="G307" s="23"/>
      <c r="H307" s="24"/>
      <c r="I307" s="67"/>
      <c r="J307" s="84"/>
      <c r="K307" s="84"/>
      <c r="L307" s="84"/>
      <c r="M307" s="1"/>
    </row>
    <row r="308" spans="2:13" ht="45" customHeight="1" x14ac:dyDescent="0.25">
      <c r="B308" s="20"/>
      <c r="C308" s="27"/>
      <c r="D308" s="21"/>
      <c r="E308" s="22"/>
      <c r="F308" s="23"/>
      <c r="G308" s="23"/>
      <c r="H308" s="24"/>
      <c r="I308" s="67"/>
      <c r="J308" s="84"/>
      <c r="K308" s="84"/>
      <c r="L308" s="84"/>
      <c r="M308" s="1"/>
    </row>
    <row r="309" spans="2:13" ht="45" customHeight="1" x14ac:dyDescent="0.25">
      <c r="B309" s="20"/>
      <c r="C309" s="27"/>
      <c r="D309" s="21"/>
      <c r="E309" s="22"/>
      <c r="F309" s="23"/>
      <c r="G309" s="23"/>
      <c r="H309" s="24"/>
      <c r="I309" s="67"/>
      <c r="J309" s="84"/>
      <c r="K309" s="84"/>
      <c r="L309" s="84"/>
      <c r="M309" s="1"/>
    </row>
    <row r="310" spans="2:13" ht="45" customHeight="1" x14ac:dyDescent="0.25">
      <c r="B310" s="20"/>
      <c r="C310" s="27"/>
      <c r="D310" s="21"/>
      <c r="E310" s="22"/>
      <c r="F310" s="23"/>
      <c r="G310" s="23"/>
      <c r="H310" s="24"/>
      <c r="I310" s="67"/>
      <c r="J310" s="84"/>
      <c r="K310" s="84"/>
      <c r="L310" s="84"/>
      <c r="M310" s="1"/>
    </row>
    <row r="311" spans="2:13" ht="45" customHeight="1" x14ac:dyDescent="0.25">
      <c r="B311" s="20"/>
      <c r="C311" s="27"/>
      <c r="D311" s="21"/>
      <c r="E311" s="22"/>
      <c r="F311" s="23"/>
      <c r="G311" s="23"/>
      <c r="H311" s="24"/>
      <c r="I311" s="67"/>
      <c r="J311" s="84"/>
      <c r="K311" s="84"/>
      <c r="L311" s="84"/>
      <c r="M311" s="1"/>
    </row>
    <row r="312" spans="2:13" ht="45" customHeight="1" x14ac:dyDescent="0.25">
      <c r="B312" s="20"/>
      <c r="C312" s="27"/>
      <c r="D312" s="21"/>
      <c r="E312" s="22"/>
      <c r="F312" s="23"/>
      <c r="G312" s="23"/>
      <c r="H312" s="24"/>
      <c r="I312" s="67"/>
      <c r="J312" s="84"/>
      <c r="K312" s="84"/>
      <c r="L312" s="84"/>
      <c r="M312" s="1"/>
    </row>
    <row r="313" spans="2:13" ht="45" customHeight="1" x14ac:dyDescent="0.25">
      <c r="B313" s="20"/>
      <c r="C313" s="27"/>
      <c r="D313" s="21"/>
      <c r="E313" s="22"/>
      <c r="F313" s="23"/>
      <c r="G313" s="23"/>
      <c r="H313" s="24"/>
      <c r="I313" s="67"/>
      <c r="J313" s="84"/>
      <c r="K313" s="84"/>
      <c r="L313" s="84"/>
      <c r="M313" s="1"/>
    </row>
    <row r="314" spans="2:13" ht="45" customHeight="1" x14ac:dyDescent="0.25">
      <c r="B314" s="20"/>
      <c r="C314" s="27"/>
      <c r="D314" s="21"/>
      <c r="E314" s="22"/>
      <c r="F314" s="23"/>
      <c r="G314" s="23"/>
      <c r="H314" s="24"/>
      <c r="I314" s="67"/>
      <c r="J314" s="84"/>
      <c r="K314" s="84"/>
      <c r="L314" s="84"/>
      <c r="M314" s="1"/>
    </row>
    <row r="315" spans="2:13" ht="45" customHeight="1" x14ac:dyDescent="0.25">
      <c r="B315" s="20"/>
      <c r="C315" s="27"/>
      <c r="D315" s="21"/>
      <c r="E315" s="22"/>
      <c r="F315" s="23"/>
      <c r="G315" s="23"/>
      <c r="H315" s="24"/>
      <c r="I315" s="67"/>
      <c r="J315" s="84"/>
      <c r="K315" s="84"/>
      <c r="L315" s="84"/>
      <c r="M315" s="1"/>
    </row>
    <row r="316" spans="2:13" ht="45" customHeight="1" x14ac:dyDescent="0.25">
      <c r="B316" s="20"/>
      <c r="C316" s="27"/>
      <c r="D316" s="21"/>
      <c r="E316" s="22"/>
      <c r="F316" s="23"/>
      <c r="G316" s="23"/>
      <c r="H316" s="24"/>
      <c r="I316" s="67"/>
      <c r="J316" s="84"/>
      <c r="K316" s="84"/>
      <c r="L316" s="84"/>
      <c r="M316" s="1"/>
    </row>
    <row r="317" spans="2:13" ht="45" customHeight="1" x14ac:dyDescent="0.25">
      <c r="B317" s="20"/>
      <c r="C317" s="27"/>
      <c r="D317" s="21"/>
      <c r="E317" s="22"/>
      <c r="F317" s="23"/>
      <c r="G317" s="23"/>
      <c r="H317" s="24"/>
      <c r="I317" s="67"/>
      <c r="J317" s="84"/>
      <c r="K317" s="84"/>
      <c r="L317" s="84"/>
      <c r="M317" s="1"/>
    </row>
    <row r="318" spans="2:13" ht="45" customHeight="1" x14ac:dyDescent="0.25">
      <c r="B318" s="20"/>
      <c r="C318" s="27"/>
      <c r="D318" s="21"/>
      <c r="E318" s="22"/>
      <c r="F318" s="23"/>
      <c r="G318" s="23"/>
      <c r="H318" s="24"/>
      <c r="I318" s="67"/>
      <c r="J318" s="84"/>
      <c r="K318" s="84"/>
      <c r="L318" s="84"/>
      <c r="M318" s="1"/>
    </row>
    <row r="319" spans="2:13" ht="45" customHeight="1" x14ac:dyDescent="0.25">
      <c r="B319" s="20"/>
      <c r="C319" s="27"/>
      <c r="D319" s="21"/>
      <c r="E319" s="22"/>
      <c r="F319" s="23"/>
      <c r="G319" s="23"/>
      <c r="H319" s="24"/>
      <c r="I319" s="67"/>
      <c r="J319" s="84"/>
      <c r="K319" s="84"/>
      <c r="L319" s="84"/>
      <c r="M319" s="1"/>
    </row>
    <row r="320" spans="2:13" ht="45" customHeight="1" x14ac:dyDescent="0.25">
      <c r="B320" s="20"/>
      <c r="C320" s="27"/>
      <c r="D320" s="21"/>
      <c r="E320" s="22"/>
      <c r="F320" s="23"/>
      <c r="G320" s="23"/>
      <c r="H320" s="24"/>
      <c r="I320" s="67"/>
      <c r="J320" s="84"/>
      <c r="K320" s="84"/>
      <c r="L320" s="84"/>
      <c r="M320" s="1"/>
    </row>
    <row r="321" spans="2:13" ht="45" customHeight="1" x14ac:dyDescent="0.25">
      <c r="B321" s="20"/>
      <c r="C321" s="27"/>
      <c r="D321" s="21"/>
      <c r="E321" s="22"/>
      <c r="F321" s="23"/>
      <c r="G321" s="23"/>
      <c r="H321" s="24"/>
      <c r="I321" s="67"/>
      <c r="J321" s="84"/>
      <c r="K321" s="84"/>
      <c r="L321" s="84"/>
      <c r="M321" s="1"/>
    </row>
    <row r="322" spans="2:13" ht="45" customHeight="1" x14ac:dyDescent="0.25">
      <c r="B322" s="20"/>
      <c r="C322" s="27"/>
      <c r="D322" s="21"/>
      <c r="E322" s="22"/>
      <c r="F322" s="23"/>
      <c r="G322" s="23"/>
      <c r="H322" s="24"/>
      <c r="I322" s="67"/>
      <c r="J322" s="84"/>
      <c r="K322" s="84"/>
      <c r="L322" s="84"/>
      <c r="M322" s="1"/>
    </row>
    <row r="323" spans="2:13" ht="45" customHeight="1" x14ac:dyDescent="0.25">
      <c r="B323" s="20"/>
      <c r="C323" s="27"/>
      <c r="D323" s="21"/>
      <c r="E323" s="22"/>
      <c r="F323" s="23"/>
      <c r="G323" s="23"/>
      <c r="H323" s="24"/>
      <c r="I323" s="67"/>
      <c r="J323" s="84"/>
      <c r="K323" s="84"/>
      <c r="L323" s="84"/>
      <c r="M323" s="1"/>
    </row>
    <row r="324" spans="2:13" ht="45" customHeight="1" x14ac:dyDescent="0.25">
      <c r="B324" s="20"/>
      <c r="C324" s="27"/>
      <c r="D324" s="21"/>
      <c r="E324" s="22"/>
      <c r="F324" s="23"/>
      <c r="G324" s="23"/>
      <c r="H324" s="24"/>
      <c r="I324" s="67"/>
      <c r="J324" s="84"/>
      <c r="K324" s="84"/>
      <c r="L324" s="84"/>
      <c r="M324" s="1"/>
    </row>
    <row r="325" spans="2:13" ht="45" customHeight="1" x14ac:dyDescent="0.25">
      <c r="B325" s="20"/>
      <c r="C325" s="27"/>
      <c r="D325" s="21"/>
      <c r="E325" s="22"/>
      <c r="F325" s="23"/>
      <c r="G325" s="23"/>
      <c r="H325" s="24"/>
      <c r="I325" s="67"/>
      <c r="J325" s="84"/>
      <c r="K325" s="84"/>
      <c r="L325" s="84"/>
      <c r="M325" s="1"/>
    </row>
    <row r="326" spans="2:13" ht="45" customHeight="1" x14ac:dyDescent="0.25">
      <c r="B326" s="20"/>
      <c r="C326" s="27"/>
      <c r="D326" s="21"/>
      <c r="E326" s="22"/>
      <c r="F326" s="23"/>
      <c r="G326" s="23"/>
      <c r="H326" s="24"/>
      <c r="I326" s="67"/>
      <c r="J326" s="84"/>
      <c r="K326" s="84"/>
      <c r="L326" s="84"/>
      <c r="M326" s="1"/>
    </row>
    <row r="327" spans="2:13" ht="45" customHeight="1" x14ac:dyDescent="0.25">
      <c r="B327" s="20"/>
      <c r="C327" s="27"/>
      <c r="D327" s="21"/>
      <c r="E327" s="22"/>
      <c r="F327" s="23"/>
      <c r="G327" s="23"/>
      <c r="H327" s="24"/>
      <c r="I327" s="67"/>
      <c r="J327" s="84"/>
      <c r="K327" s="84"/>
      <c r="L327" s="84"/>
      <c r="M327" s="1"/>
    </row>
    <row r="328" spans="2:13" ht="45" customHeight="1" x14ac:dyDescent="0.25">
      <c r="B328" s="20"/>
      <c r="C328" s="27"/>
      <c r="D328" s="21"/>
      <c r="E328" s="22"/>
      <c r="F328" s="23"/>
      <c r="G328" s="23"/>
      <c r="H328" s="24"/>
      <c r="I328" s="67"/>
      <c r="J328" s="84"/>
      <c r="K328" s="84"/>
      <c r="L328" s="84"/>
      <c r="M328" s="1"/>
    </row>
    <row r="329" spans="2:13" ht="45" customHeight="1" x14ac:dyDescent="0.25">
      <c r="B329" s="20"/>
      <c r="C329" s="27"/>
      <c r="D329" s="21"/>
      <c r="E329" s="22"/>
      <c r="F329" s="23"/>
      <c r="G329" s="23"/>
      <c r="H329" s="24"/>
      <c r="I329" s="67"/>
      <c r="J329" s="84"/>
      <c r="K329" s="84"/>
      <c r="L329" s="84"/>
      <c r="M329" s="1"/>
    </row>
    <row r="330" spans="2:13" ht="45" customHeight="1" x14ac:dyDescent="0.25">
      <c r="B330" s="20"/>
      <c r="C330" s="27"/>
      <c r="D330" s="21"/>
      <c r="E330" s="22"/>
      <c r="F330" s="23"/>
      <c r="G330" s="23"/>
      <c r="H330" s="24"/>
      <c r="I330" s="67"/>
      <c r="J330" s="84"/>
      <c r="K330" s="84"/>
      <c r="L330" s="84"/>
      <c r="M330" s="1"/>
    </row>
    <row r="331" spans="2:13" ht="45" customHeight="1" x14ac:dyDescent="0.25">
      <c r="B331" s="20"/>
      <c r="C331" s="27"/>
      <c r="D331" s="21"/>
      <c r="E331" s="22"/>
      <c r="F331" s="23"/>
      <c r="G331" s="23"/>
      <c r="H331" s="24"/>
      <c r="I331" s="67"/>
      <c r="J331" s="84"/>
      <c r="K331" s="84"/>
      <c r="L331" s="84"/>
      <c r="M331" s="1"/>
    </row>
    <row r="332" spans="2:13" ht="45" customHeight="1" x14ac:dyDescent="0.25">
      <c r="B332" s="20"/>
      <c r="C332" s="27"/>
      <c r="D332" s="21"/>
      <c r="E332" s="22"/>
      <c r="F332" s="23"/>
      <c r="G332" s="23"/>
      <c r="H332" s="24"/>
      <c r="I332" s="67"/>
      <c r="J332" s="84"/>
      <c r="K332" s="84"/>
      <c r="L332" s="84"/>
      <c r="M332" s="1"/>
    </row>
    <row r="333" spans="2:13" ht="45" customHeight="1" x14ac:dyDescent="0.25">
      <c r="B333" s="20"/>
      <c r="C333" s="27"/>
      <c r="D333" s="21"/>
      <c r="E333" s="22"/>
      <c r="F333" s="23"/>
      <c r="G333" s="23"/>
      <c r="H333" s="24"/>
      <c r="I333" s="67"/>
      <c r="J333" s="84"/>
      <c r="K333" s="84"/>
      <c r="L333" s="84"/>
      <c r="M333" s="1"/>
    </row>
    <row r="334" spans="2:13" ht="45" customHeight="1" x14ac:dyDescent="0.25">
      <c r="B334" s="20"/>
      <c r="C334" s="27"/>
      <c r="D334" s="21"/>
      <c r="E334" s="22"/>
      <c r="F334" s="23"/>
      <c r="G334" s="23"/>
      <c r="H334" s="24"/>
      <c r="I334" s="67"/>
      <c r="J334" s="84"/>
      <c r="K334" s="84"/>
      <c r="L334" s="84"/>
      <c r="M334" s="1"/>
    </row>
    <row r="335" spans="2:13" ht="45" customHeight="1" x14ac:dyDescent="0.25">
      <c r="B335" s="20"/>
      <c r="C335" s="27"/>
      <c r="D335" s="21"/>
      <c r="E335" s="22"/>
      <c r="F335" s="23"/>
      <c r="G335" s="23"/>
      <c r="H335" s="24"/>
      <c r="I335" s="67"/>
      <c r="J335" s="84"/>
      <c r="K335" s="84"/>
      <c r="L335" s="84"/>
      <c r="M335" s="1"/>
    </row>
    <row r="336" spans="2:13" ht="45" customHeight="1" x14ac:dyDescent="0.25">
      <c r="B336" s="20"/>
      <c r="C336" s="27"/>
      <c r="D336" s="21"/>
      <c r="E336" s="22"/>
      <c r="F336" s="23"/>
      <c r="G336" s="23"/>
      <c r="H336" s="24"/>
      <c r="I336" s="67"/>
      <c r="J336" s="84"/>
      <c r="K336" s="84"/>
      <c r="L336" s="84"/>
      <c r="M336" s="1"/>
    </row>
    <row r="337" spans="2:13" ht="45" customHeight="1" x14ac:dyDescent="0.25">
      <c r="B337" s="20"/>
      <c r="C337" s="27"/>
      <c r="D337" s="21"/>
      <c r="E337" s="22"/>
      <c r="F337" s="23"/>
      <c r="G337" s="23"/>
      <c r="H337" s="24"/>
      <c r="I337" s="67"/>
      <c r="J337" s="84"/>
      <c r="K337" s="84"/>
      <c r="L337" s="84"/>
      <c r="M337" s="1"/>
    </row>
    <row r="338" spans="2:13" ht="45" customHeight="1" x14ac:dyDescent="0.25">
      <c r="B338" s="20"/>
      <c r="C338" s="27"/>
      <c r="D338" s="21"/>
      <c r="E338" s="22"/>
      <c r="F338" s="23"/>
      <c r="G338" s="23"/>
      <c r="H338" s="24"/>
      <c r="I338" s="67"/>
      <c r="J338" s="84"/>
      <c r="K338" s="84"/>
      <c r="L338" s="84"/>
      <c r="M338" s="1"/>
    </row>
    <row r="339" spans="2:13" ht="45" customHeight="1" x14ac:dyDescent="0.25">
      <c r="B339" s="20"/>
      <c r="C339" s="27"/>
      <c r="D339" s="21"/>
      <c r="E339" s="22"/>
      <c r="F339" s="23"/>
      <c r="G339" s="23"/>
      <c r="H339" s="24"/>
      <c r="I339" s="67"/>
      <c r="J339" s="84"/>
      <c r="K339" s="84"/>
      <c r="L339" s="84"/>
      <c r="M339" s="1"/>
    </row>
    <row r="340" spans="2:13" ht="45" customHeight="1" x14ac:dyDescent="0.25">
      <c r="B340" s="20"/>
      <c r="C340" s="27"/>
      <c r="D340" s="21"/>
      <c r="E340" s="22"/>
      <c r="F340" s="23"/>
      <c r="G340" s="23"/>
      <c r="H340" s="24"/>
      <c r="I340" s="67"/>
      <c r="J340" s="84"/>
      <c r="K340" s="84"/>
      <c r="L340" s="84"/>
      <c r="M340" s="1"/>
    </row>
    <row r="341" spans="2:13" ht="45" customHeight="1" x14ac:dyDescent="0.25">
      <c r="B341" s="20"/>
      <c r="C341" s="27"/>
      <c r="D341" s="21"/>
      <c r="E341" s="22"/>
      <c r="F341" s="23"/>
      <c r="G341" s="23"/>
      <c r="H341" s="24"/>
      <c r="I341" s="67"/>
      <c r="J341" s="84"/>
      <c r="K341" s="84"/>
      <c r="L341" s="84"/>
      <c r="M341" s="1"/>
    </row>
    <row r="342" spans="2:13" ht="45" customHeight="1" x14ac:dyDescent="0.25">
      <c r="B342" s="20"/>
      <c r="C342" s="27"/>
      <c r="D342" s="21"/>
      <c r="E342" s="22"/>
      <c r="F342" s="23"/>
      <c r="G342" s="23"/>
      <c r="H342" s="24"/>
      <c r="I342" s="67"/>
      <c r="J342" s="84"/>
      <c r="K342" s="84"/>
      <c r="L342" s="84"/>
      <c r="M342" s="1"/>
    </row>
    <row r="343" spans="2:13" ht="45" customHeight="1" x14ac:dyDescent="0.25">
      <c r="B343" s="20"/>
      <c r="C343" s="27"/>
      <c r="D343" s="21"/>
      <c r="E343" s="22"/>
      <c r="F343" s="23"/>
      <c r="G343" s="23"/>
      <c r="H343" s="24"/>
      <c r="I343" s="67"/>
      <c r="J343" s="84"/>
      <c r="K343" s="84"/>
      <c r="L343" s="84"/>
      <c r="M343" s="1"/>
    </row>
    <row r="344" spans="2:13" ht="45" customHeight="1" x14ac:dyDescent="0.25">
      <c r="B344" s="20"/>
      <c r="C344" s="27"/>
      <c r="D344" s="21"/>
      <c r="E344" s="22"/>
      <c r="F344" s="23"/>
      <c r="G344" s="23"/>
      <c r="H344" s="24"/>
      <c r="I344" s="67"/>
      <c r="J344" s="84"/>
      <c r="K344" s="84"/>
      <c r="L344" s="84"/>
      <c r="M344" s="1"/>
    </row>
    <row r="345" spans="2:13" ht="45" customHeight="1" x14ac:dyDescent="0.25">
      <c r="B345" s="20"/>
      <c r="C345" s="27"/>
      <c r="D345" s="21"/>
      <c r="E345" s="22"/>
      <c r="F345" s="23"/>
      <c r="G345" s="23"/>
      <c r="H345" s="24"/>
      <c r="I345" s="67"/>
      <c r="J345" s="84"/>
      <c r="K345" s="84"/>
      <c r="L345" s="84"/>
      <c r="M345" s="1"/>
    </row>
    <row r="346" spans="2:13" ht="45" customHeight="1" x14ac:dyDescent="0.25">
      <c r="B346" s="20"/>
      <c r="C346" s="27"/>
      <c r="D346" s="21"/>
      <c r="E346" s="22"/>
      <c r="F346" s="23"/>
      <c r="G346" s="23"/>
      <c r="H346" s="24"/>
      <c r="I346" s="67"/>
      <c r="J346" s="84"/>
      <c r="K346" s="84"/>
      <c r="L346" s="84"/>
      <c r="M346" s="1"/>
    </row>
    <row r="347" spans="2:13" ht="45" customHeight="1" x14ac:dyDescent="0.25">
      <c r="B347" s="20"/>
      <c r="C347" s="27"/>
      <c r="D347" s="21"/>
      <c r="E347" s="22"/>
      <c r="F347" s="23"/>
      <c r="G347" s="23"/>
      <c r="H347" s="24"/>
      <c r="I347" s="67"/>
      <c r="J347" s="84"/>
      <c r="K347" s="84"/>
      <c r="L347" s="84"/>
      <c r="M347" s="1"/>
    </row>
    <row r="348" spans="2:13" ht="45" customHeight="1" x14ac:dyDescent="0.25">
      <c r="B348" s="20"/>
      <c r="C348" s="27"/>
      <c r="D348" s="21"/>
      <c r="E348" s="22"/>
      <c r="F348" s="23"/>
      <c r="G348" s="23"/>
      <c r="H348" s="24"/>
      <c r="I348" s="67"/>
      <c r="J348" s="84"/>
      <c r="K348" s="84"/>
      <c r="L348" s="84"/>
      <c r="M348" s="1"/>
    </row>
    <row r="349" spans="2:13" ht="45" customHeight="1" x14ac:dyDescent="0.25">
      <c r="B349" s="20"/>
      <c r="C349" s="27"/>
      <c r="D349" s="21"/>
      <c r="E349" s="22"/>
      <c r="F349" s="23"/>
      <c r="G349" s="23"/>
      <c r="H349" s="24"/>
      <c r="I349" s="67"/>
      <c r="J349" s="84"/>
      <c r="K349" s="84"/>
      <c r="L349" s="84"/>
      <c r="M349" s="1"/>
    </row>
    <row r="350" spans="2:13" ht="45" customHeight="1" x14ac:dyDescent="0.25">
      <c r="B350" s="20"/>
      <c r="C350" s="27"/>
      <c r="D350" s="21"/>
      <c r="E350" s="22"/>
      <c r="F350" s="23"/>
      <c r="G350" s="23"/>
      <c r="H350" s="24"/>
      <c r="I350" s="67"/>
      <c r="J350" s="84"/>
      <c r="K350" s="84"/>
      <c r="L350" s="84"/>
      <c r="M350" s="1"/>
    </row>
    <row r="351" spans="2:13" ht="45" customHeight="1" x14ac:dyDescent="0.25">
      <c r="B351" s="20"/>
      <c r="C351" s="27"/>
      <c r="D351" s="21"/>
      <c r="E351" s="22"/>
      <c r="F351" s="23"/>
      <c r="G351" s="23"/>
      <c r="H351" s="24"/>
      <c r="I351" s="67"/>
      <c r="J351" s="84"/>
      <c r="K351" s="84"/>
      <c r="L351" s="84"/>
      <c r="M351" s="1"/>
    </row>
    <row r="352" spans="2:13" ht="45" customHeight="1" x14ac:dyDescent="0.25">
      <c r="B352" s="20"/>
      <c r="C352" s="27"/>
      <c r="D352" s="21"/>
      <c r="E352" s="22"/>
      <c r="F352" s="23"/>
      <c r="G352" s="23"/>
      <c r="H352" s="24"/>
      <c r="I352" s="67"/>
      <c r="J352" s="84"/>
      <c r="K352" s="84"/>
      <c r="L352" s="84"/>
      <c r="M352" s="1"/>
    </row>
    <row r="353" spans="2:13" ht="45" customHeight="1" x14ac:dyDescent="0.25">
      <c r="B353" s="20"/>
      <c r="C353" s="27"/>
      <c r="D353" s="21"/>
      <c r="E353" s="22"/>
      <c r="F353" s="23"/>
      <c r="G353" s="23"/>
      <c r="H353" s="24"/>
      <c r="I353" s="67"/>
      <c r="J353" s="84"/>
      <c r="K353" s="84"/>
      <c r="L353" s="84"/>
      <c r="M353" s="1"/>
    </row>
    <row r="354" spans="2:13" ht="45" customHeight="1" x14ac:dyDescent="0.25">
      <c r="B354" s="20"/>
      <c r="C354" s="27"/>
      <c r="D354" s="21"/>
      <c r="E354" s="22"/>
      <c r="F354" s="23"/>
      <c r="G354" s="23"/>
      <c r="H354" s="24"/>
      <c r="I354" s="67"/>
      <c r="J354" s="84"/>
      <c r="K354" s="84"/>
      <c r="L354" s="84"/>
      <c r="M354" s="1"/>
    </row>
    <row r="355" spans="2:13" ht="45" customHeight="1" x14ac:dyDescent="0.25">
      <c r="B355" s="20"/>
      <c r="C355" s="27"/>
      <c r="D355" s="21"/>
      <c r="E355" s="22"/>
      <c r="F355" s="23"/>
      <c r="G355" s="23"/>
      <c r="H355" s="24"/>
      <c r="I355" s="67"/>
      <c r="J355" s="84"/>
      <c r="K355" s="84"/>
      <c r="L355" s="84"/>
      <c r="M355" s="1"/>
    </row>
    <row r="356" spans="2:13" ht="45" customHeight="1" x14ac:dyDescent="0.25">
      <c r="B356" s="20"/>
      <c r="C356" s="27"/>
      <c r="D356" s="21"/>
      <c r="E356" s="22"/>
      <c r="F356" s="23"/>
      <c r="G356" s="23"/>
      <c r="H356" s="24"/>
      <c r="I356" s="67"/>
      <c r="J356" s="84"/>
      <c r="K356" s="84"/>
      <c r="L356" s="84"/>
      <c r="M356" s="1"/>
    </row>
    <row r="357" spans="2:13" ht="45" customHeight="1" x14ac:dyDescent="0.25">
      <c r="B357" s="20"/>
      <c r="C357" s="27"/>
      <c r="D357" s="21"/>
      <c r="E357" s="22"/>
      <c r="F357" s="23"/>
      <c r="G357" s="23"/>
      <c r="H357" s="24"/>
      <c r="I357" s="67"/>
      <c r="J357" s="84"/>
      <c r="K357" s="84"/>
      <c r="L357" s="84"/>
      <c r="M357" s="1"/>
    </row>
    <row r="358" spans="2:13" ht="45" customHeight="1" x14ac:dyDescent="0.25">
      <c r="B358" s="20"/>
      <c r="C358" s="27"/>
      <c r="D358" s="21"/>
      <c r="E358" s="22"/>
      <c r="F358" s="23"/>
      <c r="G358" s="23"/>
      <c r="H358" s="24"/>
      <c r="I358" s="67"/>
      <c r="J358" s="84"/>
      <c r="K358" s="84"/>
      <c r="L358" s="84"/>
      <c r="M358" s="1"/>
    </row>
    <row r="359" spans="2:13" ht="45" customHeight="1" x14ac:dyDescent="0.25">
      <c r="B359" s="20"/>
      <c r="C359" s="27"/>
      <c r="D359" s="21"/>
      <c r="E359" s="22"/>
      <c r="F359" s="23"/>
      <c r="G359" s="23"/>
      <c r="H359" s="24"/>
      <c r="I359" s="67"/>
      <c r="J359" s="84"/>
      <c r="K359" s="84"/>
      <c r="L359" s="84"/>
      <c r="M359" s="1"/>
    </row>
    <row r="360" spans="2:13" ht="45" customHeight="1" x14ac:dyDescent="0.25">
      <c r="B360" s="20"/>
      <c r="C360" s="27"/>
      <c r="D360" s="21"/>
      <c r="E360" s="22"/>
      <c r="F360" s="23"/>
      <c r="G360" s="23"/>
      <c r="H360" s="24"/>
      <c r="I360" s="67"/>
      <c r="J360" s="84"/>
      <c r="K360" s="84"/>
      <c r="L360" s="84"/>
      <c r="M360" s="1"/>
    </row>
    <row r="361" spans="2:13" ht="45" customHeight="1" x14ac:dyDescent="0.25">
      <c r="B361" s="20"/>
      <c r="C361" s="27"/>
      <c r="D361" s="21"/>
      <c r="E361" s="22"/>
      <c r="F361" s="23"/>
      <c r="G361" s="23"/>
      <c r="H361" s="24"/>
      <c r="I361" s="67"/>
      <c r="J361" s="84"/>
      <c r="K361" s="84"/>
      <c r="L361" s="84"/>
      <c r="M361" s="1"/>
    </row>
    <row r="362" spans="2:13" ht="45" customHeight="1" x14ac:dyDescent="0.25">
      <c r="B362" s="20"/>
      <c r="C362" s="27"/>
      <c r="D362" s="21"/>
      <c r="E362" s="22"/>
      <c r="F362" s="23"/>
      <c r="G362" s="23"/>
      <c r="H362" s="24"/>
      <c r="I362" s="67"/>
      <c r="J362" s="84"/>
      <c r="K362" s="84"/>
      <c r="L362" s="84"/>
    </row>
    <row r="363" spans="2:13" ht="45" customHeight="1" x14ac:dyDescent="0.25">
      <c r="B363" s="20"/>
      <c r="C363" s="27"/>
      <c r="D363" s="21"/>
      <c r="E363" s="22"/>
      <c r="F363" s="23"/>
      <c r="G363" s="23"/>
      <c r="H363" s="24"/>
      <c r="I363" s="67"/>
      <c r="J363" s="84"/>
      <c r="K363" s="84"/>
      <c r="L363" s="84"/>
      <c r="M363" s="1"/>
    </row>
    <row r="364" spans="2:13" ht="45" customHeight="1" x14ac:dyDescent="0.25">
      <c r="B364" s="20"/>
      <c r="C364" s="27"/>
      <c r="D364" s="21"/>
      <c r="E364" s="22"/>
      <c r="F364" s="23"/>
      <c r="G364" s="23"/>
      <c r="H364" s="24"/>
      <c r="I364" s="67"/>
      <c r="J364" s="84"/>
      <c r="K364" s="84"/>
      <c r="L364" s="84"/>
    </row>
    <row r="365" spans="2:13" ht="45" customHeight="1" x14ac:dyDescent="0.25">
      <c r="B365" s="20"/>
      <c r="C365" s="27"/>
      <c r="D365" s="21"/>
      <c r="E365" s="22"/>
      <c r="F365" s="23"/>
      <c r="G365" s="23"/>
      <c r="H365" s="24"/>
      <c r="I365" s="67"/>
      <c r="J365" s="84"/>
      <c r="K365" s="84"/>
      <c r="L365" s="84"/>
      <c r="M365" s="1"/>
    </row>
    <row r="366" spans="2:13" ht="45" customHeight="1" x14ac:dyDescent="0.25">
      <c r="B366" s="20"/>
      <c r="C366" s="27"/>
      <c r="D366" s="21"/>
      <c r="E366" s="22"/>
      <c r="F366" s="23"/>
      <c r="G366" s="23"/>
      <c r="H366" s="24"/>
      <c r="I366" s="67"/>
      <c r="J366" s="84"/>
      <c r="K366" s="84"/>
      <c r="L366" s="84"/>
      <c r="M366" s="1"/>
    </row>
    <row r="367" spans="2:13" ht="45" customHeight="1" x14ac:dyDescent="0.25">
      <c r="B367" s="20"/>
      <c r="C367" s="27"/>
      <c r="D367" s="21"/>
      <c r="E367" s="22"/>
      <c r="F367" s="23"/>
      <c r="G367" s="23"/>
      <c r="H367" s="24"/>
      <c r="I367" s="67"/>
      <c r="J367" s="84"/>
      <c r="K367" s="84"/>
      <c r="L367" s="84"/>
    </row>
    <row r="368" spans="2:13" ht="45" customHeight="1" x14ac:dyDescent="0.25">
      <c r="B368" s="20"/>
      <c r="C368" s="27"/>
      <c r="D368" s="21"/>
      <c r="E368" s="22"/>
      <c r="F368" s="23"/>
      <c r="G368" s="23"/>
      <c r="H368" s="24"/>
      <c r="I368" s="67"/>
      <c r="J368" s="84"/>
      <c r="K368" s="84"/>
      <c r="L368" s="84"/>
      <c r="M368" s="1"/>
    </row>
    <row r="369" spans="2:13" ht="45" customHeight="1" x14ac:dyDescent="0.25">
      <c r="B369" s="20"/>
      <c r="C369" s="27"/>
      <c r="D369" s="21"/>
      <c r="E369" s="22"/>
      <c r="F369" s="23"/>
      <c r="G369" s="23"/>
      <c r="H369" s="24"/>
      <c r="I369" s="67"/>
      <c r="J369" s="84"/>
      <c r="K369" s="84"/>
      <c r="L369" s="84"/>
    </row>
    <row r="370" spans="2:13" ht="45" customHeight="1" x14ac:dyDescent="0.25">
      <c r="B370" s="20"/>
      <c r="C370" s="27"/>
      <c r="D370" s="21"/>
      <c r="E370" s="22"/>
      <c r="F370" s="23"/>
      <c r="G370" s="23"/>
      <c r="H370" s="24"/>
      <c r="I370" s="67"/>
      <c r="J370" s="84"/>
      <c r="K370" s="84"/>
      <c r="L370" s="84"/>
      <c r="M370" s="1"/>
    </row>
    <row r="371" spans="2:13" ht="45" customHeight="1" x14ac:dyDescent="0.25">
      <c r="B371" s="20"/>
      <c r="C371" s="27"/>
      <c r="D371" s="21"/>
      <c r="E371" s="22"/>
      <c r="F371" s="23"/>
      <c r="G371" s="23"/>
      <c r="H371" s="24"/>
      <c r="I371" s="67"/>
      <c r="J371" s="84"/>
      <c r="K371" s="84"/>
      <c r="L371" s="84"/>
    </row>
    <row r="372" spans="2:13" ht="45" customHeight="1" x14ac:dyDescent="0.25">
      <c r="B372" s="20"/>
      <c r="C372" s="27"/>
      <c r="D372" s="21"/>
      <c r="E372" s="22"/>
      <c r="F372" s="23"/>
      <c r="G372" s="23"/>
      <c r="H372" s="24"/>
      <c r="I372" s="67"/>
      <c r="J372" s="84"/>
      <c r="K372" s="84"/>
      <c r="L372" s="84"/>
      <c r="M372" s="1"/>
    </row>
    <row r="373" spans="2:13" ht="45" customHeight="1" x14ac:dyDescent="0.25">
      <c r="B373" s="20"/>
      <c r="C373" s="27"/>
      <c r="D373" s="21"/>
      <c r="E373" s="22"/>
      <c r="F373" s="23"/>
      <c r="G373" s="23"/>
      <c r="H373" s="24"/>
      <c r="I373" s="67"/>
      <c r="J373" s="84"/>
      <c r="K373" s="84"/>
      <c r="L373" s="84"/>
      <c r="M373" s="1"/>
    </row>
    <row r="374" spans="2:13" ht="45" customHeight="1" x14ac:dyDescent="0.25">
      <c r="B374" s="20"/>
      <c r="C374" s="27"/>
      <c r="D374" s="21"/>
      <c r="E374" s="22"/>
      <c r="F374" s="23"/>
      <c r="G374" s="23"/>
      <c r="H374" s="24"/>
      <c r="I374" s="67"/>
      <c r="J374" s="84"/>
      <c r="K374" s="84"/>
      <c r="L374" s="84"/>
      <c r="M374" s="1"/>
    </row>
    <row r="375" spans="2:13" ht="45" customHeight="1" x14ac:dyDescent="0.25">
      <c r="B375" s="20"/>
      <c r="C375" s="27"/>
      <c r="D375" s="21"/>
      <c r="E375" s="22"/>
      <c r="F375" s="23"/>
      <c r="G375" s="23"/>
      <c r="H375" s="24"/>
      <c r="I375" s="67"/>
      <c r="J375" s="84"/>
      <c r="K375" s="84"/>
      <c r="L375" s="84"/>
    </row>
    <row r="376" spans="2:13" ht="45" customHeight="1" x14ac:dyDescent="0.25">
      <c r="B376" s="20"/>
      <c r="C376" s="27"/>
      <c r="D376" s="21"/>
      <c r="E376" s="22"/>
      <c r="F376" s="23"/>
      <c r="G376" s="23"/>
      <c r="H376" s="24"/>
      <c r="I376" s="67"/>
      <c r="J376" s="84"/>
      <c r="K376" s="84"/>
      <c r="L376" s="84"/>
      <c r="M376" s="1"/>
    </row>
    <row r="377" spans="2:13" ht="45" customHeight="1" x14ac:dyDescent="0.25">
      <c r="B377" s="20"/>
      <c r="C377" s="27"/>
      <c r="D377" s="21"/>
      <c r="E377" s="22"/>
      <c r="F377" s="23"/>
      <c r="G377" s="23"/>
      <c r="H377" s="24"/>
      <c r="I377" s="67"/>
      <c r="J377" s="84"/>
      <c r="K377" s="84"/>
      <c r="L377" s="84"/>
    </row>
    <row r="378" spans="2:13" ht="45" customHeight="1" x14ac:dyDescent="0.25">
      <c r="B378" s="20"/>
      <c r="C378" s="27"/>
      <c r="D378" s="21"/>
      <c r="E378" s="22"/>
      <c r="F378" s="23"/>
      <c r="G378" s="23"/>
      <c r="H378" s="24"/>
      <c r="I378" s="67"/>
      <c r="J378" s="84"/>
      <c r="K378" s="84"/>
      <c r="L378" s="84"/>
      <c r="M378" s="1"/>
    </row>
    <row r="379" spans="2:13" ht="45" customHeight="1" x14ac:dyDescent="0.25">
      <c r="B379" s="20"/>
      <c r="C379" s="27"/>
      <c r="D379" s="21"/>
      <c r="E379" s="22"/>
      <c r="F379" s="23"/>
      <c r="G379" s="23"/>
      <c r="H379" s="24"/>
      <c r="I379" s="67"/>
      <c r="J379" s="84"/>
      <c r="K379" s="84"/>
      <c r="L379" s="84"/>
      <c r="M379" s="1"/>
    </row>
    <row r="380" spans="2:13" ht="45" customHeight="1" x14ac:dyDescent="0.25">
      <c r="B380" s="20"/>
      <c r="C380" s="27"/>
      <c r="D380" s="21"/>
      <c r="E380" s="22"/>
      <c r="F380" s="23"/>
      <c r="G380" s="23"/>
      <c r="H380" s="24"/>
      <c r="I380" s="67"/>
      <c r="J380" s="84"/>
      <c r="K380" s="84"/>
      <c r="L380" s="84"/>
      <c r="M380" s="1"/>
    </row>
    <row r="381" spans="2:13" ht="45" customHeight="1" x14ac:dyDescent="0.25">
      <c r="B381" s="20"/>
      <c r="C381" s="27"/>
      <c r="D381" s="21"/>
      <c r="E381" s="22"/>
      <c r="F381" s="23"/>
      <c r="G381" s="23"/>
      <c r="H381" s="24"/>
      <c r="I381" s="67"/>
      <c r="J381" s="84"/>
      <c r="K381" s="84"/>
      <c r="L381" s="84"/>
      <c r="M381" s="1"/>
    </row>
    <row r="382" spans="2:13" ht="45" customHeight="1" x14ac:dyDescent="0.25">
      <c r="B382" s="20"/>
      <c r="C382" s="27"/>
      <c r="D382" s="21"/>
      <c r="E382" s="22"/>
      <c r="F382" s="23"/>
      <c r="G382" s="23"/>
      <c r="H382" s="24"/>
      <c r="I382" s="67"/>
      <c r="J382" s="84"/>
      <c r="K382" s="84"/>
      <c r="L382" s="84"/>
      <c r="M382" s="1"/>
    </row>
    <row r="383" spans="2:13" ht="45" customHeight="1" x14ac:dyDescent="0.25">
      <c r="B383" s="20"/>
      <c r="C383" s="27"/>
      <c r="D383" s="21"/>
      <c r="E383" s="22"/>
      <c r="F383" s="23"/>
      <c r="G383" s="23"/>
      <c r="H383" s="24"/>
      <c r="I383" s="67"/>
      <c r="J383" s="84"/>
      <c r="K383" s="84"/>
      <c r="L383" s="84"/>
      <c r="M383" s="1"/>
    </row>
    <row r="384" spans="2:13" ht="45" customHeight="1" x14ac:dyDescent="0.25">
      <c r="B384" s="20"/>
      <c r="C384" s="27"/>
      <c r="D384" s="21"/>
      <c r="E384" s="22"/>
      <c r="F384" s="23"/>
      <c r="G384" s="23"/>
      <c r="H384" s="24"/>
      <c r="I384" s="67"/>
      <c r="J384" s="84"/>
      <c r="K384" s="84"/>
      <c r="L384" s="84"/>
      <c r="M384" s="1"/>
    </row>
    <row r="385" spans="2:13" ht="45" customHeight="1" x14ac:dyDescent="0.25">
      <c r="B385" s="20"/>
      <c r="C385" s="27"/>
      <c r="D385" s="21"/>
      <c r="E385" s="22"/>
      <c r="F385" s="23"/>
      <c r="G385" s="23"/>
      <c r="H385" s="24"/>
      <c r="I385" s="67"/>
      <c r="J385" s="84"/>
      <c r="K385" s="84"/>
      <c r="L385" s="84"/>
      <c r="M385" s="1"/>
    </row>
    <row r="386" spans="2:13" ht="45" customHeight="1" x14ac:dyDescent="0.25">
      <c r="B386" s="20"/>
      <c r="C386" s="27"/>
      <c r="D386" s="21"/>
      <c r="E386" s="22"/>
      <c r="F386" s="23"/>
      <c r="G386" s="23"/>
      <c r="H386" s="24"/>
      <c r="I386" s="67"/>
      <c r="J386" s="84"/>
      <c r="K386" s="84"/>
      <c r="L386" s="84"/>
    </row>
    <row r="387" spans="2:13" ht="45" customHeight="1" x14ac:dyDescent="0.25">
      <c r="B387" s="20"/>
      <c r="C387" s="27"/>
      <c r="D387" s="21"/>
      <c r="E387" s="22"/>
      <c r="F387" s="23"/>
      <c r="G387" s="23"/>
      <c r="H387" s="24"/>
      <c r="I387" s="67"/>
      <c r="J387" s="84"/>
      <c r="K387" s="84"/>
      <c r="L387" s="84"/>
      <c r="M387" s="1"/>
    </row>
    <row r="388" spans="2:13" ht="45" customHeight="1" x14ac:dyDescent="0.25">
      <c r="B388" s="20"/>
      <c r="C388" s="27"/>
      <c r="D388" s="21"/>
      <c r="E388" s="22"/>
      <c r="F388" s="23"/>
      <c r="G388" s="23"/>
      <c r="H388" s="24"/>
      <c r="I388" s="67"/>
      <c r="J388" s="84"/>
      <c r="K388" s="84"/>
      <c r="L388" s="84"/>
      <c r="M388" s="1"/>
    </row>
    <row r="389" spans="2:13" ht="45" customHeight="1" x14ac:dyDescent="0.25">
      <c r="B389" s="20"/>
      <c r="C389" s="27"/>
      <c r="D389" s="21"/>
      <c r="E389" s="22"/>
      <c r="F389" s="23"/>
      <c r="G389" s="23"/>
      <c r="H389" s="24"/>
      <c r="I389" s="67"/>
      <c r="J389" s="84"/>
      <c r="K389" s="84"/>
      <c r="L389" s="84"/>
    </row>
    <row r="390" spans="2:13" ht="45" customHeight="1" x14ac:dyDescent="0.25">
      <c r="B390" s="20"/>
      <c r="C390" s="27"/>
      <c r="D390" s="21"/>
      <c r="E390" s="22"/>
      <c r="F390" s="23"/>
      <c r="G390" s="23"/>
      <c r="H390" s="24"/>
      <c r="I390" s="67"/>
      <c r="J390" s="84"/>
      <c r="K390" s="84"/>
      <c r="L390" s="84"/>
      <c r="M390" s="1"/>
    </row>
    <row r="391" spans="2:13" ht="45" customHeight="1" x14ac:dyDescent="0.25">
      <c r="B391" s="20"/>
      <c r="C391" s="27"/>
      <c r="D391" s="21"/>
      <c r="E391" s="22"/>
      <c r="F391" s="23"/>
      <c r="G391" s="23"/>
      <c r="H391" s="24"/>
      <c r="I391" s="67"/>
      <c r="J391" s="84"/>
      <c r="K391" s="84"/>
      <c r="L391" s="84"/>
      <c r="M391" s="1"/>
    </row>
    <row r="392" spans="2:13" ht="45" customHeight="1" x14ac:dyDescent="0.25">
      <c r="B392" s="20"/>
      <c r="C392" s="27"/>
      <c r="D392" s="21"/>
      <c r="E392" s="22"/>
      <c r="F392" s="23"/>
      <c r="G392" s="23"/>
      <c r="H392" s="24"/>
      <c r="I392" s="67"/>
      <c r="J392" s="84"/>
      <c r="K392" s="84"/>
      <c r="L392" s="84"/>
      <c r="M392" s="1"/>
    </row>
    <row r="393" spans="2:13" ht="45" customHeight="1" x14ac:dyDescent="0.25">
      <c r="B393" s="20"/>
      <c r="C393" s="27"/>
      <c r="D393" s="21"/>
      <c r="E393" s="22"/>
      <c r="F393" s="23"/>
      <c r="G393" s="23"/>
      <c r="H393" s="24"/>
      <c r="I393" s="67"/>
      <c r="J393" s="84"/>
      <c r="K393" s="84"/>
      <c r="L393" s="84"/>
      <c r="M393" s="1"/>
    </row>
    <row r="394" spans="2:13" ht="45" customHeight="1" x14ac:dyDescent="0.25">
      <c r="B394" s="20"/>
      <c r="C394" s="27"/>
      <c r="D394" s="21"/>
      <c r="E394" s="22"/>
      <c r="F394" s="23"/>
      <c r="G394" s="23"/>
      <c r="H394" s="24"/>
      <c r="I394" s="67"/>
      <c r="J394" s="84"/>
      <c r="K394" s="84"/>
      <c r="L394" s="84"/>
      <c r="M394" s="1"/>
    </row>
    <row r="395" spans="2:13" ht="45" customHeight="1" x14ac:dyDescent="0.25">
      <c r="B395" s="20"/>
      <c r="C395" s="27"/>
      <c r="D395" s="21"/>
      <c r="E395" s="22"/>
      <c r="F395" s="23"/>
      <c r="G395" s="23"/>
      <c r="H395" s="24"/>
      <c r="I395" s="67"/>
      <c r="J395" s="84"/>
      <c r="K395" s="84"/>
      <c r="L395" s="84"/>
      <c r="M395" s="1"/>
    </row>
    <row r="396" spans="2:13" ht="45" customHeight="1" x14ac:dyDescent="0.25">
      <c r="B396" s="20"/>
      <c r="C396" s="27"/>
      <c r="D396" s="21"/>
      <c r="E396" s="22"/>
      <c r="F396" s="23"/>
      <c r="G396" s="23"/>
      <c r="H396" s="24"/>
      <c r="I396" s="67"/>
      <c r="J396" s="84"/>
      <c r="K396" s="84"/>
      <c r="L396" s="84"/>
    </row>
    <row r="397" spans="2:13" ht="45" customHeight="1" x14ac:dyDescent="0.25">
      <c r="B397" s="20"/>
      <c r="C397" s="27"/>
      <c r="D397" s="21"/>
      <c r="E397" s="22"/>
      <c r="F397" s="23"/>
      <c r="G397" s="23"/>
      <c r="H397" s="24"/>
      <c r="I397" s="67"/>
      <c r="J397" s="84"/>
      <c r="K397" s="84"/>
      <c r="L397" s="84"/>
      <c r="M397" s="1"/>
    </row>
    <row r="398" spans="2:13" ht="45" customHeight="1" x14ac:dyDescent="0.25">
      <c r="B398" s="20"/>
      <c r="C398" s="27"/>
      <c r="D398" s="21"/>
      <c r="E398" s="22"/>
      <c r="F398" s="23"/>
      <c r="G398" s="23"/>
      <c r="H398" s="24"/>
      <c r="I398" s="67"/>
      <c r="J398" s="84"/>
      <c r="K398" s="84"/>
      <c r="L398" s="84"/>
      <c r="M398" s="1"/>
    </row>
    <row r="399" spans="2:13" ht="45" customHeight="1" x14ac:dyDescent="0.25">
      <c r="B399" s="20"/>
      <c r="C399" s="27"/>
      <c r="D399" s="21"/>
      <c r="E399" s="22"/>
      <c r="F399" s="23"/>
      <c r="G399" s="23"/>
      <c r="H399" s="24"/>
      <c r="I399" s="67"/>
      <c r="J399" s="84"/>
      <c r="K399" s="84"/>
      <c r="L399" s="84"/>
      <c r="M399" s="1"/>
    </row>
    <row r="400" spans="2:13" ht="45" customHeight="1" x14ac:dyDescent="0.25">
      <c r="B400" s="20"/>
      <c r="C400" s="27"/>
      <c r="D400" s="21"/>
      <c r="E400" s="22"/>
      <c r="F400" s="23"/>
      <c r="G400" s="23"/>
      <c r="H400" s="24"/>
      <c r="I400" s="67"/>
      <c r="J400" s="84"/>
      <c r="K400" s="84"/>
      <c r="L400" s="84"/>
      <c r="M400" s="1"/>
    </row>
    <row r="401" spans="2:13" ht="45" customHeight="1" x14ac:dyDescent="0.25">
      <c r="B401" s="20"/>
      <c r="C401" s="27"/>
      <c r="D401" s="21"/>
      <c r="E401" s="22"/>
      <c r="F401" s="23"/>
      <c r="G401" s="23"/>
      <c r="H401" s="24"/>
      <c r="I401" s="67"/>
      <c r="J401" s="84"/>
      <c r="K401" s="84"/>
      <c r="L401" s="84"/>
      <c r="M401" s="1"/>
    </row>
    <row r="402" spans="2:13" ht="45" customHeight="1" x14ac:dyDescent="0.25">
      <c r="B402" s="20"/>
      <c r="C402" s="27"/>
      <c r="D402" s="21"/>
      <c r="E402" s="22"/>
      <c r="F402" s="23"/>
      <c r="G402" s="23"/>
      <c r="H402" s="24"/>
      <c r="I402" s="67"/>
      <c r="J402" s="84"/>
      <c r="K402" s="84"/>
      <c r="L402" s="84"/>
      <c r="M402" s="1"/>
    </row>
    <row r="403" spans="2:13" ht="45" customHeight="1" x14ac:dyDescent="0.25">
      <c r="B403" s="20"/>
      <c r="C403" s="27"/>
      <c r="D403" s="21"/>
      <c r="E403" s="22"/>
      <c r="F403" s="23"/>
      <c r="G403" s="23"/>
      <c r="H403" s="24"/>
      <c r="I403" s="67"/>
      <c r="J403" s="84"/>
      <c r="K403" s="84"/>
      <c r="L403" s="84"/>
      <c r="M403" s="1"/>
    </row>
    <row r="404" spans="2:13" ht="45" customHeight="1" x14ac:dyDescent="0.25">
      <c r="B404" s="20"/>
      <c r="C404" s="27"/>
      <c r="D404" s="21"/>
      <c r="E404" s="22"/>
      <c r="F404" s="23"/>
      <c r="G404" s="23"/>
      <c r="H404" s="24"/>
      <c r="I404" s="67"/>
      <c r="J404" s="84"/>
      <c r="K404" s="84"/>
      <c r="L404" s="84"/>
      <c r="M404" s="1"/>
    </row>
    <row r="405" spans="2:13" ht="45" customHeight="1" x14ac:dyDescent="0.25">
      <c r="B405" s="20"/>
      <c r="C405" s="27"/>
      <c r="D405" s="21"/>
      <c r="E405" s="22"/>
      <c r="F405" s="23"/>
      <c r="G405" s="23"/>
      <c r="H405" s="24"/>
      <c r="I405" s="67"/>
      <c r="J405" s="84"/>
      <c r="K405" s="84"/>
      <c r="L405" s="84"/>
      <c r="M405" s="1"/>
    </row>
    <row r="406" spans="2:13" ht="45" customHeight="1" x14ac:dyDescent="0.25">
      <c r="B406" s="20"/>
      <c r="C406" s="27"/>
      <c r="D406" s="21"/>
      <c r="E406" s="22"/>
      <c r="F406" s="23"/>
      <c r="G406" s="23"/>
      <c r="H406" s="24"/>
      <c r="I406" s="67"/>
      <c r="J406" s="84"/>
      <c r="K406" s="84"/>
      <c r="L406" s="84"/>
      <c r="M406" s="1"/>
    </row>
    <row r="407" spans="2:13" ht="45" customHeight="1" x14ac:dyDescent="0.25">
      <c r="B407" s="20"/>
      <c r="C407" s="27"/>
      <c r="D407" s="21"/>
      <c r="E407" s="22"/>
      <c r="F407" s="23"/>
      <c r="G407" s="23"/>
      <c r="H407" s="24"/>
      <c r="I407" s="67"/>
      <c r="J407" s="84"/>
      <c r="K407" s="84"/>
      <c r="L407" s="84"/>
      <c r="M407" s="1"/>
    </row>
    <row r="408" spans="2:13" ht="45" customHeight="1" x14ac:dyDescent="0.25">
      <c r="B408" s="20"/>
      <c r="C408" s="27"/>
      <c r="D408" s="21"/>
      <c r="E408" s="22"/>
      <c r="F408" s="23"/>
      <c r="G408" s="23"/>
      <c r="H408" s="24"/>
      <c r="I408" s="67"/>
      <c r="J408" s="84"/>
      <c r="K408" s="84"/>
      <c r="L408" s="84"/>
      <c r="M408" s="1"/>
    </row>
    <row r="409" spans="2:13" ht="45" customHeight="1" x14ac:dyDescent="0.25">
      <c r="B409" s="20"/>
      <c r="C409" s="27"/>
      <c r="D409" s="21"/>
      <c r="E409" s="22"/>
      <c r="F409" s="23"/>
      <c r="G409" s="23"/>
      <c r="H409" s="24"/>
      <c r="I409" s="67"/>
      <c r="J409" s="84"/>
      <c r="K409" s="84"/>
      <c r="L409" s="84"/>
      <c r="M409" s="1"/>
    </row>
    <row r="410" spans="2:13" ht="45" customHeight="1" x14ac:dyDescent="0.25">
      <c r="B410" s="20"/>
      <c r="C410" s="27"/>
      <c r="D410" s="21"/>
      <c r="E410" s="22"/>
      <c r="F410" s="23"/>
      <c r="G410" s="23"/>
      <c r="H410" s="24"/>
      <c r="I410" s="67"/>
      <c r="J410" s="84"/>
      <c r="K410" s="84"/>
      <c r="L410" s="84"/>
      <c r="M410" s="1"/>
    </row>
    <row r="411" spans="2:13" ht="45" customHeight="1" x14ac:dyDescent="0.25">
      <c r="B411" s="20"/>
      <c r="C411" s="27"/>
      <c r="D411" s="21"/>
      <c r="E411" s="22"/>
      <c r="F411" s="23"/>
      <c r="G411" s="23"/>
      <c r="H411" s="24"/>
      <c r="I411" s="67"/>
      <c r="J411" s="84"/>
      <c r="K411" s="84"/>
      <c r="L411" s="84"/>
      <c r="M411" s="1"/>
    </row>
    <row r="412" spans="2:13" ht="45" customHeight="1" x14ac:dyDescent="0.25">
      <c r="B412" s="20"/>
      <c r="C412" s="27"/>
      <c r="D412" s="21"/>
      <c r="E412" s="22"/>
      <c r="F412" s="23"/>
      <c r="G412" s="23"/>
      <c r="H412" s="24"/>
      <c r="I412" s="67"/>
      <c r="J412" s="84"/>
      <c r="K412" s="84"/>
      <c r="L412" s="84"/>
      <c r="M412" s="1"/>
    </row>
    <row r="413" spans="2:13" ht="45" customHeight="1" x14ac:dyDescent="0.25">
      <c r="B413" s="20"/>
      <c r="C413" s="27"/>
      <c r="D413" s="21"/>
      <c r="E413" s="22"/>
      <c r="F413" s="23"/>
      <c r="G413" s="23"/>
      <c r="H413" s="24"/>
      <c r="I413" s="67"/>
      <c r="J413" s="84"/>
      <c r="K413" s="84"/>
      <c r="L413" s="84"/>
    </row>
    <row r="414" spans="2:13" ht="45" customHeight="1" x14ac:dyDescent="0.25">
      <c r="B414" s="20"/>
      <c r="C414" s="27"/>
      <c r="D414" s="21"/>
      <c r="E414" s="22"/>
      <c r="F414" s="23"/>
      <c r="G414" s="23"/>
      <c r="H414" s="24"/>
      <c r="I414" s="67"/>
      <c r="J414" s="84"/>
      <c r="K414" s="84"/>
      <c r="L414" s="84"/>
      <c r="M414" s="1"/>
    </row>
    <row r="415" spans="2:13" ht="45" customHeight="1" x14ac:dyDescent="0.25">
      <c r="B415" s="20"/>
      <c r="C415" s="27"/>
      <c r="D415" s="21"/>
      <c r="E415" s="22"/>
      <c r="F415" s="23"/>
      <c r="G415" s="23"/>
      <c r="H415" s="24"/>
      <c r="I415" s="67"/>
      <c r="J415" s="84"/>
      <c r="K415" s="84"/>
      <c r="L415" s="84"/>
      <c r="M415" s="1"/>
    </row>
    <row r="416" spans="2:13" ht="45" customHeight="1" x14ac:dyDescent="0.25">
      <c r="B416" s="20"/>
      <c r="C416" s="27"/>
      <c r="D416" s="21"/>
      <c r="E416" s="22"/>
      <c r="F416" s="23"/>
      <c r="G416" s="23"/>
      <c r="H416" s="24"/>
      <c r="I416" s="67"/>
      <c r="J416" s="84"/>
      <c r="K416" s="84"/>
      <c r="L416" s="84"/>
      <c r="M416" s="1"/>
    </row>
    <row r="417" spans="2:13" ht="45" customHeight="1" x14ac:dyDescent="0.25">
      <c r="B417" s="20"/>
      <c r="C417" s="27"/>
      <c r="D417" s="21"/>
      <c r="E417" s="22"/>
      <c r="F417" s="23"/>
      <c r="G417" s="23"/>
      <c r="H417" s="24"/>
      <c r="I417" s="67"/>
      <c r="J417" s="84"/>
      <c r="K417" s="84"/>
      <c r="L417" s="84"/>
      <c r="M417" s="1"/>
    </row>
    <row r="418" spans="2:13" ht="45" customHeight="1" x14ac:dyDescent="0.25">
      <c r="B418" s="20"/>
      <c r="C418" s="27"/>
      <c r="D418" s="21"/>
      <c r="E418" s="22"/>
      <c r="F418" s="23"/>
      <c r="G418" s="23"/>
      <c r="H418" s="24"/>
      <c r="I418" s="67"/>
      <c r="J418" s="84"/>
      <c r="K418" s="84"/>
      <c r="L418" s="84"/>
      <c r="M418" s="1"/>
    </row>
    <row r="419" spans="2:13" ht="45" customHeight="1" x14ac:dyDescent="0.25">
      <c r="B419" s="20"/>
      <c r="C419" s="27"/>
      <c r="D419" s="21"/>
      <c r="E419" s="22"/>
      <c r="F419" s="23"/>
      <c r="G419" s="23"/>
      <c r="H419" s="24"/>
      <c r="I419" s="67"/>
      <c r="J419" s="84"/>
      <c r="K419" s="84"/>
      <c r="L419" s="84"/>
      <c r="M419" s="1"/>
    </row>
    <row r="420" spans="2:13" ht="45" customHeight="1" x14ac:dyDescent="0.25">
      <c r="B420" s="20"/>
      <c r="C420" s="27"/>
      <c r="D420" s="21"/>
      <c r="E420" s="22"/>
      <c r="F420" s="23"/>
      <c r="G420" s="23"/>
      <c r="H420" s="24"/>
      <c r="I420" s="67"/>
      <c r="J420" s="84"/>
      <c r="K420" s="84"/>
      <c r="L420" s="84"/>
      <c r="M420" s="1"/>
    </row>
    <row r="421" spans="2:13" ht="45" customHeight="1" x14ac:dyDescent="0.25">
      <c r="B421" s="20"/>
      <c r="C421" s="27"/>
      <c r="D421" s="21"/>
      <c r="E421" s="22"/>
      <c r="F421" s="23"/>
      <c r="G421" s="23"/>
      <c r="H421" s="24"/>
      <c r="I421" s="67"/>
      <c r="J421" s="84"/>
      <c r="K421" s="84"/>
      <c r="L421" s="84"/>
      <c r="M421" s="1"/>
    </row>
    <row r="422" spans="2:13" ht="45" customHeight="1" x14ac:dyDescent="0.25">
      <c r="B422" s="20"/>
      <c r="C422" s="27"/>
      <c r="D422" s="21"/>
      <c r="E422" s="22"/>
      <c r="F422" s="23"/>
      <c r="G422" s="23"/>
      <c r="H422" s="24"/>
      <c r="I422" s="67"/>
      <c r="J422" s="84"/>
      <c r="K422" s="84"/>
      <c r="L422" s="84"/>
      <c r="M422" s="1"/>
    </row>
    <row r="423" spans="2:13" ht="45" customHeight="1" x14ac:dyDescent="0.25">
      <c r="B423" s="20"/>
      <c r="C423" s="27"/>
      <c r="D423" s="21"/>
      <c r="E423" s="22"/>
      <c r="F423" s="23"/>
      <c r="G423" s="23"/>
      <c r="H423" s="24"/>
      <c r="I423" s="67"/>
      <c r="J423" s="84"/>
      <c r="K423" s="84"/>
      <c r="L423" s="84"/>
      <c r="M423" s="1"/>
    </row>
    <row r="424" spans="2:13" ht="45" customHeight="1" x14ac:dyDescent="0.25">
      <c r="B424" s="20"/>
      <c r="C424" s="27"/>
      <c r="D424" s="21"/>
      <c r="E424" s="22"/>
      <c r="F424" s="23"/>
      <c r="G424" s="23"/>
      <c r="H424" s="24"/>
      <c r="I424" s="67"/>
      <c r="J424" s="84"/>
      <c r="K424" s="84"/>
      <c r="L424" s="84"/>
    </row>
    <row r="425" spans="2:13" ht="45" customHeight="1" x14ac:dyDescent="0.25">
      <c r="B425" s="20"/>
      <c r="C425" s="27"/>
      <c r="D425" s="21"/>
      <c r="E425" s="22"/>
      <c r="F425" s="23"/>
      <c r="G425" s="23"/>
      <c r="H425" s="24"/>
      <c r="I425" s="67"/>
      <c r="J425" s="84"/>
      <c r="K425" s="84"/>
      <c r="L425" s="84"/>
      <c r="M425" s="1"/>
    </row>
    <row r="426" spans="2:13" ht="45" customHeight="1" x14ac:dyDescent="0.25">
      <c r="B426" s="20"/>
      <c r="C426" s="27"/>
      <c r="D426" s="21"/>
      <c r="E426" s="22"/>
      <c r="F426" s="23"/>
      <c r="G426" s="23"/>
      <c r="H426" s="24"/>
      <c r="I426" s="67"/>
      <c r="J426" s="84"/>
      <c r="K426" s="84"/>
      <c r="L426" s="84"/>
      <c r="M426" s="1"/>
    </row>
    <row r="427" spans="2:13" ht="45" customHeight="1" x14ac:dyDescent="0.25">
      <c r="B427" s="20"/>
      <c r="C427" s="27"/>
      <c r="D427" s="21"/>
      <c r="E427" s="22"/>
      <c r="F427" s="23"/>
      <c r="G427" s="23"/>
      <c r="H427" s="24"/>
      <c r="I427" s="67"/>
      <c r="J427" s="84"/>
      <c r="K427" s="84"/>
      <c r="L427" s="84"/>
      <c r="M427" s="1"/>
    </row>
    <row r="428" spans="2:13" ht="45" customHeight="1" x14ac:dyDescent="0.25">
      <c r="B428" s="20"/>
      <c r="C428" s="27"/>
      <c r="D428" s="21"/>
      <c r="E428" s="22"/>
      <c r="F428" s="23"/>
      <c r="G428" s="23"/>
      <c r="H428" s="24"/>
      <c r="I428" s="67"/>
      <c r="J428" s="84"/>
      <c r="K428" s="84"/>
      <c r="L428" s="84"/>
      <c r="M428" s="1"/>
    </row>
    <row r="429" spans="2:13" ht="45" customHeight="1" x14ac:dyDescent="0.25">
      <c r="B429" s="20"/>
      <c r="C429" s="27"/>
      <c r="D429" s="21"/>
      <c r="E429" s="22"/>
      <c r="F429" s="23"/>
      <c r="G429" s="23"/>
      <c r="H429" s="24"/>
      <c r="I429" s="67"/>
      <c r="J429" s="84"/>
      <c r="K429" s="84"/>
      <c r="L429" s="84"/>
      <c r="M429" s="1"/>
    </row>
    <row r="430" spans="2:13" ht="45" customHeight="1" x14ac:dyDescent="0.25">
      <c r="B430" s="20"/>
      <c r="C430" s="27"/>
      <c r="D430" s="21"/>
      <c r="E430" s="22"/>
      <c r="F430" s="23"/>
      <c r="G430" s="23"/>
      <c r="H430" s="24"/>
      <c r="I430" s="67"/>
      <c r="J430" s="84"/>
      <c r="K430" s="84"/>
      <c r="L430" s="84"/>
      <c r="M430" s="1"/>
    </row>
    <row r="431" spans="2:13" ht="45" customHeight="1" x14ac:dyDescent="0.25">
      <c r="B431" s="20"/>
      <c r="C431" s="27"/>
      <c r="D431" s="21"/>
      <c r="E431" s="22"/>
      <c r="F431" s="23"/>
      <c r="G431" s="23"/>
      <c r="H431" s="24"/>
      <c r="I431" s="67"/>
      <c r="J431" s="84"/>
      <c r="K431" s="84"/>
      <c r="L431" s="84"/>
      <c r="M431" s="1"/>
    </row>
    <row r="432" spans="2:13" ht="45" customHeight="1" x14ac:dyDescent="0.25">
      <c r="B432" s="20"/>
      <c r="C432" s="27"/>
      <c r="D432" s="21"/>
      <c r="E432" s="22"/>
      <c r="F432" s="23"/>
      <c r="G432" s="23"/>
      <c r="H432" s="24"/>
      <c r="I432" s="67"/>
      <c r="J432" s="84"/>
      <c r="K432" s="84"/>
      <c r="L432" s="84"/>
      <c r="M432" s="1"/>
    </row>
    <row r="433" spans="2:13" ht="45" customHeight="1" x14ac:dyDescent="0.25">
      <c r="B433" s="20"/>
      <c r="C433" s="27"/>
      <c r="D433" s="21"/>
      <c r="E433" s="22"/>
      <c r="F433" s="23"/>
      <c r="G433" s="23"/>
      <c r="H433" s="24"/>
      <c r="I433" s="67"/>
      <c r="J433" s="84"/>
      <c r="K433" s="84"/>
      <c r="L433" s="84"/>
      <c r="M433" s="1"/>
    </row>
    <row r="434" spans="2:13" ht="45" customHeight="1" x14ac:dyDescent="0.25">
      <c r="B434" s="20"/>
      <c r="C434" s="27"/>
      <c r="D434" s="21"/>
      <c r="E434" s="22"/>
      <c r="F434" s="23"/>
      <c r="G434" s="23"/>
      <c r="H434" s="24"/>
      <c r="I434" s="67"/>
      <c r="J434" s="84"/>
      <c r="K434" s="84"/>
      <c r="L434" s="84"/>
      <c r="M434" s="1"/>
    </row>
    <row r="435" spans="2:13" ht="45" customHeight="1" x14ac:dyDescent="0.25">
      <c r="B435" s="20"/>
      <c r="C435" s="27"/>
      <c r="D435" s="21"/>
      <c r="E435" s="22"/>
      <c r="F435" s="23"/>
      <c r="G435" s="23"/>
      <c r="H435" s="24"/>
      <c r="I435" s="67"/>
      <c r="J435" s="84"/>
      <c r="K435" s="84"/>
      <c r="L435" s="84"/>
    </row>
    <row r="436" spans="2:13" ht="45" customHeight="1" x14ac:dyDescent="0.25">
      <c r="B436" s="20"/>
      <c r="C436" s="27"/>
      <c r="D436" s="21"/>
      <c r="E436" s="22"/>
      <c r="F436" s="23"/>
      <c r="G436" s="23"/>
      <c r="H436" s="24"/>
      <c r="I436" s="67"/>
      <c r="J436" s="84"/>
      <c r="K436" s="84"/>
      <c r="L436" s="84"/>
    </row>
    <row r="437" spans="2:13" ht="45" customHeight="1" x14ac:dyDescent="0.25">
      <c r="B437" s="20"/>
      <c r="C437" s="27"/>
      <c r="D437" s="21"/>
      <c r="E437" s="22"/>
      <c r="F437" s="23"/>
      <c r="G437" s="23"/>
      <c r="H437" s="24"/>
      <c r="I437" s="67"/>
      <c r="J437" s="84"/>
      <c r="K437" s="84"/>
      <c r="L437" s="84"/>
    </row>
    <row r="438" spans="2:13" ht="45" customHeight="1" x14ac:dyDescent="0.25">
      <c r="B438" s="20"/>
      <c r="C438" s="27"/>
      <c r="D438" s="21"/>
      <c r="E438" s="22"/>
      <c r="F438" s="23"/>
      <c r="G438" s="23"/>
      <c r="H438" s="24"/>
      <c r="I438" s="67"/>
      <c r="J438" s="84"/>
      <c r="K438" s="84"/>
      <c r="L438" s="84"/>
    </row>
    <row r="439" spans="2:13" ht="45" customHeight="1" x14ac:dyDescent="0.25">
      <c r="B439" s="20"/>
      <c r="C439" s="27"/>
      <c r="D439" s="21"/>
      <c r="E439" s="22"/>
      <c r="F439" s="23"/>
      <c r="G439" s="23"/>
      <c r="H439" s="24"/>
      <c r="I439" s="67"/>
      <c r="J439" s="84"/>
      <c r="K439" s="84"/>
      <c r="L439" s="84"/>
    </row>
    <row r="440" spans="2:13" ht="45" customHeight="1" x14ac:dyDescent="0.25">
      <c r="B440" s="20"/>
      <c r="C440" s="27"/>
      <c r="D440" s="21"/>
      <c r="E440" s="22"/>
      <c r="F440" s="23"/>
      <c r="G440" s="23"/>
      <c r="H440" s="24"/>
      <c r="I440" s="67"/>
      <c r="J440" s="84"/>
      <c r="K440" s="84"/>
      <c r="L440" s="84"/>
    </row>
    <row r="441" spans="2:13" ht="45" customHeight="1" x14ac:dyDescent="0.25">
      <c r="B441" s="20"/>
      <c r="C441" s="27"/>
      <c r="D441" s="21"/>
      <c r="E441" s="22"/>
      <c r="F441" s="23"/>
      <c r="G441" s="23"/>
      <c r="H441" s="24"/>
      <c r="I441" s="67"/>
      <c r="J441" s="84"/>
      <c r="K441" s="84"/>
      <c r="L441" s="84"/>
    </row>
    <row r="442" spans="2:13" ht="45" customHeight="1" x14ac:dyDescent="0.25">
      <c r="B442" s="20"/>
      <c r="C442" s="27"/>
      <c r="D442" s="21"/>
      <c r="E442" s="22"/>
      <c r="F442" s="23"/>
      <c r="G442" s="23"/>
      <c r="H442" s="24"/>
      <c r="I442" s="67"/>
      <c r="J442" s="84"/>
      <c r="K442" s="84"/>
      <c r="L442" s="84"/>
    </row>
    <row r="443" spans="2:13" ht="45" customHeight="1" x14ac:dyDescent="0.25">
      <c r="B443" s="20"/>
      <c r="C443" s="27"/>
      <c r="D443" s="21"/>
      <c r="E443" s="22"/>
      <c r="F443" s="23"/>
      <c r="G443" s="23"/>
      <c r="H443" s="24"/>
      <c r="I443" s="67"/>
      <c r="J443" s="84"/>
      <c r="K443" s="84"/>
      <c r="L443" s="84"/>
    </row>
    <row r="444" spans="2:13" ht="45" customHeight="1" x14ac:dyDescent="0.25">
      <c r="B444" s="20"/>
      <c r="C444" s="27"/>
      <c r="D444" s="21"/>
      <c r="E444" s="22"/>
      <c r="F444" s="23"/>
      <c r="G444" s="23"/>
      <c r="H444" s="24"/>
      <c r="I444" s="67"/>
      <c r="J444" s="84"/>
      <c r="K444" s="84"/>
      <c r="L444" s="84"/>
    </row>
    <row r="445" spans="2:13" ht="45" customHeight="1" x14ac:dyDescent="0.25">
      <c r="B445" s="20"/>
      <c r="C445" s="27"/>
      <c r="D445" s="21"/>
      <c r="E445" s="22"/>
      <c r="F445" s="23"/>
      <c r="G445" s="23"/>
      <c r="H445" s="24"/>
      <c r="I445" s="67"/>
      <c r="J445" s="84"/>
      <c r="K445" s="84"/>
      <c r="L445" s="84"/>
    </row>
    <row r="446" spans="2:13" ht="45" customHeight="1" x14ac:dyDescent="0.25">
      <c r="B446" s="20"/>
      <c r="C446" s="27"/>
      <c r="D446" s="21"/>
      <c r="E446" s="22"/>
      <c r="F446" s="23"/>
      <c r="G446" s="23"/>
      <c r="H446" s="24"/>
      <c r="I446" s="67"/>
      <c r="J446" s="84"/>
      <c r="K446" s="84"/>
      <c r="L446" s="84"/>
    </row>
    <row r="447" spans="2:13" ht="45" customHeight="1" x14ac:dyDescent="0.25">
      <c r="B447" s="20"/>
      <c r="C447" s="27"/>
      <c r="D447" s="21"/>
      <c r="E447" s="22"/>
      <c r="F447" s="23"/>
      <c r="G447" s="23"/>
      <c r="H447" s="24"/>
      <c r="I447" s="67"/>
      <c r="J447" s="84"/>
      <c r="K447" s="84"/>
      <c r="L447" s="84"/>
    </row>
    <row r="448" spans="2:13" ht="45" customHeight="1" x14ac:dyDescent="0.25">
      <c r="B448" s="20"/>
      <c r="C448" s="27"/>
      <c r="D448" s="21"/>
      <c r="E448" s="22"/>
      <c r="F448" s="23"/>
      <c r="G448" s="23"/>
      <c r="H448" s="24"/>
      <c r="I448" s="67"/>
      <c r="J448" s="84"/>
      <c r="K448" s="84"/>
      <c r="L448" s="84"/>
    </row>
    <row r="449" spans="2:12" ht="45" customHeight="1" x14ac:dyDescent="0.25">
      <c r="B449" s="20"/>
      <c r="C449" s="27"/>
      <c r="D449" s="21"/>
      <c r="E449" s="22"/>
      <c r="F449" s="23"/>
      <c r="G449" s="23"/>
      <c r="H449" s="24"/>
      <c r="I449" s="67"/>
      <c r="J449" s="84"/>
      <c r="K449" s="84"/>
      <c r="L449" s="84"/>
    </row>
    <row r="450" spans="2:12" ht="45" customHeight="1" x14ac:dyDescent="0.25">
      <c r="B450" s="20"/>
      <c r="C450" s="27"/>
      <c r="D450" s="21"/>
      <c r="E450" s="22"/>
      <c r="F450" s="23"/>
      <c r="G450" s="23"/>
      <c r="H450" s="24"/>
      <c r="I450" s="67"/>
      <c r="J450" s="84"/>
      <c r="K450" s="84"/>
      <c r="L450" s="84"/>
    </row>
    <row r="451" spans="2:12" ht="45" customHeight="1" x14ac:dyDescent="0.25">
      <c r="B451" s="20"/>
      <c r="C451" s="27"/>
      <c r="D451" s="21"/>
      <c r="E451" s="22"/>
      <c r="F451" s="23"/>
      <c r="G451" s="23"/>
      <c r="H451" s="24"/>
      <c r="I451" s="67"/>
      <c r="J451" s="84"/>
      <c r="K451" s="84"/>
      <c r="L451" s="84"/>
    </row>
    <row r="452" spans="2:12" ht="45" customHeight="1" x14ac:dyDescent="0.25">
      <c r="B452" s="20"/>
      <c r="C452" s="27"/>
      <c r="D452" s="21"/>
      <c r="E452" s="22"/>
      <c r="F452" s="23"/>
      <c r="G452" s="23"/>
      <c r="H452" s="24"/>
      <c r="I452" s="67"/>
      <c r="J452" s="84"/>
      <c r="K452" s="84"/>
      <c r="L452" s="84"/>
    </row>
    <row r="453" spans="2:12" ht="45" customHeight="1" x14ac:dyDescent="0.25">
      <c r="B453" s="20"/>
      <c r="C453" s="27"/>
      <c r="D453" s="21"/>
      <c r="E453" s="22"/>
      <c r="F453" s="23"/>
      <c r="G453" s="23"/>
      <c r="H453" s="24"/>
      <c r="I453" s="67"/>
      <c r="J453" s="84"/>
      <c r="K453" s="84"/>
      <c r="L453" s="84"/>
    </row>
    <row r="454" spans="2:12" ht="45" customHeight="1" x14ac:dyDescent="0.25">
      <c r="B454" s="20"/>
      <c r="C454" s="27"/>
      <c r="D454" s="21"/>
      <c r="E454" s="22"/>
      <c r="F454" s="23"/>
      <c r="G454" s="23"/>
      <c r="H454" s="24"/>
      <c r="I454" s="67"/>
      <c r="J454" s="84"/>
      <c r="K454" s="84"/>
      <c r="L454" s="84"/>
    </row>
    <row r="455" spans="2:12" ht="45" customHeight="1" x14ac:dyDescent="0.25">
      <c r="B455" s="20"/>
      <c r="C455" s="27"/>
      <c r="D455" s="21"/>
      <c r="E455" s="22"/>
      <c r="F455" s="23"/>
      <c r="G455" s="23"/>
      <c r="H455" s="24"/>
      <c r="I455" s="67"/>
      <c r="J455" s="84"/>
      <c r="K455" s="84"/>
      <c r="L455" s="84"/>
    </row>
    <row r="456" spans="2:12" ht="45" customHeight="1" x14ac:dyDescent="0.25">
      <c r="B456" s="20"/>
      <c r="C456" s="27"/>
      <c r="D456" s="21"/>
      <c r="E456" s="22"/>
      <c r="F456" s="23"/>
      <c r="G456" s="23"/>
      <c r="H456" s="24"/>
      <c r="I456" s="67"/>
      <c r="J456" s="84"/>
      <c r="K456" s="84"/>
      <c r="L456" s="84"/>
    </row>
    <row r="457" spans="2:12" ht="45" customHeight="1" x14ac:dyDescent="0.25">
      <c r="B457" s="20"/>
      <c r="C457" s="27"/>
      <c r="D457" s="21"/>
      <c r="E457" s="22"/>
      <c r="F457" s="23"/>
      <c r="G457" s="23"/>
      <c r="H457" s="24"/>
      <c r="I457" s="67"/>
      <c r="J457" s="84"/>
      <c r="K457" s="84"/>
      <c r="L457" s="84"/>
    </row>
    <row r="458" spans="2:12" ht="45" customHeight="1" x14ac:dyDescent="0.25">
      <c r="B458" s="20"/>
      <c r="C458" s="27"/>
      <c r="D458" s="21"/>
      <c r="E458" s="22"/>
      <c r="F458" s="23"/>
      <c r="G458" s="23"/>
      <c r="H458" s="24"/>
      <c r="I458" s="67"/>
      <c r="J458" s="84"/>
      <c r="K458" s="84"/>
      <c r="L458" s="84"/>
    </row>
    <row r="459" spans="2:12" ht="45" customHeight="1" x14ac:dyDescent="0.25">
      <c r="B459" s="20"/>
      <c r="C459" s="27"/>
      <c r="D459" s="21"/>
      <c r="E459" s="22"/>
      <c r="F459" s="23"/>
      <c r="G459" s="23"/>
      <c r="H459" s="24"/>
      <c r="I459" s="67"/>
      <c r="J459" s="84"/>
      <c r="K459" s="84"/>
      <c r="L459" s="84"/>
    </row>
    <row r="460" spans="2:12" ht="45" customHeight="1" x14ac:dyDescent="0.25">
      <c r="B460" s="20"/>
      <c r="C460" s="27"/>
      <c r="D460" s="21"/>
      <c r="E460" s="22"/>
      <c r="F460" s="23"/>
      <c r="G460" s="23"/>
      <c r="H460" s="24"/>
      <c r="I460" s="67"/>
      <c r="J460" s="84"/>
      <c r="K460" s="84"/>
      <c r="L460" s="84"/>
    </row>
    <row r="461" spans="2:12" ht="45" customHeight="1" x14ac:dyDescent="0.25">
      <c r="B461" s="20"/>
      <c r="C461" s="27"/>
      <c r="D461" s="21"/>
      <c r="E461" s="22"/>
      <c r="F461" s="23"/>
      <c r="G461" s="23"/>
      <c r="H461" s="24"/>
      <c r="I461" s="67"/>
      <c r="J461" s="84"/>
      <c r="K461" s="84"/>
      <c r="L461" s="84"/>
    </row>
    <row r="462" spans="2:12" ht="45" customHeight="1" x14ac:dyDescent="0.25">
      <c r="B462" s="20"/>
      <c r="C462" s="27"/>
      <c r="D462" s="21"/>
      <c r="E462" s="22"/>
      <c r="F462" s="23"/>
      <c r="G462" s="23"/>
      <c r="H462" s="24"/>
      <c r="I462" s="67"/>
      <c r="J462" s="84"/>
      <c r="K462" s="84"/>
      <c r="L462" s="84"/>
    </row>
    <row r="463" spans="2:12" ht="45" customHeight="1" x14ac:dyDescent="0.25">
      <c r="B463" s="20"/>
      <c r="C463" s="27"/>
      <c r="D463" s="21"/>
      <c r="E463" s="22"/>
      <c r="F463" s="23"/>
      <c r="G463" s="23"/>
      <c r="H463" s="24"/>
      <c r="I463" s="67"/>
      <c r="J463" s="84"/>
      <c r="K463" s="84"/>
      <c r="L463" s="84"/>
    </row>
    <row r="464" spans="2:12" ht="45" customHeight="1" x14ac:dyDescent="0.25">
      <c r="B464" s="20"/>
      <c r="C464" s="27"/>
      <c r="D464" s="21"/>
      <c r="E464" s="22"/>
      <c r="F464" s="23"/>
      <c r="G464" s="23"/>
      <c r="H464" s="24"/>
      <c r="I464" s="67"/>
      <c r="J464" s="84"/>
      <c r="K464" s="84"/>
      <c r="L464" s="84"/>
    </row>
    <row r="465" spans="2:13" ht="45" customHeight="1" x14ac:dyDescent="0.25">
      <c r="B465" s="20"/>
      <c r="C465" s="27"/>
      <c r="D465" s="21"/>
      <c r="E465" s="22"/>
      <c r="F465" s="23"/>
      <c r="G465" s="23"/>
      <c r="H465" s="24"/>
      <c r="I465" s="67"/>
      <c r="J465" s="84"/>
      <c r="K465" s="84"/>
      <c r="L465" s="84"/>
    </row>
    <row r="466" spans="2:13" ht="45" customHeight="1" x14ac:dyDescent="0.25">
      <c r="B466" s="20"/>
      <c r="C466" s="27"/>
      <c r="D466" s="21"/>
      <c r="E466" s="22"/>
      <c r="F466" s="23"/>
      <c r="G466" s="23"/>
      <c r="H466" s="24"/>
      <c r="I466" s="67"/>
      <c r="J466" s="84"/>
      <c r="K466" s="84"/>
      <c r="L466" s="84"/>
    </row>
    <row r="467" spans="2:13" ht="45" customHeight="1" x14ac:dyDescent="0.25">
      <c r="B467" s="20"/>
      <c r="C467" s="27"/>
      <c r="D467" s="21"/>
      <c r="E467" s="22"/>
      <c r="F467" s="23"/>
      <c r="G467" s="23"/>
      <c r="H467" s="24"/>
      <c r="I467" s="67"/>
      <c r="J467" s="84"/>
      <c r="K467" s="84"/>
      <c r="L467" s="84"/>
    </row>
    <row r="468" spans="2:13" ht="45" customHeight="1" x14ac:dyDescent="0.25">
      <c r="B468" s="20"/>
      <c r="C468" s="27"/>
      <c r="D468" s="21"/>
      <c r="E468" s="22"/>
      <c r="F468" s="23"/>
      <c r="G468" s="23"/>
      <c r="H468" s="24"/>
      <c r="I468" s="67"/>
      <c r="J468" s="84"/>
      <c r="K468" s="84"/>
      <c r="L468" s="84"/>
    </row>
    <row r="469" spans="2:13" ht="45" customHeight="1" x14ac:dyDescent="0.25">
      <c r="B469" s="20"/>
      <c r="C469" s="27"/>
      <c r="D469" s="21"/>
      <c r="E469" s="22"/>
      <c r="F469" s="23"/>
      <c r="G469" s="23"/>
      <c r="H469" s="24"/>
      <c r="I469" s="67"/>
      <c r="J469" s="84"/>
      <c r="K469" s="84"/>
      <c r="L469" s="84"/>
    </row>
    <row r="470" spans="2:13" ht="45" customHeight="1" x14ac:dyDescent="0.25">
      <c r="B470" s="20"/>
      <c r="C470" s="27"/>
      <c r="D470" s="21"/>
      <c r="E470" s="22"/>
      <c r="F470" s="23"/>
      <c r="G470" s="23"/>
      <c r="H470" s="24"/>
      <c r="I470" s="67"/>
      <c r="J470" s="84"/>
      <c r="K470" s="84"/>
      <c r="L470" s="84"/>
    </row>
    <row r="471" spans="2:13" ht="45" customHeight="1" x14ac:dyDescent="0.25">
      <c r="B471" s="20"/>
      <c r="C471" s="27"/>
      <c r="D471" s="21"/>
      <c r="E471" s="22"/>
      <c r="F471" s="23"/>
      <c r="G471" s="23"/>
      <c r="H471" s="24"/>
      <c r="I471" s="67"/>
      <c r="J471" s="84"/>
      <c r="K471" s="84"/>
      <c r="L471" s="84"/>
    </row>
    <row r="472" spans="2:13" ht="45" customHeight="1" x14ac:dyDescent="0.25">
      <c r="B472" s="20"/>
      <c r="C472" s="27"/>
      <c r="D472" s="21"/>
      <c r="E472" s="22"/>
      <c r="F472" s="23"/>
      <c r="G472" s="23"/>
      <c r="H472" s="24"/>
      <c r="I472" s="67"/>
      <c r="J472" s="84"/>
      <c r="K472" s="84"/>
      <c r="L472" s="84"/>
    </row>
    <row r="473" spans="2:13" ht="45" customHeight="1" x14ac:dyDescent="0.25">
      <c r="B473" s="20"/>
      <c r="C473" s="27"/>
      <c r="D473" s="21"/>
      <c r="E473" s="22"/>
      <c r="F473" s="23"/>
      <c r="G473" s="23"/>
      <c r="H473" s="24"/>
      <c r="I473" s="67"/>
      <c r="J473" s="84"/>
      <c r="K473" s="84"/>
      <c r="L473" s="84"/>
    </row>
    <row r="474" spans="2:13" ht="45" customHeight="1" x14ac:dyDescent="0.25">
      <c r="B474" s="20"/>
      <c r="C474" s="27"/>
      <c r="D474" s="21"/>
      <c r="E474" s="22"/>
      <c r="F474" s="23"/>
      <c r="G474" s="23"/>
      <c r="H474" s="24"/>
      <c r="I474" s="67"/>
      <c r="J474" s="84"/>
      <c r="K474" s="84"/>
      <c r="L474" s="84"/>
    </row>
    <row r="475" spans="2:13" ht="45" customHeight="1" x14ac:dyDescent="0.25">
      <c r="B475" s="20"/>
      <c r="C475" s="27"/>
      <c r="D475" s="21"/>
      <c r="E475" s="22"/>
      <c r="F475" s="23"/>
      <c r="G475" s="23"/>
      <c r="H475" s="24"/>
      <c r="I475" s="67"/>
      <c r="J475" s="84"/>
      <c r="K475" s="84"/>
      <c r="L475" s="84"/>
      <c r="M475" s="1"/>
    </row>
    <row r="476" spans="2:13" ht="45" customHeight="1" x14ac:dyDescent="0.25">
      <c r="B476" s="20"/>
      <c r="C476" s="27"/>
      <c r="D476" s="21"/>
      <c r="E476" s="22"/>
      <c r="F476" s="23"/>
      <c r="G476" s="23"/>
      <c r="H476" s="24"/>
      <c r="I476" s="67"/>
      <c r="J476" s="84"/>
      <c r="K476" s="84"/>
      <c r="L476" s="84"/>
    </row>
    <row r="477" spans="2:13" ht="45" customHeight="1" x14ac:dyDescent="0.25">
      <c r="B477" s="20"/>
      <c r="C477" s="27"/>
      <c r="D477" s="21"/>
      <c r="E477" s="22"/>
      <c r="F477" s="23"/>
      <c r="G477" s="23"/>
      <c r="H477" s="24"/>
      <c r="I477" s="67"/>
      <c r="J477" s="84"/>
      <c r="K477" s="84"/>
      <c r="L477" s="84"/>
      <c r="M477" s="1"/>
    </row>
    <row r="478" spans="2:13" ht="45" customHeight="1" x14ac:dyDescent="0.25">
      <c r="B478" s="20"/>
      <c r="C478" s="27"/>
      <c r="D478" s="21"/>
      <c r="E478" s="22"/>
      <c r="F478" s="23"/>
      <c r="G478" s="23"/>
      <c r="H478" s="24"/>
      <c r="I478" s="67"/>
      <c r="J478" s="84"/>
      <c r="K478" s="84"/>
      <c r="L478" s="84"/>
      <c r="M478" s="1"/>
    </row>
    <row r="479" spans="2:13" ht="45" customHeight="1" x14ac:dyDescent="0.25">
      <c r="B479" s="20"/>
      <c r="C479" s="27"/>
      <c r="D479" s="21"/>
      <c r="E479" s="22"/>
      <c r="F479" s="23"/>
      <c r="G479" s="23"/>
      <c r="H479" s="24"/>
      <c r="I479" s="67"/>
      <c r="J479" s="84"/>
      <c r="K479" s="84"/>
      <c r="L479" s="84"/>
      <c r="M479" s="1"/>
    </row>
    <row r="480" spans="2:13" ht="45" customHeight="1" x14ac:dyDescent="0.25">
      <c r="B480" s="20"/>
      <c r="C480" s="27"/>
      <c r="D480" s="21"/>
      <c r="E480" s="22"/>
      <c r="F480" s="23"/>
      <c r="G480" s="23"/>
      <c r="H480" s="24"/>
      <c r="I480" s="67"/>
      <c r="J480" s="84"/>
      <c r="K480" s="84"/>
      <c r="L480" s="84"/>
      <c r="M480" s="1"/>
    </row>
    <row r="481" spans="2:13" ht="45" customHeight="1" x14ac:dyDescent="0.25">
      <c r="B481" s="20"/>
      <c r="C481" s="27"/>
      <c r="D481" s="21"/>
      <c r="E481" s="22"/>
      <c r="F481" s="23"/>
      <c r="G481" s="23"/>
      <c r="H481" s="24"/>
      <c r="I481" s="67"/>
      <c r="J481" s="84"/>
      <c r="K481" s="84"/>
      <c r="L481" s="84"/>
      <c r="M481" s="1"/>
    </row>
    <row r="482" spans="2:13" ht="45" customHeight="1" x14ac:dyDescent="0.25">
      <c r="B482" s="20"/>
      <c r="C482" s="27"/>
      <c r="D482" s="21"/>
      <c r="E482" s="22"/>
      <c r="F482" s="23"/>
      <c r="G482" s="23"/>
      <c r="H482" s="24"/>
      <c r="I482" s="67"/>
      <c r="J482" s="84"/>
      <c r="K482" s="84"/>
      <c r="L482" s="84"/>
      <c r="M482" s="1"/>
    </row>
    <row r="483" spans="2:13" ht="45" customHeight="1" x14ac:dyDescent="0.25">
      <c r="B483" s="20"/>
      <c r="C483" s="27"/>
      <c r="D483" s="21"/>
      <c r="E483" s="22"/>
      <c r="F483" s="23"/>
      <c r="G483" s="23"/>
      <c r="H483" s="24"/>
      <c r="I483" s="67"/>
      <c r="J483" s="84"/>
      <c r="K483" s="84"/>
      <c r="L483" s="84"/>
      <c r="M483" s="1"/>
    </row>
    <row r="484" spans="2:13" ht="45" customHeight="1" x14ac:dyDescent="0.25">
      <c r="B484" s="20"/>
      <c r="C484" s="27"/>
      <c r="D484" s="21"/>
      <c r="E484" s="22"/>
      <c r="F484" s="23"/>
      <c r="G484" s="23"/>
      <c r="H484" s="24"/>
      <c r="I484" s="67"/>
      <c r="J484" s="84"/>
      <c r="K484" s="84"/>
      <c r="L484" s="84"/>
      <c r="M484" s="1"/>
    </row>
    <row r="485" spans="2:13" ht="45" customHeight="1" x14ac:dyDescent="0.25">
      <c r="B485" s="20"/>
      <c r="C485" s="27"/>
      <c r="D485" s="21"/>
      <c r="E485" s="22"/>
      <c r="F485" s="23"/>
      <c r="G485" s="23"/>
      <c r="H485" s="24"/>
      <c r="I485" s="67"/>
      <c r="J485" s="84"/>
      <c r="K485" s="84"/>
      <c r="L485" s="84"/>
      <c r="M485" s="1"/>
    </row>
    <row r="486" spans="2:13" ht="45" customHeight="1" x14ac:dyDescent="0.25">
      <c r="B486" s="20"/>
      <c r="C486" s="27"/>
      <c r="D486" s="21"/>
      <c r="E486" s="22"/>
      <c r="F486" s="23"/>
      <c r="G486" s="23"/>
      <c r="H486" s="24"/>
      <c r="I486" s="67"/>
      <c r="J486" s="84"/>
      <c r="K486" s="84"/>
      <c r="L486" s="84"/>
      <c r="M486" s="1"/>
    </row>
    <row r="487" spans="2:13" ht="45" customHeight="1" x14ac:dyDescent="0.25">
      <c r="B487" s="20"/>
      <c r="C487" s="27"/>
      <c r="D487" s="21"/>
      <c r="E487" s="22"/>
      <c r="F487" s="23"/>
      <c r="G487" s="23"/>
      <c r="H487" s="24"/>
      <c r="I487" s="67"/>
      <c r="J487" s="84"/>
      <c r="K487" s="84"/>
      <c r="L487" s="84"/>
      <c r="M487" s="1"/>
    </row>
    <row r="488" spans="2:13" ht="45" customHeight="1" x14ac:dyDescent="0.25">
      <c r="B488" s="20"/>
      <c r="C488" s="27"/>
      <c r="D488" s="21"/>
      <c r="E488" s="22"/>
      <c r="F488" s="23"/>
      <c r="G488" s="23"/>
      <c r="H488" s="24"/>
      <c r="I488" s="67"/>
      <c r="J488" s="84"/>
      <c r="K488" s="84"/>
      <c r="L488" s="84"/>
      <c r="M488" s="1"/>
    </row>
    <row r="489" spans="2:13" ht="45" customHeight="1" x14ac:dyDescent="0.25">
      <c r="B489" s="20"/>
      <c r="C489" s="27"/>
      <c r="D489" s="21"/>
      <c r="E489" s="22"/>
      <c r="F489" s="23"/>
      <c r="G489" s="23"/>
      <c r="H489" s="24"/>
      <c r="I489" s="67"/>
      <c r="J489" s="84"/>
      <c r="K489" s="84"/>
      <c r="L489" s="84"/>
      <c r="M489" s="1"/>
    </row>
    <row r="490" spans="2:13" ht="45" customHeight="1" x14ac:dyDescent="0.25">
      <c r="B490" s="20"/>
      <c r="C490" s="27"/>
      <c r="D490" s="21"/>
      <c r="E490" s="22"/>
      <c r="F490" s="23"/>
      <c r="G490" s="23"/>
      <c r="H490" s="24"/>
      <c r="I490" s="67"/>
      <c r="J490" s="84"/>
      <c r="K490" s="84"/>
      <c r="L490" s="84"/>
      <c r="M490" s="1"/>
    </row>
    <row r="491" spans="2:13" ht="45" customHeight="1" x14ac:dyDescent="0.25">
      <c r="B491" s="20"/>
      <c r="C491" s="27"/>
      <c r="D491" s="21"/>
      <c r="E491" s="22"/>
      <c r="F491" s="23"/>
      <c r="G491" s="23"/>
      <c r="H491" s="24"/>
      <c r="I491" s="67"/>
      <c r="J491" s="84"/>
      <c r="K491" s="84"/>
      <c r="L491" s="84"/>
      <c r="M491" s="1"/>
    </row>
    <row r="492" spans="2:13" ht="45" customHeight="1" x14ac:dyDescent="0.25">
      <c r="B492" s="20"/>
      <c r="C492" s="27"/>
      <c r="D492" s="21"/>
      <c r="E492" s="22"/>
      <c r="F492" s="23"/>
      <c r="G492" s="23"/>
      <c r="H492" s="24"/>
      <c r="I492" s="67"/>
      <c r="J492" s="84"/>
      <c r="K492" s="84"/>
      <c r="L492" s="84"/>
      <c r="M492" s="1"/>
    </row>
    <row r="493" spans="2:13" ht="45" customHeight="1" x14ac:dyDescent="0.25">
      <c r="B493" s="20"/>
      <c r="C493" s="27"/>
      <c r="D493" s="21"/>
      <c r="E493" s="22"/>
      <c r="F493" s="23"/>
      <c r="G493" s="23"/>
      <c r="H493" s="24"/>
      <c r="I493" s="67"/>
      <c r="J493" s="84"/>
      <c r="K493" s="84"/>
      <c r="L493" s="84"/>
      <c r="M493" s="1"/>
    </row>
    <row r="494" spans="2:13" ht="45" customHeight="1" x14ac:dyDescent="0.25">
      <c r="B494" s="20"/>
      <c r="C494" s="27"/>
      <c r="D494" s="21"/>
      <c r="E494" s="22"/>
      <c r="F494" s="23"/>
      <c r="G494" s="23"/>
      <c r="H494" s="24"/>
      <c r="I494" s="67"/>
      <c r="J494" s="84"/>
      <c r="K494" s="84"/>
      <c r="L494" s="84"/>
      <c r="M494" s="1"/>
    </row>
    <row r="495" spans="2:13" ht="45" customHeight="1" x14ac:dyDescent="0.25">
      <c r="B495" s="20"/>
      <c r="C495" s="27"/>
      <c r="D495" s="21"/>
      <c r="E495" s="22"/>
      <c r="F495" s="23"/>
      <c r="G495" s="23"/>
      <c r="H495" s="24"/>
      <c r="I495" s="67"/>
      <c r="J495" s="84"/>
      <c r="K495" s="84"/>
      <c r="L495" s="84"/>
      <c r="M495" s="1"/>
    </row>
    <row r="496" spans="2:13" ht="45" customHeight="1" x14ac:dyDescent="0.25">
      <c r="B496" s="20"/>
      <c r="C496" s="27"/>
      <c r="D496" s="21"/>
      <c r="E496" s="22"/>
      <c r="F496" s="23"/>
      <c r="G496" s="23"/>
      <c r="H496" s="24"/>
      <c r="I496" s="67"/>
      <c r="J496" s="84"/>
      <c r="K496" s="84"/>
      <c r="L496" s="84"/>
      <c r="M496" s="1"/>
    </row>
    <row r="497" spans="2:13" ht="45" customHeight="1" x14ac:dyDescent="0.25">
      <c r="B497" s="20"/>
      <c r="C497" s="27"/>
      <c r="D497" s="21"/>
      <c r="E497" s="22"/>
      <c r="F497" s="23"/>
      <c r="G497" s="23"/>
      <c r="H497" s="24"/>
      <c r="I497" s="67"/>
      <c r="J497" s="84"/>
      <c r="K497" s="84"/>
      <c r="L497" s="84"/>
      <c r="M497" s="1"/>
    </row>
    <row r="498" spans="2:13" ht="45" customHeight="1" x14ac:dyDescent="0.25">
      <c r="B498" s="20"/>
      <c r="C498" s="27"/>
      <c r="D498" s="21"/>
      <c r="E498" s="22"/>
      <c r="F498" s="23"/>
      <c r="G498" s="23"/>
      <c r="H498" s="24"/>
      <c r="I498" s="67"/>
      <c r="J498" s="84"/>
      <c r="K498" s="84"/>
      <c r="L498" s="84"/>
      <c r="M498" s="1"/>
    </row>
    <row r="499" spans="2:13" ht="45" customHeight="1" x14ac:dyDescent="0.25">
      <c r="B499" s="20"/>
      <c r="C499" s="27"/>
      <c r="D499" s="21"/>
      <c r="E499" s="22"/>
      <c r="F499" s="23"/>
      <c r="G499" s="23"/>
      <c r="H499" s="24"/>
      <c r="I499" s="67"/>
      <c r="J499" s="84"/>
      <c r="K499" s="84"/>
      <c r="L499" s="84"/>
      <c r="M499" s="1"/>
    </row>
    <row r="500" spans="2:13" ht="45" customHeight="1" x14ac:dyDescent="0.25">
      <c r="B500" s="20"/>
      <c r="C500" s="27"/>
      <c r="D500" s="21"/>
      <c r="E500" s="22"/>
      <c r="F500" s="23"/>
      <c r="G500" s="23"/>
      <c r="H500" s="24"/>
      <c r="I500" s="67"/>
      <c r="J500" s="84"/>
      <c r="K500" s="84"/>
      <c r="L500" s="84"/>
      <c r="M500" s="1"/>
    </row>
    <row r="501" spans="2:13" ht="45" customHeight="1" x14ac:dyDescent="0.25">
      <c r="B501" s="20"/>
      <c r="C501" s="27"/>
      <c r="D501" s="21"/>
      <c r="E501" s="22"/>
      <c r="F501" s="23"/>
      <c r="G501" s="23"/>
      <c r="H501" s="24"/>
      <c r="I501" s="67"/>
      <c r="J501" s="84"/>
      <c r="K501" s="84"/>
      <c r="L501" s="84"/>
      <c r="M501" s="1"/>
    </row>
    <row r="502" spans="2:13" ht="45" customHeight="1" x14ac:dyDescent="0.25">
      <c r="B502" s="20"/>
      <c r="C502" s="27"/>
      <c r="D502" s="21"/>
      <c r="E502" s="22"/>
      <c r="F502" s="23"/>
      <c r="G502" s="23"/>
      <c r="H502" s="24"/>
      <c r="I502" s="67"/>
      <c r="J502" s="84"/>
      <c r="K502" s="84"/>
      <c r="L502" s="84"/>
      <c r="M502" s="1"/>
    </row>
    <row r="503" spans="2:13" ht="45" customHeight="1" x14ac:dyDescent="0.25">
      <c r="B503" s="20"/>
      <c r="C503" s="27"/>
      <c r="D503" s="21"/>
      <c r="E503" s="22"/>
      <c r="F503" s="23"/>
      <c r="G503" s="23"/>
      <c r="H503" s="24"/>
      <c r="I503" s="67"/>
      <c r="J503" s="84"/>
      <c r="K503" s="84"/>
      <c r="L503" s="84"/>
      <c r="M503" s="1"/>
    </row>
    <row r="504" spans="2:13" ht="45" customHeight="1" x14ac:dyDescent="0.25">
      <c r="B504" s="20"/>
      <c r="C504" s="27"/>
      <c r="D504" s="21"/>
      <c r="E504" s="22"/>
      <c r="F504" s="23"/>
      <c r="G504" s="23"/>
      <c r="H504" s="24"/>
      <c r="I504" s="67"/>
      <c r="J504" s="84"/>
      <c r="K504" s="84"/>
      <c r="L504" s="84"/>
      <c r="M504" s="1"/>
    </row>
    <row r="505" spans="2:13" ht="45" customHeight="1" x14ac:dyDescent="0.25">
      <c r="B505" s="20"/>
      <c r="C505" s="27"/>
      <c r="D505" s="21"/>
      <c r="E505" s="22"/>
      <c r="F505" s="23"/>
      <c r="G505" s="23"/>
      <c r="H505" s="24"/>
      <c r="I505" s="67"/>
      <c r="J505" s="84"/>
      <c r="K505" s="84"/>
      <c r="L505" s="84"/>
      <c r="M505" s="1"/>
    </row>
    <row r="506" spans="2:13" ht="45" customHeight="1" x14ac:dyDescent="0.25">
      <c r="B506" s="20"/>
      <c r="C506" s="27"/>
      <c r="D506" s="21"/>
      <c r="E506" s="22"/>
      <c r="F506" s="23"/>
      <c r="G506" s="23"/>
      <c r="H506" s="24"/>
      <c r="I506" s="67"/>
      <c r="J506" s="84"/>
      <c r="K506" s="84"/>
      <c r="L506" s="84"/>
      <c r="M506" s="1"/>
    </row>
    <row r="507" spans="2:13" ht="45" customHeight="1" x14ac:dyDescent="0.25">
      <c r="B507" s="20"/>
      <c r="C507" s="27"/>
      <c r="D507" s="21"/>
      <c r="E507" s="22"/>
      <c r="F507" s="23"/>
      <c r="G507" s="23"/>
      <c r="H507" s="24"/>
      <c r="I507" s="67"/>
      <c r="J507" s="84"/>
      <c r="K507" s="84"/>
      <c r="L507" s="84"/>
      <c r="M507" s="1"/>
    </row>
    <row r="508" spans="2:13" ht="45" customHeight="1" x14ac:dyDescent="0.25">
      <c r="B508" s="20"/>
      <c r="C508" s="27"/>
      <c r="D508" s="21"/>
      <c r="E508" s="22"/>
      <c r="F508" s="23"/>
      <c r="G508" s="23"/>
      <c r="H508" s="24"/>
      <c r="I508" s="67"/>
      <c r="J508" s="84"/>
      <c r="K508" s="84"/>
      <c r="L508" s="84"/>
      <c r="M508" s="1"/>
    </row>
    <row r="509" spans="2:13" ht="45" customHeight="1" x14ac:dyDescent="0.25">
      <c r="B509" s="20"/>
      <c r="C509" s="27"/>
      <c r="D509" s="21"/>
      <c r="E509" s="22"/>
      <c r="F509" s="23"/>
      <c r="G509" s="23"/>
      <c r="H509" s="24"/>
      <c r="I509" s="67"/>
      <c r="J509" s="84"/>
      <c r="K509" s="84"/>
      <c r="L509" s="84"/>
      <c r="M509" s="1"/>
    </row>
    <row r="510" spans="2:13" ht="45" customHeight="1" x14ac:dyDescent="0.25">
      <c r="B510" s="20"/>
      <c r="C510" s="27"/>
      <c r="D510" s="21"/>
      <c r="E510" s="22"/>
      <c r="F510" s="23"/>
      <c r="G510" s="23"/>
      <c r="H510" s="24"/>
      <c r="I510" s="67"/>
      <c r="J510" s="84"/>
      <c r="K510" s="84"/>
      <c r="L510" s="84"/>
      <c r="M510" s="1"/>
    </row>
    <row r="511" spans="2:13" ht="45" customHeight="1" x14ac:dyDescent="0.25">
      <c r="B511" s="20"/>
      <c r="C511" s="27"/>
      <c r="D511" s="21"/>
      <c r="E511" s="22"/>
      <c r="F511" s="23"/>
      <c r="G511" s="23"/>
      <c r="H511" s="24"/>
      <c r="I511" s="67"/>
      <c r="J511" s="84"/>
      <c r="K511" s="84"/>
      <c r="L511" s="84"/>
      <c r="M511" s="1"/>
    </row>
    <row r="512" spans="2:13" ht="45" customHeight="1" x14ac:dyDescent="0.25">
      <c r="B512" s="20"/>
      <c r="C512" s="27"/>
      <c r="D512" s="21"/>
      <c r="E512" s="22"/>
      <c r="F512" s="23"/>
      <c r="G512" s="23"/>
      <c r="H512" s="24"/>
      <c r="I512" s="67"/>
      <c r="J512" s="84"/>
      <c r="K512" s="84"/>
      <c r="L512" s="84"/>
      <c r="M512" s="1"/>
    </row>
    <row r="513" spans="2:13" ht="45" customHeight="1" x14ac:dyDescent="0.25">
      <c r="B513" s="20"/>
      <c r="C513" s="27"/>
      <c r="D513" s="21"/>
      <c r="E513" s="22"/>
      <c r="F513" s="23"/>
      <c r="G513" s="23"/>
      <c r="H513" s="24"/>
      <c r="I513" s="67"/>
      <c r="J513" s="84"/>
      <c r="K513" s="84"/>
      <c r="L513" s="84"/>
      <c r="M513" s="1"/>
    </row>
    <row r="514" spans="2:13" ht="45" customHeight="1" x14ac:dyDescent="0.25">
      <c r="B514" s="20"/>
      <c r="C514" s="27"/>
      <c r="D514" s="21"/>
      <c r="E514" s="22"/>
      <c r="F514" s="23"/>
      <c r="G514" s="23"/>
      <c r="H514" s="24"/>
      <c r="I514" s="67"/>
      <c r="J514" s="84"/>
      <c r="K514" s="84"/>
      <c r="L514" s="84"/>
      <c r="M514" s="1"/>
    </row>
    <row r="515" spans="2:13" ht="45" customHeight="1" x14ac:dyDescent="0.25">
      <c r="B515" s="20"/>
      <c r="C515" s="27"/>
      <c r="D515" s="21"/>
      <c r="E515" s="22"/>
      <c r="F515" s="23"/>
      <c r="G515" s="23"/>
      <c r="H515" s="24"/>
      <c r="I515" s="67"/>
      <c r="J515" s="84"/>
      <c r="K515" s="84"/>
      <c r="L515" s="84"/>
      <c r="M515" s="1"/>
    </row>
    <row r="516" spans="2:13" ht="45" customHeight="1" x14ac:dyDescent="0.25">
      <c r="B516" s="20"/>
      <c r="C516" s="27"/>
      <c r="D516" s="21"/>
      <c r="E516" s="22"/>
      <c r="F516" s="23"/>
      <c r="G516" s="23"/>
      <c r="H516" s="24"/>
      <c r="I516" s="67"/>
      <c r="J516" s="84"/>
      <c r="K516" s="84"/>
      <c r="L516" s="84"/>
      <c r="M516" s="1"/>
    </row>
    <row r="517" spans="2:13" ht="45" customHeight="1" x14ac:dyDescent="0.25">
      <c r="B517" s="20"/>
      <c r="C517" s="27"/>
      <c r="D517" s="21"/>
      <c r="E517" s="22"/>
      <c r="F517" s="23"/>
      <c r="G517" s="23"/>
      <c r="H517" s="24"/>
      <c r="I517" s="67"/>
      <c r="J517" s="84"/>
      <c r="K517" s="84"/>
      <c r="L517" s="84"/>
      <c r="M517" s="1"/>
    </row>
    <row r="518" spans="2:13" ht="45" customHeight="1" x14ac:dyDescent="0.25">
      <c r="B518" s="20"/>
      <c r="C518" s="27"/>
      <c r="D518" s="21"/>
      <c r="E518" s="22"/>
      <c r="F518" s="23"/>
      <c r="G518" s="23"/>
      <c r="H518" s="24"/>
      <c r="I518" s="67"/>
      <c r="J518" s="84"/>
      <c r="K518" s="84"/>
      <c r="L518" s="84"/>
      <c r="M518" s="1"/>
    </row>
    <row r="519" spans="2:13" ht="45" customHeight="1" x14ac:dyDescent="0.25">
      <c r="B519" s="20"/>
      <c r="C519" s="27"/>
      <c r="D519" s="21"/>
      <c r="E519" s="22"/>
      <c r="F519" s="23"/>
      <c r="G519" s="23"/>
      <c r="H519" s="24"/>
      <c r="I519" s="67"/>
      <c r="J519" s="84"/>
      <c r="K519" s="84"/>
      <c r="L519" s="84"/>
      <c r="M519" s="1"/>
    </row>
    <row r="520" spans="2:13" ht="45" customHeight="1" x14ac:dyDescent="0.25">
      <c r="B520" s="20"/>
      <c r="C520" s="27"/>
      <c r="D520" s="21"/>
      <c r="E520" s="22"/>
      <c r="F520" s="23"/>
      <c r="G520" s="23"/>
      <c r="H520" s="24"/>
      <c r="I520" s="67"/>
      <c r="J520" s="84"/>
      <c r="K520" s="84"/>
      <c r="L520" s="84"/>
      <c r="M520" s="1"/>
    </row>
    <row r="521" spans="2:13" ht="45" customHeight="1" x14ac:dyDescent="0.25">
      <c r="B521" s="20"/>
      <c r="C521" s="27"/>
      <c r="D521" s="21"/>
      <c r="E521" s="22"/>
      <c r="F521" s="23"/>
      <c r="G521" s="23"/>
      <c r="H521" s="24"/>
      <c r="I521" s="67"/>
      <c r="J521" s="84"/>
      <c r="K521" s="84"/>
      <c r="L521" s="84"/>
      <c r="M521" s="1"/>
    </row>
    <row r="522" spans="2:13" ht="45" customHeight="1" x14ac:dyDescent="0.25">
      <c r="B522" s="20"/>
      <c r="C522" s="27"/>
      <c r="D522" s="21"/>
      <c r="E522" s="22"/>
      <c r="F522" s="23"/>
      <c r="G522" s="23"/>
      <c r="H522" s="24"/>
      <c r="I522" s="67"/>
      <c r="J522" s="84"/>
      <c r="K522" s="84"/>
      <c r="L522" s="84"/>
      <c r="M522" s="1"/>
    </row>
    <row r="523" spans="2:13" ht="45" customHeight="1" x14ac:dyDescent="0.25">
      <c r="B523" s="20"/>
      <c r="C523" s="27"/>
      <c r="D523" s="21"/>
      <c r="E523" s="22"/>
      <c r="F523" s="23"/>
      <c r="G523" s="23"/>
      <c r="H523" s="24"/>
      <c r="I523" s="67"/>
      <c r="J523" s="84"/>
      <c r="K523" s="84"/>
      <c r="L523" s="84"/>
      <c r="M523" s="1"/>
    </row>
    <row r="524" spans="2:13" ht="45" customHeight="1" x14ac:dyDescent="0.25">
      <c r="B524" s="20"/>
      <c r="C524" s="27"/>
      <c r="D524" s="21"/>
      <c r="E524" s="22"/>
      <c r="F524" s="23"/>
      <c r="G524" s="23"/>
      <c r="H524" s="24"/>
      <c r="I524" s="67"/>
      <c r="J524" s="84"/>
      <c r="K524" s="84"/>
      <c r="L524" s="84"/>
      <c r="M524" s="1"/>
    </row>
    <row r="525" spans="2:13" ht="45" customHeight="1" x14ac:dyDescent="0.25">
      <c r="B525" s="20"/>
      <c r="C525" s="27"/>
      <c r="D525" s="21"/>
      <c r="E525" s="22"/>
      <c r="F525" s="23"/>
      <c r="G525" s="23"/>
      <c r="H525" s="24"/>
      <c r="I525" s="67"/>
      <c r="J525" s="84"/>
      <c r="K525" s="84"/>
      <c r="L525" s="84"/>
      <c r="M525" s="1"/>
    </row>
    <row r="526" spans="2:13" ht="45" customHeight="1" x14ac:dyDescent="0.25">
      <c r="B526" s="20"/>
      <c r="C526" s="27"/>
      <c r="D526" s="21"/>
      <c r="E526" s="22"/>
      <c r="F526" s="23"/>
      <c r="G526" s="23"/>
      <c r="H526" s="24"/>
      <c r="I526" s="67"/>
      <c r="J526" s="84"/>
      <c r="K526" s="84"/>
      <c r="L526" s="84"/>
      <c r="M526" s="1"/>
    </row>
    <row r="527" spans="2:13" ht="45" customHeight="1" x14ac:dyDescent="0.25">
      <c r="B527" s="20"/>
      <c r="C527" s="27"/>
      <c r="D527" s="21"/>
      <c r="E527" s="22"/>
      <c r="F527" s="23"/>
      <c r="G527" s="23"/>
      <c r="H527" s="24"/>
      <c r="I527" s="67"/>
      <c r="J527" s="84"/>
      <c r="K527" s="84"/>
      <c r="L527" s="84"/>
      <c r="M527" s="1"/>
    </row>
    <row r="528" spans="2:13" ht="45" customHeight="1" x14ac:dyDescent="0.25">
      <c r="B528" s="20"/>
      <c r="C528" s="27"/>
      <c r="D528" s="21"/>
      <c r="E528" s="22"/>
      <c r="F528" s="23"/>
      <c r="G528" s="23"/>
      <c r="H528" s="24"/>
      <c r="I528" s="67"/>
      <c r="J528" s="84"/>
      <c r="K528" s="84"/>
      <c r="L528" s="84"/>
      <c r="M528" s="1"/>
    </row>
    <row r="529" spans="2:13" ht="45" customHeight="1" x14ac:dyDescent="0.25">
      <c r="B529" s="20"/>
      <c r="C529" s="27"/>
      <c r="D529" s="21"/>
      <c r="E529" s="22"/>
      <c r="F529" s="23"/>
      <c r="G529" s="23"/>
      <c r="H529" s="24"/>
      <c r="I529" s="67"/>
      <c r="J529" s="84"/>
      <c r="K529" s="84"/>
      <c r="L529" s="84"/>
      <c r="M529" s="1"/>
    </row>
    <row r="530" spans="2:13" ht="45" customHeight="1" x14ac:dyDescent="0.25">
      <c r="B530" s="20"/>
      <c r="C530" s="27"/>
      <c r="D530" s="21"/>
      <c r="E530" s="22"/>
      <c r="F530" s="23"/>
      <c r="G530" s="23"/>
      <c r="H530" s="24"/>
      <c r="I530" s="67"/>
      <c r="J530" s="84"/>
      <c r="K530" s="84"/>
      <c r="L530" s="84"/>
      <c r="M530" s="1"/>
    </row>
    <row r="531" spans="2:13" ht="45" customHeight="1" x14ac:dyDescent="0.25">
      <c r="B531" s="20"/>
      <c r="C531" s="27"/>
      <c r="D531" s="21"/>
      <c r="E531" s="22"/>
      <c r="F531" s="23"/>
      <c r="G531" s="23"/>
      <c r="H531" s="24"/>
      <c r="I531" s="67"/>
      <c r="J531" s="84"/>
      <c r="K531" s="84"/>
      <c r="L531" s="84"/>
    </row>
    <row r="532" spans="2:13" ht="45" customHeight="1" x14ac:dyDescent="0.25">
      <c r="B532" s="20"/>
      <c r="C532" s="27"/>
      <c r="D532" s="21"/>
      <c r="E532" s="22"/>
      <c r="F532" s="23"/>
      <c r="G532" s="23"/>
      <c r="H532" s="24"/>
      <c r="I532" s="67"/>
      <c r="J532" s="84"/>
      <c r="K532" s="84"/>
      <c r="L532" s="84"/>
      <c r="M532" s="1"/>
    </row>
    <row r="533" spans="2:13" ht="45" customHeight="1" x14ac:dyDescent="0.25">
      <c r="B533" s="20"/>
      <c r="C533" s="27"/>
      <c r="D533" s="21"/>
      <c r="E533" s="22"/>
      <c r="F533" s="23"/>
      <c r="G533" s="23"/>
      <c r="H533" s="24"/>
      <c r="I533" s="67"/>
      <c r="J533" s="84"/>
      <c r="K533" s="84"/>
      <c r="L533" s="84"/>
      <c r="M533" s="1"/>
    </row>
    <row r="534" spans="2:13" ht="45" customHeight="1" x14ac:dyDescent="0.25">
      <c r="B534" s="20"/>
      <c r="C534" s="27"/>
      <c r="D534" s="21"/>
      <c r="E534" s="22"/>
      <c r="F534" s="23"/>
      <c r="G534" s="23"/>
      <c r="H534" s="24"/>
      <c r="I534" s="67"/>
      <c r="J534" s="84"/>
      <c r="K534" s="84"/>
      <c r="L534" s="84"/>
      <c r="M534" s="1"/>
    </row>
    <row r="535" spans="2:13" ht="45" customHeight="1" x14ac:dyDescent="0.25">
      <c r="B535" s="20"/>
      <c r="C535" s="27"/>
      <c r="D535" s="21"/>
      <c r="E535" s="22"/>
      <c r="F535" s="23"/>
      <c r="G535" s="23"/>
      <c r="H535" s="24"/>
      <c r="I535" s="67"/>
      <c r="J535" s="84"/>
      <c r="K535" s="84"/>
      <c r="L535" s="84"/>
      <c r="M535" s="1"/>
    </row>
    <row r="536" spans="2:13" ht="45" customHeight="1" x14ac:dyDescent="0.25">
      <c r="B536" s="20"/>
      <c r="C536" s="27"/>
      <c r="D536" s="21"/>
      <c r="E536" s="22"/>
      <c r="F536" s="23"/>
      <c r="G536" s="23"/>
      <c r="H536" s="24"/>
      <c r="I536" s="67"/>
      <c r="J536" s="84"/>
      <c r="K536" s="84"/>
      <c r="L536" s="84"/>
      <c r="M536" s="1"/>
    </row>
    <row r="537" spans="2:13" ht="45" customHeight="1" x14ac:dyDescent="0.25">
      <c r="B537" s="20"/>
      <c r="C537" s="27"/>
      <c r="D537" s="21"/>
      <c r="E537" s="22"/>
      <c r="F537" s="23"/>
      <c r="G537" s="23"/>
      <c r="H537" s="24"/>
      <c r="I537" s="67"/>
      <c r="J537" s="84"/>
      <c r="K537" s="84"/>
      <c r="L537" s="84"/>
      <c r="M537" s="1"/>
    </row>
    <row r="538" spans="2:13" ht="45" customHeight="1" x14ac:dyDescent="0.25">
      <c r="B538" s="20"/>
      <c r="C538" s="27"/>
      <c r="D538" s="21"/>
      <c r="E538" s="22"/>
      <c r="F538" s="23"/>
      <c r="G538" s="23"/>
      <c r="H538" s="24"/>
      <c r="I538" s="67"/>
      <c r="J538" s="84"/>
      <c r="K538" s="84"/>
      <c r="L538" s="84"/>
    </row>
    <row r="539" spans="2:13" ht="45" customHeight="1" x14ac:dyDescent="0.25">
      <c r="B539" s="20"/>
      <c r="C539" s="27"/>
      <c r="D539" s="21"/>
      <c r="E539" s="22"/>
      <c r="F539" s="23"/>
      <c r="G539" s="23"/>
      <c r="H539" s="24"/>
      <c r="I539" s="67"/>
      <c r="J539" s="84"/>
      <c r="K539" s="84"/>
      <c r="L539" s="84"/>
      <c r="M539" s="1"/>
    </row>
    <row r="540" spans="2:13" ht="45" customHeight="1" x14ac:dyDescent="0.25">
      <c r="B540" s="20"/>
      <c r="C540" s="27"/>
      <c r="D540" s="21"/>
      <c r="E540" s="22"/>
      <c r="F540" s="23"/>
      <c r="G540" s="23"/>
      <c r="H540" s="24"/>
      <c r="I540" s="67"/>
      <c r="J540" s="84"/>
      <c r="K540" s="84"/>
      <c r="L540" s="84"/>
      <c r="M540" s="1"/>
    </row>
    <row r="541" spans="2:13" ht="45" customHeight="1" x14ac:dyDescent="0.25">
      <c r="B541" s="20"/>
      <c r="C541" s="27"/>
      <c r="D541" s="21"/>
      <c r="E541" s="22"/>
      <c r="F541" s="23"/>
      <c r="G541" s="23"/>
      <c r="H541" s="24"/>
      <c r="I541" s="67"/>
      <c r="J541" s="84"/>
      <c r="K541" s="84"/>
      <c r="L541" s="84"/>
    </row>
    <row r="542" spans="2:13" ht="45" customHeight="1" x14ac:dyDescent="0.25">
      <c r="B542" s="20"/>
      <c r="C542" s="27"/>
      <c r="D542" s="21"/>
      <c r="E542" s="22"/>
      <c r="F542" s="23"/>
      <c r="G542" s="23"/>
      <c r="H542" s="24"/>
      <c r="I542" s="67"/>
      <c r="J542" s="84"/>
      <c r="K542" s="84"/>
      <c r="L542" s="84"/>
      <c r="M542" s="1"/>
    </row>
    <row r="543" spans="2:13" ht="45" customHeight="1" x14ac:dyDescent="0.25">
      <c r="B543" s="20"/>
      <c r="C543" s="27"/>
      <c r="D543" s="21"/>
      <c r="E543" s="22"/>
      <c r="F543" s="23"/>
      <c r="G543" s="23"/>
      <c r="H543" s="24"/>
      <c r="I543" s="67"/>
      <c r="J543" s="84"/>
      <c r="K543" s="84"/>
      <c r="L543" s="84"/>
      <c r="M543" s="1"/>
    </row>
    <row r="544" spans="2:13" ht="45" customHeight="1" x14ac:dyDescent="0.25">
      <c r="B544" s="20"/>
      <c r="C544" s="27"/>
      <c r="D544" s="21"/>
      <c r="E544" s="22"/>
      <c r="F544" s="23"/>
      <c r="G544" s="23"/>
      <c r="H544" s="24"/>
      <c r="I544" s="67"/>
      <c r="J544" s="84"/>
      <c r="K544" s="84"/>
      <c r="L544" s="84"/>
      <c r="M544" s="1"/>
    </row>
    <row r="545" spans="2:13" ht="45" customHeight="1" x14ac:dyDescent="0.25">
      <c r="B545" s="20"/>
      <c r="C545" s="27"/>
      <c r="D545" s="21"/>
      <c r="E545" s="22"/>
      <c r="F545" s="23"/>
      <c r="G545" s="23"/>
      <c r="H545" s="24"/>
      <c r="I545" s="67"/>
      <c r="J545" s="84"/>
      <c r="K545" s="84"/>
      <c r="L545" s="84"/>
      <c r="M545" s="1"/>
    </row>
    <row r="546" spans="2:13" ht="45" customHeight="1" x14ac:dyDescent="0.25">
      <c r="B546" s="20"/>
      <c r="C546" s="27"/>
      <c r="D546" s="21"/>
      <c r="E546" s="22"/>
      <c r="F546" s="23"/>
      <c r="G546" s="23"/>
      <c r="H546" s="24"/>
      <c r="I546" s="67"/>
      <c r="J546" s="84"/>
      <c r="K546" s="84"/>
      <c r="L546" s="84"/>
      <c r="M546" s="1"/>
    </row>
    <row r="547" spans="2:13" ht="45" customHeight="1" x14ac:dyDescent="0.25">
      <c r="B547" s="20"/>
      <c r="C547" s="27"/>
      <c r="D547" s="21"/>
      <c r="E547" s="22"/>
      <c r="F547" s="23"/>
      <c r="G547" s="23"/>
      <c r="H547" s="24"/>
      <c r="I547" s="67"/>
      <c r="J547" s="84"/>
      <c r="K547" s="84"/>
      <c r="L547" s="84"/>
      <c r="M547" s="1"/>
    </row>
    <row r="548" spans="2:13" ht="45" customHeight="1" x14ac:dyDescent="0.25">
      <c r="B548" s="20"/>
      <c r="C548" s="27"/>
      <c r="D548" s="21"/>
      <c r="E548" s="22"/>
      <c r="F548" s="23"/>
      <c r="G548" s="23"/>
      <c r="H548" s="24"/>
      <c r="I548" s="67"/>
      <c r="J548" s="84"/>
      <c r="K548" s="84"/>
      <c r="L548" s="84"/>
      <c r="M548" s="1"/>
    </row>
    <row r="549" spans="2:13" ht="45" customHeight="1" x14ac:dyDescent="0.25">
      <c r="B549" s="20"/>
      <c r="C549" s="27"/>
      <c r="D549" s="21"/>
      <c r="E549" s="22"/>
      <c r="F549" s="23"/>
      <c r="G549" s="23"/>
      <c r="H549" s="24"/>
      <c r="I549" s="67"/>
      <c r="J549" s="84"/>
      <c r="K549" s="84"/>
      <c r="L549" s="84"/>
    </row>
    <row r="550" spans="2:13" ht="45" customHeight="1" x14ac:dyDescent="0.25">
      <c r="B550" s="20"/>
      <c r="C550" s="27"/>
      <c r="D550" s="21"/>
      <c r="E550" s="22"/>
      <c r="F550" s="23"/>
      <c r="G550" s="23"/>
      <c r="H550" s="24"/>
      <c r="I550" s="67"/>
      <c r="J550" s="84"/>
      <c r="K550" s="84"/>
      <c r="L550" s="84"/>
      <c r="M550" s="1"/>
    </row>
    <row r="551" spans="2:13" ht="45" customHeight="1" x14ac:dyDescent="0.25">
      <c r="B551" s="20"/>
      <c r="C551" s="27"/>
      <c r="D551" s="21"/>
      <c r="E551" s="22"/>
      <c r="F551" s="23"/>
      <c r="G551" s="23"/>
      <c r="H551" s="24"/>
      <c r="I551" s="67"/>
      <c r="J551" s="84"/>
      <c r="K551" s="84"/>
      <c r="L551" s="84"/>
      <c r="M551" s="1"/>
    </row>
    <row r="552" spans="2:13" ht="45" customHeight="1" x14ac:dyDescent="0.25">
      <c r="B552" s="20"/>
      <c r="C552" s="27"/>
      <c r="D552" s="21"/>
      <c r="E552" s="22"/>
      <c r="F552" s="23"/>
      <c r="G552" s="23"/>
      <c r="H552" s="24"/>
      <c r="I552" s="67"/>
      <c r="J552" s="84"/>
      <c r="K552" s="84"/>
      <c r="L552" s="84"/>
      <c r="M552" s="1"/>
    </row>
    <row r="553" spans="2:13" ht="45" customHeight="1" x14ac:dyDescent="0.25">
      <c r="B553" s="20"/>
      <c r="C553" s="27"/>
      <c r="D553" s="21"/>
      <c r="E553" s="22"/>
      <c r="F553" s="23"/>
      <c r="G553" s="23"/>
      <c r="H553" s="24"/>
      <c r="I553" s="67"/>
      <c r="J553" s="84"/>
      <c r="K553" s="84"/>
      <c r="L553" s="84"/>
      <c r="M553" s="1"/>
    </row>
    <row r="554" spans="2:13" ht="45" customHeight="1" x14ac:dyDescent="0.25">
      <c r="B554" s="20"/>
      <c r="C554" s="27"/>
      <c r="D554" s="21"/>
      <c r="E554" s="22"/>
      <c r="F554" s="23"/>
      <c r="G554" s="23"/>
      <c r="H554" s="24"/>
      <c r="I554" s="67"/>
      <c r="J554" s="84"/>
      <c r="K554" s="84"/>
      <c r="L554" s="84"/>
      <c r="M554" s="1"/>
    </row>
    <row r="555" spans="2:13" ht="45" customHeight="1" x14ac:dyDescent="0.25">
      <c r="B555" s="20"/>
      <c r="C555" s="27"/>
      <c r="D555" s="21"/>
      <c r="E555" s="22"/>
      <c r="F555" s="23"/>
      <c r="G555" s="23"/>
      <c r="H555" s="24"/>
      <c r="I555" s="67"/>
      <c r="J555" s="84"/>
      <c r="K555" s="84"/>
      <c r="L555" s="84"/>
      <c r="M555" s="1"/>
    </row>
    <row r="556" spans="2:13" ht="45" customHeight="1" x14ac:dyDescent="0.25">
      <c r="B556" s="20"/>
      <c r="C556" s="27"/>
      <c r="D556" s="21"/>
      <c r="E556" s="22"/>
      <c r="F556" s="23"/>
      <c r="G556" s="23"/>
      <c r="H556" s="24"/>
      <c r="I556" s="67"/>
      <c r="J556" s="84"/>
      <c r="K556" s="84"/>
      <c r="L556" s="84"/>
      <c r="M556" s="1"/>
    </row>
    <row r="557" spans="2:13" ht="45" customHeight="1" x14ac:dyDescent="0.25">
      <c r="B557" s="20"/>
      <c r="C557" s="27"/>
      <c r="D557" s="21"/>
      <c r="E557" s="22"/>
      <c r="F557" s="23"/>
      <c r="G557" s="23"/>
      <c r="H557" s="24"/>
      <c r="I557" s="67"/>
      <c r="J557" s="84"/>
      <c r="K557" s="84"/>
      <c r="L557" s="84"/>
      <c r="M557" s="1"/>
    </row>
    <row r="558" spans="2:13" ht="45" customHeight="1" x14ac:dyDescent="0.25">
      <c r="B558" s="20"/>
      <c r="C558" s="27"/>
      <c r="D558" s="21"/>
      <c r="E558" s="22"/>
      <c r="F558" s="23"/>
      <c r="G558" s="23"/>
      <c r="H558" s="24"/>
      <c r="I558" s="67"/>
      <c r="J558" s="84"/>
      <c r="K558" s="84"/>
      <c r="L558" s="84"/>
      <c r="M558" s="1"/>
    </row>
    <row r="559" spans="2:13" ht="45" customHeight="1" x14ac:dyDescent="0.25">
      <c r="B559" s="20"/>
      <c r="C559" s="27"/>
      <c r="D559" s="21"/>
      <c r="E559" s="22"/>
      <c r="F559" s="23"/>
      <c r="G559" s="23"/>
      <c r="H559" s="24"/>
      <c r="I559" s="67"/>
      <c r="J559" s="84"/>
      <c r="K559" s="84"/>
      <c r="L559" s="84"/>
      <c r="M559" s="1"/>
    </row>
    <row r="560" spans="2:13" ht="45" customHeight="1" x14ac:dyDescent="0.25">
      <c r="B560" s="20"/>
      <c r="C560" s="27"/>
      <c r="D560" s="21"/>
      <c r="E560" s="22"/>
      <c r="F560" s="23"/>
      <c r="G560" s="23"/>
      <c r="H560" s="24"/>
      <c r="I560" s="67"/>
      <c r="J560" s="84"/>
      <c r="K560" s="84"/>
      <c r="L560" s="84"/>
      <c r="M560" s="1"/>
    </row>
    <row r="561" spans="2:13" ht="45" customHeight="1" x14ac:dyDescent="0.25">
      <c r="B561" s="20"/>
      <c r="C561" s="27"/>
      <c r="D561" s="21"/>
      <c r="E561" s="22"/>
      <c r="F561" s="23"/>
      <c r="G561" s="23"/>
      <c r="H561" s="24"/>
      <c r="I561" s="67"/>
      <c r="J561" s="84"/>
      <c r="K561" s="84"/>
      <c r="L561" s="84"/>
      <c r="M561" s="1"/>
    </row>
    <row r="562" spans="2:13" ht="45" customHeight="1" x14ac:dyDescent="0.25">
      <c r="B562" s="20"/>
      <c r="C562" s="27"/>
      <c r="D562" s="21"/>
      <c r="E562" s="22"/>
      <c r="F562" s="23"/>
      <c r="G562" s="23"/>
      <c r="H562" s="24"/>
      <c r="I562" s="67"/>
      <c r="J562" s="84"/>
      <c r="K562" s="84"/>
      <c r="L562" s="84"/>
      <c r="M562" s="1"/>
    </row>
    <row r="563" spans="2:13" ht="45" customHeight="1" x14ac:dyDescent="0.25">
      <c r="B563" s="20"/>
      <c r="C563" s="27"/>
      <c r="D563" s="21"/>
      <c r="E563" s="22"/>
      <c r="F563" s="23"/>
      <c r="G563" s="23"/>
      <c r="H563" s="24"/>
      <c r="I563" s="67"/>
      <c r="J563" s="84"/>
      <c r="K563" s="84"/>
      <c r="L563" s="84"/>
      <c r="M563" s="1"/>
    </row>
    <row r="564" spans="2:13" ht="45" customHeight="1" x14ac:dyDescent="0.25">
      <c r="B564" s="20"/>
      <c r="C564" s="27"/>
      <c r="D564" s="21"/>
      <c r="E564" s="22"/>
      <c r="F564" s="23"/>
      <c r="G564" s="23"/>
      <c r="H564" s="24"/>
      <c r="I564" s="67"/>
      <c r="J564" s="84"/>
      <c r="K564" s="84"/>
      <c r="L564" s="84"/>
      <c r="M564" s="1"/>
    </row>
    <row r="565" spans="2:13" ht="45" customHeight="1" x14ac:dyDescent="0.25">
      <c r="B565" s="20"/>
      <c r="C565" s="27"/>
      <c r="D565" s="21"/>
      <c r="E565" s="22"/>
      <c r="F565" s="23"/>
      <c r="G565" s="23"/>
      <c r="H565" s="24"/>
      <c r="I565" s="67"/>
      <c r="J565" s="84"/>
      <c r="K565" s="84"/>
      <c r="L565" s="84"/>
      <c r="M565" s="1"/>
    </row>
    <row r="566" spans="2:13" ht="45" customHeight="1" x14ac:dyDescent="0.25">
      <c r="B566" s="20"/>
      <c r="C566" s="27"/>
      <c r="D566" s="21"/>
      <c r="E566" s="22"/>
      <c r="F566" s="23"/>
      <c r="G566" s="23"/>
      <c r="H566" s="24"/>
      <c r="I566" s="67"/>
      <c r="J566" s="84"/>
      <c r="K566" s="84"/>
      <c r="L566" s="84"/>
      <c r="M566" s="1"/>
    </row>
    <row r="567" spans="2:13" ht="45" customHeight="1" x14ac:dyDescent="0.25">
      <c r="B567" s="20"/>
      <c r="C567" s="27"/>
      <c r="D567" s="21"/>
      <c r="E567" s="22"/>
      <c r="F567" s="23"/>
      <c r="G567" s="23"/>
      <c r="H567" s="24"/>
      <c r="I567" s="67"/>
      <c r="J567" s="84"/>
      <c r="K567" s="84"/>
      <c r="L567" s="84"/>
      <c r="M567" s="1"/>
    </row>
    <row r="568" spans="2:13" ht="45" customHeight="1" x14ac:dyDescent="0.25">
      <c r="B568" s="20"/>
      <c r="C568" s="27"/>
      <c r="D568" s="21"/>
      <c r="E568" s="22"/>
      <c r="F568" s="23"/>
      <c r="G568" s="23"/>
      <c r="H568" s="24"/>
      <c r="I568" s="67"/>
      <c r="J568" s="84"/>
      <c r="K568" s="84"/>
      <c r="L568" s="84"/>
      <c r="M568" s="1"/>
    </row>
    <row r="569" spans="2:13" ht="45" customHeight="1" x14ac:dyDescent="0.25">
      <c r="B569" s="20"/>
      <c r="C569" s="27"/>
      <c r="D569" s="21"/>
      <c r="E569" s="22"/>
      <c r="F569" s="23"/>
      <c r="G569" s="23"/>
      <c r="H569" s="24"/>
      <c r="I569" s="67"/>
      <c r="J569" s="84"/>
      <c r="K569" s="84"/>
      <c r="L569" s="84"/>
      <c r="M569" s="1"/>
    </row>
    <row r="570" spans="2:13" ht="45" customHeight="1" x14ac:dyDescent="0.25">
      <c r="B570" s="20"/>
      <c r="C570" s="27"/>
      <c r="D570" s="21"/>
      <c r="E570" s="22"/>
      <c r="F570" s="23"/>
      <c r="G570" s="23"/>
      <c r="H570" s="24"/>
      <c r="I570" s="67"/>
      <c r="J570" s="84"/>
      <c r="K570" s="84"/>
      <c r="L570" s="84"/>
      <c r="M570" s="1"/>
    </row>
    <row r="571" spans="2:13" ht="45" customHeight="1" x14ac:dyDescent="0.25">
      <c r="B571" s="20"/>
      <c r="C571" s="27"/>
      <c r="D571" s="21"/>
      <c r="E571" s="22"/>
      <c r="F571" s="23"/>
      <c r="G571" s="23"/>
      <c r="H571" s="24"/>
      <c r="I571" s="67"/>
      <c r="J571" s="84"/>
      <c r="K571" s="84"/>
      <c r="L571" s="84"/>
      <c r="M571" s="1"/>
    </row>
    <row r="572" spans="2:13" ht="45" customHeight="1" x14ac:dyDescent="0.25">
      <c r="B572" s="20"/>
      <c r="C572" s="27"/>
      <c r="D572" s="21"/>
      <c r="E572" s="22"/>
      <c r="F572" s="23"/>
      <c r="G572" s="23"/>
      <c r="H572" s="24"/>
      <c r="I572" s="67"/>
      <c r="J572" s="84"/>
      <c r="K572" s="84"/>
      <c r="L572" s="84"/>
      <c r="M572" s="1"/>
    </row>
    <row r="573" spans="2:13" ht="45" customHeight="1" x14ac:dyDescent="0.25">
      <c r="B573" s="20"/>
      <c r="C573" s="27"/>
      <c r="D573" s="21"/>
      <c r="E573" s="22"/>
      <c r="F573" s="23"/>
      <c r="G573" s="23"/>
      <c r="H573" s="24"/>
      <c r="I573" s="67"/>
      <c r="J573" s="84"/>
      <c r="K573" s="84"/>
      <c r="L573" s="84"/>
      <c r="M573" s="1"/>
    </row>
    <row r="574" spans="2:13" ht="45" customHeight="1" x14ac:dyDescent="0.25">
      <c r="B574" s="20"/>
      <c r="C574" s="27"/>
      <c r="D574" s="21"/>
      <c r="E574" s="22"/>
      <c r="F574" s="23"/>
      <c r="G574" s="23"/>
      <c r="H574" s="24"/>
      <c r="I574" s="67"/>
      <c r="J574" s="84"/>
      <c r="K574" s="84"/>
      <c r="L574" s="84"/>
      <c r="M574" s="1"/>
    </row>
    <row r="575" spans="2:13" ht="45" customHeight="1" x14ac:dyDescent="0.25">
      <c r="B575" s="20"/>
      <c r="C575" s="27"/>
      <c r="D575" s="21"/>
      <c r="E575" s="22"/>
      <c r="F575" s="23"/>
      <c r="G575" s="23"/>
      <c r="H575" s="24"/>
      <c r="I575" s="67"/>
      <c r="J575" s="84"/>
      <c r="K575" s="84"/>
      <c r="L575" s="84"/>
      <c r="M575" s="1"/>
    </row>
    <row r="576" spans="2:13" ht="45" customHeight="1" x14ac:dyDescent="0.25">
      <c r="B576" s="20"/>
      <c r="C576" s="27"/>
      <c r="D576" s="21"/>
      <c r="E576" s="22"/>
      <c r="F576" s="23"/>
      <c r="G576" s="23"/>
      <c r="H576" s="24"/>
      <c r="I576" s="67"/>
      <c r="J576" s="84"/>
      <c r="K576" s="84"/>
      <c r="L576" s="84"/>
      <c r="M576" s="1"/>
    </row>
    <row r="577" spans="2:13" ht="45" customHeight="1" x14ac:dyDescent="0.25">
      <c r="B577" s="20"/>
      <c r="C577" s="27"/>
      <c r="D577" s="21"/>
      <c r="E577" s="22"/>
      <c r="F577" s="23"/>
      <c r="G577" s="23"/>
      <c r="H577" s="24"/>
      <c r="I577" s="67"/>
      <c r="J577" s="84"/>
      <c r="K577" s="84"/>
      <c r="L577" s="84"/>
      <c r="M577" s="1"/>
    </row>
    <row r="578" spans="2:13" ht="45" customHeight="1" x14ac:dyDescent="0.25">
      <c r="B578" s="20"/>
      <c r="C578" s="27"/>
      <c r="D578" s="21"/>
      <c r="E578" s="22"/>
      <c r="F578" s="23"/>
      <c r="G578" s="23"/>
      <c r="H578" s="24"/>
      <c r="I578" s="67"/>
      <c r="J578" s="84"/>
      <c r="K578" s="84"/>
      <c r="L578" s="84"/>
      <c r="M578" s="1"/>
    </row>
    <row r="579" spans="2:13" ht="45" customHeight="1" x14ac:dyDescent="0.25">
      <c r="B579" s="20"/>
      <c r="C579" s="27"/>
      <c r="D579" s="21"/>
      <c r="E579" s="22"/>
      <c r="F579" s="23"/>
      <c r="G579" s="23"/>
      <c r="H579" s="24"/>
      <c r="I579" s="67"/>
      <c r="J579" s="84"/>
      <c r="K579" s="84"/>
      <c r="L579" s="84"/>
      <c r="M579" s="1"/>
    </row>
    <row r="580" spans="2:13" ht="45" customHeight="1" x14ac:dyDescent="0.25">
      <c r="B580" s="20"/>
      <c r="C580" s="27"/>
      <c r="D580" s="21"/>
      <c r="E580" s="22"/>
      <c r="F580" s="23"/>
      <c r="G580" s="23"/>
      <c r="H580" s="24"/>
      <c r="I580" s="67"/>
      <c r="J580" s="84"/>
      <c r="K580" s="84"/>
      <c r="L580" s="84"/>
      <c r="M580" s="1"/>
    </row>
    <row r="581" spans="2:13" ht="45" customHeight="1" x14ac:dyDescent="0.25">
      <c r="B581" s="20"/>
      <c r="C581" s="27"/>
      <c r="D581" s="21"/>
      <c r="E581" s="22"/>
      <c r="F581" s="23"/>
      <c r="G581" s="23"/>
      <c r="H581" s="24"/>
      <c r="I581" s="67"/>
      <c r="J581" s="84"/>
      <c r="K581" s="84"/>
      <c r="L581" s="84"/>
      <c r="M581" s="1"/>
    </row>
    <row r="582" spans="2:13" ht="45" customHeight="1" x14ac:dyDescent="0.25">
      <c r="B582" s="20"/>
      <c r="C582" s="27"/>
      <c r="D582" s="21"/>
      <c r="E582" s="22"/>
      <c r="F582" s="23"/>
      <c r="G582" s="23"/>
      <c r="H582" s="24"/>
      <c r="I582" s="67"/>
      <c r="J582" s="84"/>
      <c r="K582" s="84"/>
      <c r="L582" s="84"/>
      <c r="M582" s="1"/>
    </row>
    <row r="583" spans="2:13" ht="45" customHeight="1" x14ac:dyDescent="0.25">
      <c r="B583" s="20"/>
      <c r="C583" s="27"/>
      <c r="D583" s="21"/>
      <c r="E583" s="22"/>
      <c r="F583" s="23"/>
      <c r="G583" s="23"/>
      <c r="H583" s="24"/>
      <c r="I583" s="67"/>
      <c r="J583" s="84"/>
      <c r="K583" s="84"/>
      <c r="L583" s="84"/>
      <c r="M583" s="1"/>
    </row>
    <row r="584" spans="2:13" ht="45" customHeight="1" x14ac:dyDescent="0.25">
      <c r="B584" s="20"/>
      <c r="C584" s="27"/>
      <c r="D584" s="21"/>
      <c r="E584" s="22"/>
      <c r="F584" s="23"/>
      <c r="G584" s="23"/>
      <c r="H584" s="24"/>
      <c r="I584" s="67"/>
      <c r="J584" s="84"/>
      <c r="K584" s="84"/>
      <c r="L584" s="84"/>
      <c r="M584" s="1"/>
    </row>
    <row r="585" spans="2:13" ht="45" customHeight="1" x14ac:dyDescent="0.25">
      <c r="B585" s="20"/>
      <c r="C585" s="27"/>
      <c r="D585" s="21"/>
      <c r="E585" s="22"/>
      <c r="F585" s="23"/>
      <c r="G585" s="23"/>
      <c r="H585" s="24"/>
      <c r="I585" s="67"/>
      <c r="J585" s="84"/>
      <c r="K585" s="84"/>
      <c r="L585" s="84"/>
      <c r="M585" s="1"/>
    </row>
    <row r="586" spans="2:13" ht="45" customHeight="1" x14ac:dyDescent="0.25">
      <c r="B586" s="20"/>
      <c r="C586" s="27"/>
      <c r="D586" s="21"/>
      <c r="E586" s="22"/>
      <c r="F586" s="23"/>
      <c r="G586" s="23"/>
      <c r="H586" s="24"/>
      <c r="I586" s="67"/>
      <c r="J586" s="84"/>
      <c r="K586" s="84"/>
      <c r="L586" s="84"/>
    </row>
    <row r="587" spans="2:13" ht="45" customHeight="1" x14ac:dyDescent="0.25">
      <c r="B587" s="20"/>
      <c r="C587" s="27"/>
      <c r="D587" s="21"/>
      <c r="E587" s="22"/>
      <c r="F587" s="23"/>
      <c r="G587" s="23"/>
      <c r="H587" s="24"/>
      <c r="I587" s="67"/>
      <c r="J587" s="84"/>
      <c r="K587" s="84"/>
      <c r="L587" s="84"/>
    </row>
    <row r="588" spans="2:13" ht="45" customHeight="1" x14ac:dyDescent="0.25">
      <c r="B588" s="20"/>
      <c r="C588" s="27"/>
      <c r="D588" s="21"/>
      <c r="E588" s="22"/>
      <c r="F588" s="23"/>
      <c r="G588" s="23"/>
      <c r="H588" s="24"/>
      <c r="I588" s="67"/>
      <c r="J588" s="84"/>
      <c r="K588" s="84"/>
      <c r="L588" s="84"/>
      <c r="M588" s="1"/>
    </row>
    <row r="589" spans="2:13" ht="45" customHeight="1" x14ac:dyDescent="0.25">
      <c r="B589" s="20"/>
      <c r="C589" s="27"/>
      <c r="D589" s="21"/>
      <c r="E589" s="22"/>
      <c r="F589" s="23"/>
      <c r="G589" s="23"/>
      <c r="H589" s="24"/>
      <c r="I589" s="67"/>
      <c r="J589" s="84"/>
      <c r="K589" s="84"/>
      <c r="L589" s="84"/>
    </row>
    <row r="590" spans="2:13" ht="45" customHeight="1" x14ac:dyDescent="0.25">
      <c r="B590" s="20"/>
      <c r="C590" s="27"/>
      <c r="D590" s="21"/>
      <c r="E590" s="22"/>
      <c r="F590" s="23"/>
      <c r="G590" s="23"/>
      <c r="H590" s="24"/>
      <c r="I590" s="67"/>
      <c r="J590" s="84"/>
      <c r="K590" s="84"/>
      <c r="L590" s="84"/>
      <c r="M590" s="1"/>
    </row>
    <row r="591" spans="2:13" ht="45" customHeight="1" x14ac:dyDescent="0.25">
      <c r="B591" s="20"/>
      <c r="C591" s="27"/>
      <c r="D591" s="21"/>
      <c r="E591" s="22"/>
      <c r="F591" s="23"/>
      <c r="G591" s="23"/>
      <c r="H591" s="24"/>
      <c r="I591" s="67"/>
      <c r="J591" s="84"/>
      <c r="K591" s="84"/>
      <c r="L591" s="84"/>
      <c r="M591" s="1"/>
    </row>
    <row r="592" spans="2:13" ht="45" customHeight="1" x14ac:dyDescent="0.25">
      <c r="B592" s="20"/>
      <c r="C592" s="27"/>
      <c r="D592" s="21"/>
      <c r="E592" s="22"/>
      <c r="F592" s="23"/>
      <c r="G592" s="23"/>
      <c r="H592" s="24"/>
      <c r="I592" s="67"/>
      <c r="J592" s="84"/>
      <c r="K592" s="84"/>
      <c r="L592" s="84"/>
      <c r="M592" s="1"/>
    </row>
    <row r="593" spans="2:13" ht="45" customHeight="1" x14ac:dyDescent="0.25">
      <c r="B593" s="20"/>
      <c r="C593" s="27"/>
      <c r="D593" s="21"/>
      <c r="E593" s="22"/>
      <c r="F593" s="23"/>
      <c r="G593" s="23"/>
      <c r="H593" s="24"/>
      <c r="I593" s="67"/>
      <c r="J593" s="84"/>
      <c r="K593" s="84"/>
      <c r="L593" s="84"/>
      <c r="M593" s="1"/>
    </row>
    <row r="594" spans="2:13" ht="45" customHeight="1" x14ac:dyDescent="0.25">
      <c r="B594" s="20"/>
      <c r="C594" s="27"/>
      <c r="D594" s="21"/>
      <c r="E594" s="22"/>
      <c r="F594" s="23"/>
      <c r="G594" s="23"/>
      <c r="H594" s="24"/>
      <c r="I594" s="67"/>
      <c r="J594" s="84"/>
      <c r="K594" s="84"/>
      <c r="L594" s="84"/>
      <c r="M594" s="1"/>
    </row>
    <row r="595" spans="2:13" ht="45" customHeight="1" x14ac:dyDescent="0.25">
      <c r="B595" s="20"/>
      <c r="C595" s="27"/>
      <c r="D595" s="21"/>
      <c r="E595" s="22"/>
      <c r="F595" s="23"/>
      <c r="G595" s="23"/>
      <c r="H595" s="24"/>
      <c r="I595" s="67"/>
      <c r="J595" s="84"/>
      <c r="K595" s="84"/>
      <c r="L595" s="84"/>
      <c r="M595" s="1"/>
    </row>
    <row r="596" spans="2:13" ht="45" customHeight="1" x14ac:dyDescent="0.25">
      <c r="B596" s="20"/>
      <c r="C596" s="27"/>
      <c r="D596" s="21"/>
      <c r="E596" s="22"/>
      <c r="F596" s="23"/>
      <c r="G596" s="23"/>
      <c r="H596" s="24"/>
      <c r="I596" s="67"/>
      <c r="J596" s="84"/>
      <c r="K596" s="84"/>
      <c r="L596" s="84"/>
      <c r="M596" s="1"/>
    </row>
    <row r="597" spans="2:13" ht="45" customHeight="1" x14ac:dyDescent="0.25">
      <c r="B597" s="20"/>
      <c r="C597" s="27"/>
      <c r="D597" s="21"/>
      <c r="E597" s="22"/>
      <c r="F597" s="23"/>
      <c r="G597" s="23"/>
      <c r="H597" s="24"/>
      <c r="I597" s="67"/>
      <c r="J597" s="84"/>
      <c r="K597" s="84"/>
      <c r="L597" s="84"/>
    </row>
    <row r="598" spans="2:13" ht="45" customHeight="1" x14ac:dyDescent="0.25">
      <c r="B598" s="20"/>
      <c r="C598" s="27"/>
      <c r="D598" s="21"/>
      <c r="E598" s="22"/>
      <c r="F598" s="23"/>
      <c r="G598" s="23"/>
      <c r="H598" s="24"/>
      <c r="I598" s="67"/>
      <c r="J598" s="84"/>
      <c r="K598" s="84"/>
      <c r="L598" s="84"/>
      <c r="M598" s="1"/>
    </row>
    <row r="599" spans="2:13" ht="45" customHeight="1" x14ac:dyDescent="0.25">
      <c r="B599" s="20"/>
      <c r="C599" s="27"/>
      <c r="D599" s="21"/>
      <c r="E599" s="22"/>
      <c r="F599" s="23"/>
      <c r="G599" s="23"/>
      <c r="H599" s="24"/>
      <c r="I599" s="67"/>
      <c r="J599" s="84"/>
      <c r="K599" s="84"/>
      <c r="L599" s="84"/>
      <c r="M599" s="1"/>
    </row>
    <row r="600" spans="2:13" ht="45" customHeight="1" x14ac:dyDescent="0.25">
      <c r="B600" s="20"/>
      <c r="C600" s="27"/>
      <c r="D600" s="21"/>
      <c r="E600" s="22"/>
      <c r="F600" s="23"/>
      <c r="G600" s="23"/>
      <c r="H600" s="24"/>
      <c r="I600" s="67"/>
      <c r="J600" s="84"/>
      <c r="K600" s="84"/>
      <c r="L600" s="84"/>
      <c r="M600" s="1"/>
    </row>
    <row r="601" spans="2:13" ht="45" customHeight="1" x14ac:dyDescent="0.25">
      <c r="B601" s="20"/>
      <c r="C601" s="27"/>
      <c r="D601" s="21"/>
      <c r="E601" s="22"/>
      <c r="F601" s="23"/>
      <c r="G601" s="23"/>
      <c r="H601" s="24"/>
      <c r="I601" s="67"/>
      <c r="J601" s="84"/>
      <c r="K601" s="84"/>
      <c r="L601" s="84"/>
      <c r="M601" s="1"/>
    </row>
    <row r="602" spans="2:13" ht="45" customHeight="1" x14ac:dyDescent="0.25">
      <c r="B602" s="20"/>
      <c r="C602" s="27"/>
      <c r="D602" s="21"/>
      <c r="E602" s="22"/>
      <c r="F602" s="23"/>
      <c r="G602" s="23"/>
      <c r="H602" s="24"/>
      <c r="I602" s="67"/>
      <c r="J602" s="84"/>
      <c r="K602" s="84"/>
      <c r="L602" s="84"/>
      <c r="M602" s="1"/>
    </row>
    <row r="603" spans="2:13" ht="45" customHeight="1" x14ac:dyDescent="0.25">
      <c r="B603" s="20"/>
      <c r="C603" s="27"/>
      <c r="D603" s="21"/>
      <c r="E603" s="22"/>
      <c r="F603" s="23"/>
      <c r="G603" s="23"/>
      <c r="H603" s="24"/>
      <c r="I603" s="67"/>
      <c r="J603" s="84"/>
      <c r="K603" s="84"/>
      <c r="L603" s="84"/>
      <c r="M603" s="1"/>
    </row>
    <row r="604" spans="2:13" ht="45" customHeight="1" x14ac:dyDescent="0.25">
      <c r="B604" s="20"/>
      <c r="C604" s="27"/>
      <c r="D604" s="21"/>
      <c r="E604" s="22"/>
      <c r="F604" s="23"/>
      <c r="G604" s="23"/>
      <c r="H604" s="24"/>
      <c r="I604" s="67"/>
      <c r="J604" s="84"/>
      <c r="K604" s="84"/>
      <c r="L604" s="84"/>
      <c r="M604" s="1"/>
    </row>
    <row r="605" spans="2:13" ht="45" customHeight="1" x14ac:dyDescent="0.25">
      <c r="B605" s="20"/>
      <c r="C605" s="27"/>
      <c r="D605" s="21"/>
      <c r="E605" s="22"/>
      <c r="F605" s="23"/>
      <c r="G605" s="23"/>
      <c r="H605" s="24"/>
      <c r="I605" s="67"/>
      <c r="J605" s="84"/>
      <c r="K605" s="84"/>
      <c r="L605" s="84"/>
      <c r="M605" s="1"/>
    </row>
    <row r="606" spans="2:13" ht="45" customHeight="1" x14ac:dyDescent="0.25">
      <c r="B606" s="20"/>
      <c r="C606" s="27"/>
      <c r="D606" s="21"/>
      <c r="E606" s="22"/>
      <c r="F606" s="23"/>
      <c r="G606" s="23"/>
      <c r="H606" s="24"/>
      <c r="I606" s="67"/>
      <c r="J606" s="84"/>
      <c r="K606" s="84"/>
      <c r="L606" s="84"/>
      <c r="M606" s="1"/>
    </row>
    <row r="607" spans="2:13" ht="45" customHeight="1" x14ac:dyDescent="0.25">
      <c r="B607" s="20"/>
      <c r="C607" s="27"/>
      <c r="D607" s="21"/>
      <c r="E607" s="22"/>
      <c r="F607" s="23"/>
      <c r="G607" s="23"/>
      <c r="H607" s="24"/>
      <c r="I607" s="67"/>
      <c r="J607" s="84"/>
      <c r="K607" s="84"/>
      <c r="L607" s="84"/>
      <c r="M607" s="1"/>
    </row>
    <row r="608" spans="2:13" ht="45" customHeight="1" x14ac:dyDescent="0.25">
      <c r="B608" s="20"/>
      <c r="C608" s="27"/>
      <c r="D608" s="21"/>
      <c r="E608" s="22"/>
      <c r="F608" s="23"/>
      <c r="G608" s="23"/>
      <c r="H608" s="24"/>
      <c r="I608" s="67"/>
      <c r="J608" s="84"/>
      <c r="K608" s="84"/>
      <c r="L608" s="84"/>
      <c r="M608" s="1"/>
    </row>
    <row r="609" spans="2:13" ht="45" customHeight="1" x14ac:dyDescent="0.25">
      <c r="B609" s="20"/>
      <c r="C609" s="27"/>
      <c r="D609" s="21"/>
      <c r="E609" s="22"/>
      <c r="F609" s="23"/>
      <c r="G609" s="23"/>
      <c r="H609" s="24"/>
      <c r="I609" s="67"/>
      <c r="J609" s="84"/>
      <c r="K609" s="84"/>
      <c r="L609" s="84"/>
      <c r="M609" s="1"/>
    </row>
    <row r="610" spans="2:13" ht="45" customHeight="1" x14ac:dyDescent="0.25">
      <c r="B610" s="20"/>
      <c r="C610" s="27"/>
      <c r="D610" s="21"/>
      <c r="E610" s="22"/>
      <c r="F610" s="23"/>
      <c r="G610" s="23"/>
      <c r="H610" s="24"/>
      <c r="I610" s="67"/>
      <c r="J610" s="84"/>
      <c r="K610" s="84"/>
      <c r="L610" s="84"/>
      <c r="M610" s="1"/>
    </row>
    <row r="611" spans="2:13" ht="45" customHeight="1" x14ac:dyDescent="0.25">
      <c r="B611" s="20"/>
      <c r="C611" s="27"/>
      <c r="D611" s="21"/>
      <c r="E611" s="22"/>
      <c r="F611" s="23"/>
      <c r="G611" s="23"/>
      <c r="H611" s="24"/>
      <c r="I611" s="67"/>
      <c r="J611" s="84"/>
      <c r="K611" s="84"/>
      <c r="L611" s="84"/>
      <c r="M611" s="1"/>
    </row>
    <row r="612" spans="2:13" ht="45" customHeight="1" x14ac:dyDescent="0.25">
      <c r="B612" s="20"/>
      <c r="C612" s="27"/>
      <c r="D612" s="21"/>
      <c r="E612" s="22"/>
      <c r="F612" s="23"/>
      <c r="G612" s="23"/>
      <c r="H612" s="24"/>
      <c r="I612" s="67"/>
      <c r="J612" s="84"/>
      <c r="K612" s="84"/>
      <c r="L612" s="84"/>
      <c r="M612" s="1"/>
    </row>
    <row r="613" spans="2:13" ht="45" customHeight="1" x14ac:dyDescent="0.25">
      <c r="B613" s="20"/>
      <c r="C613" s="27"/>
      <c r="D613" s="21"/>
      <c r="E613" s="22"/>
      <c r="F613" s="23"/>
      <c r="G613" s="23"/>
      <c r="H613" s="24"/>
      <c r="I613" s="67"/>
      <c r="J613" s="84"/>
      <c r="K613" s="84"/>
      <c r="L613" s="84"/>
      <c r="M613" s="1"/>
    </row>
    <row r="614" spans="2:13" ht="45" customHeight="1" x14ac:dyDescent="0.25">
      <c r="B614" s="20"/>
      <c r="C614" s="27"/>
      <c r="D614" s="21"/>
      <c r="E614" s="22"/>
      <c r="F614" s="23"/>
      <c r="G614" s="23"/>
      <c r="H614" s="24"/>
      <c r="I614" s="67"/>
      <c r="J614" s="84"/>
      <c r="K614" s="84"/>
      <c r="L614" s="84"/>
      <c r="M614" s="1"/>
    </row>
    <row r="615" spans="2:13" ht="45" customHeight="1" x14ac:dyDescent="0.25">
      <c r="B615" s="20"/>
      <c r="C615" s="27"/>
      <c r="D615" s="21"/>
      <c r="E615" s="22"/>
      <c r="F615" s="23"/>
      <c r="G615" s="23"/>
      <c r="H615" s="24"/>
      <c r="I615" s="67"/>
      <c r="J615" s="84"/>
      <c r="K615" s="84"/>
      <c r="L615" s="84"/>
      <c r="M615" s="1"/>
    </row>
    <row r="616" spans="2:13" ht="45" customHeight="1" x14ac:dyDescent="0.25">
      <c r="B616" s="20"/>
      <c r="C616" s="27"/>
      <c r="D616" s="21"/>
      <c r="E616" s="22"/>
      <c r="F616" s="23"/>
      <c r="G616" s="23"/>
      <c r="H616" s="24"/>
      <c r="I616" s="67"/>
      <c r="J616" s="84"/>
      <c r="K616" s="84"/>
      <c r="L616" s="84"/>
      <c r="M616" s="1"/>
    </row>
    <row r="617" spans="2:13" ht="45" customHeight="1" x14ac:dyDescent="0.25">
      <c r="B617" s="20"/>
      <c r="C617" s="27"/>
      <c r="D617" s="21"/>
      <c r="E617" s="22"/>
      <c r="F617" s="23"/>
      <c r="G617" s="23"/>
      <c r="H617" s="24"/>
      <c r="I617" s="67"/>
      <c r="J617" s="84"/>
      <c r="K617" s="84"/>
      <c r="L617" s="84"/>
      <c r="M617" s="1"/>
    </row>
    <row r="618" spans="2:13" ht="45" customHeight="1" x14ac:dyDescent="0.25">
      <c r="B618" s="20"/>
      <c r="C618" s="27"/>
      <c r="D618" s="21"/>
      <c r="E618" s="22"/>
      <c r="F618" s="23"/>
      <c r="G618" s="23"/>
      <c r="H618" s="24"/>
      <c r="I618" s="67"/>
      <c r="J618" s="84"/>
      <c r="K618" s="84"/>
      <c r="L618" s="84"/>
      <c r="M618" s="1"/>
    </row>
    <row r="619" spans="2:13" ht="45" customHeight="1" x14ac:dyDescent="0.25">
      <c r="B619" s="20"/>
      <c r="C619" s="27"/>
      <c r="D619" s="21"/>
      <c r="E619" s="22"/>
      <c r="F619" s="23"/>
      <c r="G619" s="23"/>
      <c r="H619" s="24"/>
      <c r="I619" s="67"/>
      <c r="J619" s="84"/>
      <c r="K619" s="84"/>
      <c r="L619" s="84"/>
      <c r="M619" s="1"/>
    </row>
    <row r="620" spans="2:13" ht="45" customHeight="1" x14ac:dyDescent="0.25">
      <c r="B620" s="20"/>
      <c r="C620" s="27"/>
      <c r="D620" s="21"/>
      <c r="E620" s="22"/>
      <c r="F620" s="23"/>
      <c r="G620" s="23"/>
      <c r="H620" s="24"/>
      <c r="I620" s="67"/>
      <c r="J620" s="84"/>
      <c r="K620" s="84"/>
      <c r="L620" s="84"/>
      <c r="M620" s="1"/>
    </row>
    <row r="621" spans="2:13" ht="45" customHeight="1" x14ac:dyDescent="0.25">
      <c r="B621" s="20"/>
      <c r="C621" s="27"/>
      <c r="D621" s="21"/>
      <c r="E621" s="22"/>
      <c r="F621" s="23"/>
      <c r="G621" s="23"/>
      <c r="H621" s="24"/>
      <c r="I621" s="67"/>
      <c r="J621" s="84"/>
      <c r="K621" s="84"/>
      <c r="L621" s="84"/>
      <c r="M621" s="1"/>
    </row>
    <row r="622" spans="2:13" ht="45" customHeight="1" x14ac:dyDescent="0.25">
      <c r="B622" s="20"/>
      <c r="C622" s="27"/>
      <c r="D622" s="21"/>
      <c r="E622" s="22"/>
      <c r="F622" s="23"/>
      <c r="G622" s="23"/>
      <c r="H622" s="24"/>
      <c r="I622" s="67"/>
      <c r="J622" s="84"/>
      <c r="K622" s="84"/>
      <c r="L622" s="84"/>
      <c r="M622" s="1"/>
    </row>
    <row r="623" spans="2:13" ht="45" customHeight="1" x14ac:dyDescent="0.25">
      <c r="B623" s="20"/>
      <c r="C623" s="27"/>
      <c r="D623" s="21"/>
      <c r="E623" s="22"/>
      <c r="F623" s="23"/>
      <c r="G623" s="23"/>
      <c r="H623" s="24"/>
      <c r="I623" s="67"/>
      <c r="J623" s="84"/>
      <c r="K623" s="84"/>
      <c r="L623" s="84"/>
      <c r="M623" s="1"/>
    </row>
    <row r="624" spans="2:13" ht="45" customHeight="1" x14ac:dyDescent="0.25">
      <c r="B624" s="20"/>
      <c r="C624" s="27"/>
      <c r="D624" s="21"/>
      <c r="E624" s="22"/>
      <c r="F624" s="23"/>
      <c r="G624" s="23"/>
      <c r="H624" s="24"/>
      <c r="I624" s="67"/>
      <c r="J624" s="84"/>
      <c r="K624" s="84"/>
      <c r="L624" s="84"/>
      <c r="M624" s="1"/>
    </row>
    <row r="625" spans="2:13" ht="45" customHeight="1" x14ac:dyDescent="0.25">
      <c r="B625" s="20"/>
      <c r="C625" s="27"/>
      <c r="D625" s="21"/>
      <c r="E625" s="22"/>
      <c r="F625" s="23"/>
      <c r="G625" s="23"/>
      <c r="H625" s="24"/>
      <c r="I625" s="67"/>
      <c r="J625" s="84"/>
      <c r="K625" s="84"/>
      <c r="L625" s="84"/>
      <c r="M625" s="1"/>
    </row>
    <row r="626" spans="2:13" ht="45" customHeight="1" x14ac:dyDescent="0.25">
      <c r="B626" s="20"/>
      <c r="C626" s="27"/>
      <c r="D626" s="21"/>
      <c r="E626" s="22"/>
      <c r="F626" s="23"/>
      <c r="G626" s="23"/>
      <c r="H626" s="24"/>
      <c r="I626" s="67"/>
      <c r="J626" s="84"/>
      <c r="K626" s="84"/>
      <c r="L626" s="84"/>
    </row>
    <row r="627" spans="2:13" ht="45" customHeight="1" x14ac:dyDescent="0.25">
      <c r="B627" s="20"/>
      <c r="C627" s="27"/>
      <c r="D627" s="21"/>
      <c r="E627" s="22"/>
      <c r="F627" s="23"/>
      <c r="G627" s="23"/>
      <c r="H627" s="24"/>
      <c r="I627" s="67"/>
      <c r="J627" s="84"/>
      <c r="K627" s="84"/>
      <c r="L627" s="84"/>
      <c r="M627" s="1"/>
    </row>
    <row r="628" spans="2:13" ht="45" customHeight="1" x14ac:dyDescent="0.25">
      <c r="B628" s="20"/>
      <c r="C628" s="27"/>
      <c r="D628" s="21"/>
      <c r="E628" s="22"/>
      <c r="F628" s="23"/>
      <c r="G628" s="23"/>
      <c r="H628" s="24"/>
      <c r="I628" s="67"/>
      <c r="J628" s="84"/>
      <c r="K628" s="84"/>
      <c r="L628" s="84"/>
      <c r="M628" s="1"/>
    </row>
    <row r="629" spans="2:13" ht="45" customHeight="1" x14ac:dyDescent="0.25">
      <c r="B629" s="20"/>
      <c r="C629" s="27"/>
      <c r="D629" s="21"/>
      <c r="E629" s="22"/>
      <c r="F629" s="23"/>
      <c r="G629" s="23"/>
      <c r="H629" s="24"/>
      <c r="I629" s="67"/>
      <c r="J629" s="84"/>
      <c r="K629" s="84"/>
      <c r="L629" s="84"/>
      <c r="M629" s="1"/>
    </row>
    <row r="630" spans="2:13" ht="45" customHeight="1" x14ac:dyDescent="0.25">
      <c r="B630" s="20"/>
      <c r="C630" s="27"/>
      <c r="D630" s="21"/>
      <c r="E630" s="22"/>
      <c r="F630" s="23"/>
      <c r="G630" s="23"/>
      <c r="H630" s="24"/>
      <c r="I630" s="67"/>
      <c r="J630" s="84"/>
      <c r="K630" s="84"/>
      <c r="L630" s="84"/>
    </row>
    <row r="631" spans="2:13" ht="45" customHeight="1" x14ac:dyDescent="0.25">
      <c r="B631" s="20"/>
      <c r="C631" s="27"/>
      <c r="D631" s="21"/>
      <c r="E631" s="22"/>
      <c r="F631" s="23"/>
      <c r="G631" s="23"/>
      <c r="H631" s="24"/>
      <c r="I631" s="67"/>
      <c r="J631" s="84"/>
      <c r="K631" s="84"/>
      <c r="L631" s="84"/>
      <c r="M631" s="1"/>
    </row>
    <row r="632" spans="2:13" ht="45" customHeight="1" x14ac:dyDescent="0.25">
      <c r="B632" s="20"/>
      <c r="C632" s="27"/>
      <c r="D632" s="21"/>
      <c r="E632" s="22"/>
      <c r="F632" s="23"/>
      <c r="G632" s="23"/>
      <c r="H632" s="24"/>
      <c r="I632" s="67"/>
      <c r="J632" s="84"/>
      <c r="K632" s="84"/>
      <c r="L632" s="84"/>
      <c r="M632" s="1"/>
    </row>
    <row r="633" spans="2:13" ht="45" customHeight="1" x14ac:dyDescent="0.25">
      <c r="B633" s="20"/>
      <c r="C633" s="27"/>
      <c r="D633" s="21"/>
      <c r="E633" s="22"/>
      <c r="F633" s="23"/>
      <c r="G633" s="23"/>
      <c r="H633" s="24"/>
      <c r="I633" s="67"/>
      <c r="J633" s="84"/>
      <c r="K633" s="84"/>
      <c r="L633" s="84"/>
      <c r="M633" s="1"/>
    </row>
    <row r="634" spans="2:13" ht="45" customHeight="1" x14ac:dyDescent="0.25">
      <c r="B634" s="20"/>
      <c r="C634" s="27"/>
      <c r="D634" s="21"/>
      <c r="E634" s="22"/>
      <c r="F634" s="23"/>
      <c r="G634" s="23"/>
      <c r="H634" s="24"/>
      <c r="I634" s="67"/>
      <c r="J634" s="84"/>
      <c r="K634" s="84"/>
      <c r="L634" s="84"/>
      <c r="M634" s="1"/>
    </row>
    <row r="635" spans="2:13" ht="45" customHeight="1" x14ac:dyDescent="0.25">
      <c r="B635" s="20"/>
      <c r="C635" s="27"/>
      <c r="D635" s="21"/>
      <c r="E635" s="22"/>
      <c r="F635" s="23"/>
      <c r="G635" s="23"/>
      <c r="H635" s="24"/>
      <c r="I635" s="67"/>
      <c r="J635" s="84"/>
      <c r="K635" s="84"/>
      <c r="L635" s="84"/>
      <c r="M635" s="1"/>
    </row>
    <row r="636" spans="2:13" ht="45" customHeight="1" x14ac:dyDescent="0.25">
      <c r="B636" s="20"/>
      <c r="C636" s="27"/>
      <c r="D636" s="21"/>
      <c r="E636" s="22"/>
      <c r="F636" s="23"/>
      <c r="G636" s="23"/>
      <c r="H636" s="24"/>
      <c r="I636" s="67"/>
      <c r="J636" s="84"/>
      <c r="K636" s="84"/>
      <c r="L636" s="84"/>
      <c r="M636" s="1"/>
    </row>
    <row r="637" spans="2:13" ht="45" customHeight="1" x14ac:dyDescent="0.25">
      <c r="B637" s="20"/>
      <c r="C637" s="27"/>
      <c r="D637" s="21"/>
      <c r="E637" s="22"/>
      <c r="F637" s="23"/>
      <c r="G637" s="23"/>
      <c r="H637" s="24"/>
      <c r="I637" s="67"/>
      <c r="J637" s="84"/>
      <c r="K637" s="84"/>
      <c r="L637" s="84"/>
      <c r="M637" s="1"/>
    </row>
    <row r="638" spans="2:13" ht="45" customHeight="1" x14ac:dyDescent="0.25">
      <c r="B638" s="20"/>
      <c r="C638" s="27"/>
      <c r="D638" s="21"/>
      <c r="E638" s="22"/>
      <c r="F638" s="23"/>
      <c r="G638" s="23"/>
      <c r="H638" s="24"/>
      <c r="I638" s="67"/>
      <c r="J638" s="84"/>
      <c r="K638" s="84"/>
      <c r="L638" s="84"/>
      <c r="M638" s="1"/>
    </row>
    <row r="639" spans="2:13" ht="45" customHeight="1" x14ac:dyDescent="0.25">
      <c r="B639" s="20"/>
      <c r="C639" s="27"/>
      <c r="D639" s="21"/>
      <c r="E639" s="22"/>
      <c r="F639" s="23"/>
      <c r="G639" s="23"/>
      <c r="H639" s="24"/>
      <c r="I639" s="67"/>
      <c r="J639" s="84"/>
      <c r="K639" s="84"/>
      <c r="L639" s="84"/>
      <c r="M639" s="1"/>
    </row>
    <row r="640" spans="2:13" ht="45" customHeight="1" x14ac:dyDescent="0.25">
      <c r="B640" s="20"/>
      <c r="C640" s="27"/>
      <c r="D640" s="21"/>
      <c r="E640" s="22"/>
      <c r="F640" s="23"/>
      <c r="G640" s="23"/>
      <c r="H640" s="24"/>
      <c r="I640" s="67"/>
      <c r="J640" s="84"/>
      <c r="K640" s="84"/>
      <c r="L640" s="84"/>
      <c r="M640" s="1"/>
    </row>
    <row r="641" spans="2:13" ht="45" customHeight="1" x14ac:dyDescent="0.25">
      <c r="B641" s="20"/>
      <c r="C641" s="27"/>
      <c r="D641" s="21"/>
      <c r="E641" s="22"/>
      <c r="F641" s="23"/>
      <c r="G641" s="23"/>
      <c r="H641" s="24"/>
      <c r="I641" s="67"/>
      <c r="J641" s="84"/>
      <c r="K641" s="84"/>
      <c r="L641" s="84"/>
      <c r="M641" s="1"/>
    </row>
    <row r="642" spans="2:13" ht="45" customHeight="1" x14ac:dyDescent="0.25">
      <c r="B642" s="20"/>
      <c r="C642" s="27"/>
      <c r="D642" s="21"/>
      <c r="E642" s="22"/>
      <c r="F642" s="23"/>
      <c r="G642" s="23"/>
      <c r="H642" s="24"/>
      <c r="I642" s="67"/>
      <c r="J642" s="84"/>
      <c r="K642" s="84"/>
      <c r="L642" s="84"/>
      <c r="M642" s="1"/>
    </row>
    <row r="643" spans="2:13" ht="45" customHeight="1" x14ac:dyDescent="0.25">
      <c r="B643" s="20"/>
      <c r="C643" s="27"/>
      <c r="D643" s="21"/>
      <c r="E643" s="22"/>
      <c r="F643" s="23"/>
      <c r="G643" s="23"/>
      <c r="H643" s="24"/>
      <c r="I643" s="67"/>
      <c r="J643" s="84"/>
      <c r="K643" s="84"/>
      <c r="L643" s="84"/>
      <c r="M643" s="1"/>
    </row>
    <row r="644" spans="2:13" ht="45" customHeight="1" x14ac:dyDescent="0.25">
      <c r="B644" s="20"/>
      <c r="C644" s="27"/>
      <c r="D644" s="21"/>
      <c r="E644" s="22"/>
      <c r="F644" s="23"/>
      <c r="G644" s="23"/>
      <c r="H644" s="24"/>
      <c r="I644" s="67"/>
      <c r="J644" s="84"/>
      <c r="K644" s="84"/>
      <c r="L644" s="84"/>
      <c r="M644" s="1"/>
    </row>
    <row r="645" spans="2:13" ht="45" customHeight="1" x14ac:dyDescent="0.25">
      <c r="B645" s="20"/>
      <c r="C645" s="27"/>
      <c r="D645" s="21"/>
      <c r="E645" s="22"/>
      <c r="F645" s="23"/>
      <c r="G645" s="23"/>
      <c r="H645" s="24"/>
      <c r="I645" s="67"/>
      <c r="J645" s="84"/>
      <c r="K645" s="84"/>
      <c r="L645" s="84"/>
      <c r="M645" s="1"/>
    </row>
    <row r="646" spans="2:13" ht="45" customHeight="1" x14ac:dyDescent="0.25">
      <c r="B646" s="20"/>
      <c r="C646" s="27"/>
      <c r="D646" s="21"/>
      <c r="E646" s="22"/>
      <c r="F646" s="23"/>
      <c r="G646" s="23"/>
      <c r="H646" s="24"/>
      <c r="I646" s="67"/>
      <c r="J646" s="84"/>
      <c r="K646" s="84"/>
      <c r="L646" s="84"/>
      <c r="M646" s="1"/>
    </row>
    <row r="647" spans="2:13" ht="45" customHeight="1" x14ac:dyDescent="0.25">
      <c r="B647" s="20"/>
      <c r="C647" s="27"/>
      <c r="D647" s="21"/>
      <c r="E647" s="22"/>
      <c r="F647" s="23"/>
      <c r="G647" s="23"/>
      <c r="H647" s="24"/>
      <c r="I647" s="67"/>
      <c r="J647" s="84"/>
      <c r="K647" s="84"/>
      <c r="L647" s="84"/>
      <c r="M647" s="1"/>
    </row>
    <row r="648" spans="2:13" ht="45" customHeight="1" x14ac:dyDescent="0.25">
      <c r="B648" s="20"/>
      <c r="C648" s="27"/>
      <c r="D648" s="21"/>
      <c r="E648" s="22"/>
      <c r="F648" s="23"/>
      <c r="G648" s="23"/>
      <c r="H648" s="24"/>
      <c r="I648" s="67"/>
      <c r="J648" s="84"/>
      <c r="K648" s="84"/>
      <c r="L648" s="84"/>
      <c r="M648" s="1"/>
    </row>
    <row r="649" spans="2:13" ht="45" customHeight="1" x14ac:dyDescent="0.25">
      <c r="B649" s="20"/>
      <c r="C649" s="27"/>
      <c r="D649" s="21"/>
      <c r="E649" s="22"/>
      <c r="F649" s="23"/>
      <c r="G649" s="23"/>
      <c r="H649" s="24"/>
      <c r="I649" s="67"/>
      <c r="J649" s="84"/>
      <c r="K649" s="84"/>
      <c r="L649" s="84"/>
      <c r="M649" s="1"/>
    </row>
    <row r="650" spans="2:13" ht="45" customHeight="1" x14ac:dyDescent="0.25">
      <c r="B650" s="20"/>
      <c r="C650" s="27"/>
      <c r="D650" s="21"/>
      <c r="E650" s="22"/>
      <c r="F650" s="23"/>
      <c r="G650" s="23"/>
      <c r="H650" s="24"/>
      <c r="I650" s="67"/>
      <c r="J650" s="84"/>
      <c r="K650" s="84"/>
      <c r="L650" s="84"/>
      <c r="M650" s="1"/>
    </row>
    <row r="651" spans="2:13" ht="45" customHeight="1" x14ac:dyDescent="0.25">
      <c r="B651" s="20"/>
      <c r="C651" s="27"/>
      <c r="D651" s="21"/>
      <c r="E651" s="22"/>
      <c r="F651" s="23"/>
      <c r="G651" s="23"/>
      <c r="H651" s="24"/>
      <c r="I651" s="67"/>
      <c r="J651" s="84"/>
      <c r="K651" s="84"/>
      <c r="L651" s="84"/>
      <c r="M651" s="1"/>
    </row>
    <row r="652" spans="2:13" ht="45" customHeight="1" x14ac:dyDescent="0.25">
      <c r="B652" s="20"/>
      <c r="C652" s="27"/>
      <c r="D652" s="21"/>
      <c r="E652" s="22"/>
      <c r="F652" s="23"/>
      <c r="G652" s="23"/>
      <c r="H652" s="24"/>
      <c r="I652" s="67"/>
      <c r="J652" s="84"/>
      <c r="K652" s="84"/>
      <c r="L652" s="84"/>
      <c r="M652" s="1"/>
    </row>
    <row r="653" spans="2:13" ht="45" customHeight="1" x14ac:dyDescent="0.25">
      <c r="B653" s="20"/>
      <c r="C653" s="27"/>
      <c r="D653" s="21"/>
      <c r="E653" s="22"/>
      <c r="F653" s="23"/>
      <c r="G653" s="23"/>
      <c r="H653" s="24"/>
      <c r="I653" s="67"/>
      <c r="J653" s="84"/>
      <c r="K653" s="84"/>
      <c r="L653" s="84"/>
      <c r="M653" s="1"/>
    </row>
    <row r="654" spans="2:13" ht="45" customHeight="1" x14ac:dyDescent="0.25">
      <c r="B654" s="20"/>
      <c r="C654" s="27"/>
      <c r="D654" s="21"/>
      <c r="E654" s="22"/>
      <c r="F654" s="23"/>
      <c r="G654" s="23"/>
      <c r="H654" s="24"/>
      <c r="I654" s="67"/>
      <c r="J654" s="84"/>
      <c r="K654" s="84"/>
      <c r="L654" s="84"/>
      <c r="M654" s="1"/>
    </row>
    <row r="655" spans="2:13" ht="45" customHeight="1" x14ac:dyDescent="0.25">
      <c r="B655" s="20"/>
      <c r="C655" s="27"/>
      <c r="D655" s="21"/>
      <c r="E655" s="22"/>
      <c r="F655" s="23"/>
      <c r="G655" s="23"/>
      <c r="H655" s="24"/>
      <c r="I655" s="67"/>
      <c r="J655" s="84"/>
      <c r="K655" s="84"/>
      <c r="L655" s="84"/>
      <c r="M655" s="1"/>
    </row>
    <row r="656" spans="2:13" ht="45" customHeight="1" x14ac:dyDescent="0.25">
      <c r="B656" s="20"/>
      <c r="C656" s="27"/>
      <c r="D656" s="21"/>
      <c r="E656" s="22"/>
      <c r="F656" s="23"/>
      <c r="G656" s="23"/>
      <c r="H656" s="24"/>
      <c r="I656" s="67"/>
      <c r="J656" s="84"/>
      <c r="K656" s="84"/>
      <c r="L656" s="84"/>
      <c r="M656" s="1"/>
    </row>
    <row r="657" spans="2:13" ht="45" customHeight="1" x14ac:dyDescent="0.25">
      <c r="B657" s="20"/>
      <c r="C657" s="27"/>
      <c r="D657" s="21"/>
      <c r="E657" s="22"/>
      <c r="F657" s="23"/>
      <c r="G657" s="23"/>
      <c r="H657" s="24"/>
      <c r="I657" s="67"/>
      <c r="J657" s="84"/>
      <c r="K657" s="84"/>
      <c r="L657" s="84"/>
      <c r="M657" s="1"/>
    </row>
    <row r="658" spans="2:13" ht="45" customHeight="1" x14ac:dyDescent="0.25">
      <c r="B658" s="20"/>
      <c r="C658" s="27"/>
      <c r="D658" s="21"/>
      <c r="E658" s="22"/>
      <c r="F658" s="23"/>
      <c r="G658" s="23"/>
      <c r="H658" s="24"/>
      <c r="I658" s="67"/>
      <c r="J658" s="84"/>
      <c r="K658" s="84"/>
      <c r="L658" s="84"/>
      <c r="M658" s="1"/>
    </row>
    <row r="659" spans="2:13" ht="45" customHeight="1" x14ac:dyDescent="0.25">
      <c r="B659" s="20"/>
      <c r="C659" s="27"/>
      <c r="D659" s="21"/>
      <c r="E659" s="22"/>
      <c r="F659" s="23"/>
      <c r="G659" s="23"/>
      <c r="H659" s="24"/>
      <c r="I659" s="67"/>
      <c r="J659" s="84"/>
      <c r="K659" s="84"/>
      <c r="L659" s="84"/>
      <c r="M659" s="1"/>
    </row>
    <row r="660" spans="2:13" ht="45" customHeight="1" x14ac:dyDescent="0.25">
      <c r="B660" s="20"/>
      <c r="C660" s="27"/>
      <c r="D660" s="21"/>
      <c r="E660" s="22"/>
      <c r="F660" s="23"/>
      <c r="G660" s="23"/>
      <c r="H660" s="24"/>
      <c r="I660" s="67"/>
      <c r="J660" s="84"/>
      <c r="K660" s="84"/>
      <c r="L660" s="84"/>
      <c r="M660" s="1"/>
    </row>
    <row r="661" spans="2:13" ht="45" customHeight="1" x14ac:dyDescent="0.25">
      <c r="B661" s="20"/>
      <c r="C661" s="27"/>
      <c r="D661" s="21"/>
      <c r="E661" s="22"/>
      <c r="F661" s="23"/>
      <c r="G661" s="23"/>
      <c r="H661" s="24"/>
      <c r="I661" s="67"/>
      <c r="J661" s="84"/>
      <c r="K661" s="84"/>
      <c r="L661" s="84"/>
      <c r="M661" s="1"/>
    </row>
    <row r="662" spans="2:13" ht="45" customHeight="1" x14ac:dyDescent="0.25">
      <c r="B662" s="20"/>
      <c r="C662" s="27"/>
      <c r="D662" s="21"/>
      <c r="E662" s="22"/>
      <c r="F662" s="23"/>
      <c r="G662" s="23"/>
      <c r="H662" s="24"/>
      <c r="I662" s="67"/>
      <c r="J662" s="84"/>
      <c r="K662" s="84"/>
      <c r="L662" s="84"/>
      <c r="M662" s="1"/>
    </row>
    <row r="663" spans="2:13" ht="45" customHeight="1" x14ac:dyDescent="0.25">
      <c r="B663" s="20"/>
      <c r="C663" s="27"/>
      <c r="D663" s="21"/>
      <c r="E663" s="22"/>
      <c r="F663" s="23"/>
      <c r="G663" s="23"/>
      <c r="H663" s="24"/>
      <c r="I663" s="67"/>
      <c r="J663" s="84"/>
      <c r="K663" s="84"/>
      <c r="L663" s="84"/>
      <c r="M663" s="1"/>
    </row>
    <row r="664" spans="2:13" ht="45" customHeight="1" x14ac:dyDescent="0.25">
      <c r="B664" s="20"/>
      <c r="C664" s="27"/>
      <c r="D664" s="21"/>
      <c r="E664" s="22"/>
      <c r="F664" s="23"/>
      <c r="G664" s="23"/>
      <c r="H664" s="24"/>
      <c r="I664" s="67"/>
      <c r="J664" s="84"/>
      <c r="K664" s="84"/>
      <c r="L664" s="84"/>
      <c r="M664" s="1"/>
    </row>
    <row r="665" spans="2:13" ht="45" customHeight="1" x14ac:dyDescent="0.25">
      <c r="B665" s="20"/>
      <c r="C665" s="27"/>
      <c r="D665" s="21"/>
      <c r="E665" s="22"/>
      <c r="F665" s="23"/>
      <c r="G665" s="23"/>
      <c r="H665" s="24"/>
      <c r="I665" s="67"/>
      <c r="J665" s="84"/>
      <c r="K665" s="84"/>
      <c r="L665" s="84"/>
      <c r="M665" s="1"/>
    </row>
    <row r="666" spans="2:13" ht="45" customHeight="1" x14ac:dyDescent="0.25">
      <c r="B666" s="20"/>
      <c r="C666" s="27"/>
      <c r="D666" s="21"/>
      <c r="E666" s="22"/>
      <c r="F666" s="23"/>
      <c r="G666" s="23"/>
      <c r="H666" s="24"/>
      <c r="I666" s="67"/>
      <c r="J666" s="84"/>
      <c r="K666" s="84"/>
      <c r="L666" s="84"/>
      <c r="M666" s="1"/>
    </row>
    <row r="667" spans="2:13" ht="45" customHeight="1" x14ac:dyDescent="0.25">
      <c r="B667" s="20"/>
      <c r="C667" s="27"/>
      <c r="D667" s="21"/>
      <c r="E667" s="22"/>
      <c r="F667" s="23"/>
      <c r="G667" s="23"/>
      <c r="H667" s="24"/>
      <c r="I667" s="67"/>
      <c r="J667" s="84"/>
      <c r="K667" s="84"/>
      <c r="L667" s="84"/>
      <c r="M667" s="1"/>
    </row>
    <row r="668" spans="2:13" ht="45" customHeight="1" x14ac:dyDescent="0.25">
      <c r="B668" s="20"/>
      <c r="C668" s="27"/>
      <c r="D668" s="21"/>
      <c r="E668" s="22"/>
      <c r="F668" s="23"/>
      <c r="G668" s="23"/>
      <c r="H668" s="24"/>
      <c r="I668" s="67"/>
      <c r="J668" s="84"/>
      <c r="K668" s="84"/>
      <c r="L668" s="84"/>
      <c r="M668" s="1"/>
    </row>
    <row r="669" spans="2:13" ht="45" customHeight="1" x14ac:dyDescent="0.25">
      <c r="B669" s="20"/>
      <c r="C669" s="27"/>
      <c r="D669" s="21"/>
      <c r="E669" s="22"/>
      <c r="F669" s="23"/>
      <c r="G669" s="23"/>
      <c r="H669" s="24"/>
      <c r="I669" s="67"/>
      <c r="J669" s="84"/>
      <c r="K669" s="84"/>
      <c r="L669" s="84"/>
      <c r="M669" s="1"/>
    </row>
    <row r="670" spans="2:13" ht="45" customHeight="1" x14ac:dyDescent="0.25">
      <c r="B670" s="20"/>
      <c r="C670" s="27"/>
      <c r="D670" s="21"/>
      <c r="E670" s="22"/>
      <c r="F670" s="23"/>
      <c r="G670" s="23"/>
      <c r="H670" s="24"/>
      <c r="I670" s="67"/>
      <c r="J670" s="84"/>
      <c r="K670" s="84"/>
      <c r="L670" s="84"/>
      <c r="M670" s="1"/>
    </row>
    <row r="671" spans="2:13" ht="45" customHeight="1" x14ac:dyDescent="0.25">
      <c r="B671" s="20"/>
      <c r="C671" s="27"/>
      <c r="D671" s="21"/>
      <c r="E671" s="22"/>
      <c r="F671" s="23"/>
      <c r="G671" s="23"/>
      <c r="H671" s="24"/>
      <c r="I671" s="67"/>
      <c r="J671" s="84"/>
      <c r="K671" s="84"/>
      <c r="L671" s="84"/>
      <c r="M671" s="1"/>
    </row>
    <row r="672" spans="2:13" ht="45" customHeight="1" x14ac:dyDescent="0.25">
      <c r="B672" s="20"/>
      <c r="C672" s="27"/>
      <c r="D672" s="21"/>
      <c r="E672" s="22"/>
      <c r="F672" s="23"/>
      <c r="G672" s="23"/>
      <c r="H672" s="24"/>
      <c r="I672" s="67"/>
      <c r="J672" s="84"/>
      <c r="K672" s="84"/>
      <c r="L672" s="84"/>
      <c r="M672" s="1"/>
    </row>
    <row r="673" spans="2:13" ht="45" customHeight="1" x14ac:dyDescent="0.25">
      <c r="B673" s="20"/>
      <c r="C673" s="27"/>
      <c r="D673" s="21"/>
      <c r="E673" s="22"/>
      <c r="F673" s="23"/>
      <c r="G673" s="23"/>
      <c r="H673" s="24"/>
      <c r="I673" s="67"/>
      <c r="J673" s="84"/>
      <c r="K673" s="84"/>
      <c r="L673" s="84"/>
      <c r="M673" s="1"/>
    </row>
    <row r="674" spans="2:13" ht="45" customHeight="1" x14ac:dyDescent="0.25">
      <c r="B674" s="20"/>
      <c r="C674" s="27"/>
      <c r="D674" s="21"/>
      <c r="E674" s="22"/>
      <c r="F674" s="23"/>
      <c r="G674" s="23"/>
      <c r="H674" s="24"/>
      <c r="I674" s="67"/>
      <c r="J674" s="84"/>
      <c r="K674" s="84"/>
      <c r="L674" s="84"/>
      <c r="M674" s="1"/>
    </row>
    <row r="675" spans="2:13" ht="45" customHeight="1" x14ac:dyDescent="0.25">
      <c r="B675" s="20"/>
      <c r="C675" s="27"/>
      <c r="D675" s="21"/>
      <c r="E675" s="22"/>
      <c r="F675" s="23"/>
      <c r="G675" s="23"/>
      <c r="H675" s="24"/>
      <c r="I675" s="67"/>
      <c r="J675" s="84"/>
      <c r="K675" s="84"/>
      <c r="L675" s="84"/>
    </row>
    <row r="676" spans="2:13" ht="45" customHeight="1" x14ac:dyDescent="0.25">
      <c r="B676" s="20"/>
      <c r="C676" s="27"/>
      <c r="D676" s="21"/>
      <c r="E676" s="22"/>
      <c r="F676" s="23"/>
      <c r="G676" s="23"/>
      <c r="H676" s="24"/>
      <c r="I676" s="67"/>
      <c r="J676" s="84"/>
      <c r="K676" s="84"/>
      <c r="L676" s="84"/>
      <c r="M676" s="1"/>
    </row>
    <row r="677" spans="2:13" ht="45" customHeight="1" x14ac:dyDescent="0.25">
      <c r="B677" s="20"/>
      <c r="C677" s="27"/>
      <c r="D677" s="21"/>
      <c r="E677" s="22"/>
      <c r="F677" s="23"/>
      <c r="G677" s="23"/>
      <c r="H677" s="24"/>
      <c r="I677" s="67"/>
      <c r="J677" s="84"/>
      <c r="K677" s="84"/>
      <c r="L677" s="84"/>
      <c r="M677" s="1"/>
    </row>
    <row r="678" spans="2:13" ht="45" customHeight="1" x14ac:dyDescent="0.25">
      <c r="B678" s="20"/>
      <c r="C678" s="27"/>
      <c r="D678" s="21"/>
      <c r="E678" s="22"/>
      <c r="F678" s="23"/>
      <c r="G678" s="23"/>
      <c r="H678" s="24"/>
      <c r="I678" s="67"/>
      <c r="J678" s="84"/>
      <c r="K678" s="84"/>
      <c r="L678" s="84"/>
      <c r="M678" s="1"/>
    </row>
    <row r="679" spans="2:13" ht="45" customHeight="1" x14ac:dyDescent="0.25">
      <c r="B679" s="20"/>
      <c r="C679" s="27"/>
      <c r="D679" s="21"/>
      <c r="E679" s="22"/>
      <c r="F679" s="23"/>
      <c r="G679" s="23"/>
      <c r="H679" s="24"/>
      <c r="I679" s="67"/>
      <c r="J679" s="84"/>
      <c r="K679" s="84"/>
      <c r="L679" s="84"/>
      <c r="M679" s="1"/>
    </row>
    <row r="680" spans="2:13" ht="45" customHeight="1" x14ac:dyDescent="0.25">
      <c r="B680" s="20"/>
      <c r="C680" s="27"/>
      <c r="D680" s="21"/>
      <c r="E680" s="22"/>
      <c r="F680" s="23"/>
      <c r="G680" s="23"/>
      <c r="H680" s="24"/>
      <c r="I680" s="67"/>
      <c r="J680" s="84"/>
      <c r="K680" s="84"/>
      <c r="L680" s="84"/>
      <c r="M680" s="1"/>
    </row>
    <row r="681" spans="2:13" ht="45" customHeight="1" x14ac:dyDescent="0.25">
      <c r="B681" s="20"/>
      <c r="C681" s="27"/>
      <c r="D681" s="21"/>
      <c r="E681" s="22"/>
      <c r="F681" s="23"/>
      <c r="G681" s="23"/>
      <c r="H681" s="24"/>
      <c r="I681" s="67"/>
      <c r="J681" s="84"/>
      <c r="K681" s="84"/>
      <c r="L681" s="84"/>
      <c r="M681" s="1"/>
    </row>
    <row r="682" spans="2:13" ht="45" customHeight="1" x14ac:dyDescent="0.25">
      <c r="B682" s="20"/>
      <c r="C682" s="27"/>
      <c r="D682" s="21"/>
      <c r="E682" s="22"/>
      <c r="F682" s="23"/>
      <c r="G682" s="23"/>
      <c r="H682" s="24"/>
      <c r="I682" s="67"/>
      <c r="J682" s="84"/>
      <c r="K682" s="84"/>
      <c r="L682" s="84"/>
    </row>
    <row r="683" spans="2:13" ht="45" customHeight="1" x14ac:dyDescent="0.25">
      <c r="B683" s="20"/>
      <c r="C683" s="27"/>
      <c r="D683" s="21"/>
      <c r="E683" s="22"/>
      <c r="F683" s="23"/>
      <c r="G683" s="23"/>
      <c r="H683" s="24"/>
      <c r="I683" s="67"/>
      <c r="J683" s="84"/>
      <c r="K683" s="84"/>
      <c r="L683" s="84"/>
      <c r="M683" s="1"/>
    </row>
    <row r="684" spans="2:13" ht="45" customHeight="1" x14ac:dyDescent="0.25">
      <c r="B684" s="20"/>
      <c r="C684" s="27"/>
      <c r="D684" s="21"/>
      <c r="E684" s="22"/>
      <c r="F684" s="23"/>
      <c r="G684" s="23"/>
      <c r="H684" s="24"/>
      <c r="I684" s="67"/>
      <c r="J684" s="84"/>
      <c r="K684" s="84"/>
      <c r="L684" s="84"/>
      <c r="M684" s="1"/>
    </row>
    <row r="685" spans="2:13" ht="45" customHeight="1" x14ac:dyDescent="0.25">
      <c r="B685" s="20"/>
      <c r="C685" s="27"/>
      <c r="D685" s="21"/>
      <c r="E685" s="22"/>
      <c r="F685" s="23"/>
      <c r="G685" s="23"/>
      <c r="H685" s="24"/>
      <c r="I685" s="67"/>
      <c r="J685" s="84"/>
      <c r="K685" s="84"/>
      <c r="L685" s="84"/>
      <c r="M685" s="1"/>
    </row>
    <row r="686" spans="2:13" ht="45" customHeight="1" x14ac:dyDescent="0.25">
      <c r="B686" s="20"/>
      <c r="C686" s="27"/>
      <c r="D686" s="21"/>
      <c r="E686" s="22"/>
      <c r="F686" s="23"/>
      <c r="G686" s="23"/>
      <c r="H686" s="24"/>
      <c r="I686" s="67"/>
      <c r="J686" s="84"/>
      <c r="K686" s="84"/>
      <c r="L686" s="84"/>
      <c r="M686" s="1"/>
    </row>
    <row r="687" spans="2:13" ht="45" customHeight="1" x14ac:dyDescent="0.25">
      <c r="B687" s="20"/>
      <c r="C687" s="27"/>
      <c r="D687" s="21"/>
      <c r="E687" s="22"/>
      <c r="F687" s="23"/>
      <c r="G687" s="23"/>
      <c r="H687" s="24"/>
      <c r="I687" s="67"/>
      <c r="J687" s="84"/>
      <c r="K687" s="84"/>
      <c r="L687" s="84"/>
      <c r="M687" s="1"/>
    </row>
    <row r="688" spans="2:13" ht="45" customHeight="1" x14ac:dyDescent="0.25">
      <c r="B688" s="20"/>
      <c r="C688" s="27"/>
      <c r="D688" s="21"/>
      <c r="E688" s="22"/>
      <c r="F688" s="23"/>
      <c r="G688" s="23"/>
      <c r="H688" s="24"/>
      <c r="I688" s="67"/>
      <c r="J688" s="84"/>
      <c r="K688" s="84"/>
      <c r="L688" s="84"/>
    </row>
  </sheetData>
  <sheetProtection selectLockedCells="1" selectUnlockedCells="1"/>
  <autoFilter ref="B7:L688"/>
  <mergeCells count="690">
    <mergeCell ref="J7:L9"/>
    <mergeCell ref="B7:B9"/>
    <mergeCell ref="J14:L14"/>
    <mergeCell ref="J15:L15"/>
    <mergeCell ref="J12:L12"/>
    <mergeCell ref="J13:L13"/>
    <mergeCell ref="J10:L10"/>
    <mergeCell ref="J11:L11"/>
    <mergeCell ref="J20:L20"/>
    <mergeCell ref="J21:L21"/>
    <mergeCell ref="J18:L18"/>
    <mergeCell ref="J19:L19"/>
    <mergeCell ref="J16:L16"/>
    <mergeCell ref="J17:L17"/>
    <mergeCell ref="J26:L26"/>
    <mergeCell ref="J27:L27"/>
    <mergeCell ref="J24:L24"/>
    <mergeCell ref="J25:L25"/>
    <mergeCell ref="J22:L22"/>
    <mergeCell ref="J23:L23"/>
    <mergeCell ref="J32:L32"/>
    <mergeCell ref="J33:L33"/>
    <mergeCell ref="J30:L30"/>
    <mergeCell ref="J31:L31"/>
    <mergeCell ref="J28:L28"/>
    <mergeCell ref="J29:L29"/>
    <mergeCell ref="J38:L38"/>
    <mergeCell ref="J39:L39"/>
    <mergeCell ref="J36:L36"/>
    <mergeCell ref="J37:L37"/>
    <mergeCell ref="J34:L34"/>
    <mergeCell ref="J35:L35"/>
    <mergeCell ref="J44:L44"/>
    <mergeCell ref="J45:L45"/>
    <mergeCell ref="J42:L42"/>
    <mergeCell ref="J43:L43"/>
    <mergeCell ref="J40:L40"/>
    <mergeCell ref="J41:L41"/>
    <mergeCell ref="J50:L50"/>
    <mergeCell ref="J51:L51"/>
    <mergeCell ref="J48:L48"/>
    <mergeCell ref="J49:L49"/>
    <mergeCell ref="J46:L46"/>
    <mergeCell ref="J47:L47"/>
    <mergeCell ref="J56:L56"/>
    <mergeCell ref="J57:L57"/>
    <mergeCell ref="J54:L54"/>
    <mergeCell ref="J55:L55"/>
    <mergeCell ref="J52:L52"/>
    <mergeCell ref="J53:L53"/>
    <mergeCell ref="J62:L62"/>
    <mergeCell ref="J63:L63"/>
    <mergeCell ref="J60:L60"/>
    <mergeCell ref="J61:L61"/>
    <mergeCell ref="J58:L58"/>
    <mergeCell ref="J59:L59"/>
    <mergeCell ref="J68:L68"/>
    <mergeCell ref="J69:L69"/>
    <mergeCell ref="J66:L66"/>
    <mergeCell ref="J67:L67"/>
    <mergeCell ref="J64:L64"/>
    <mergeCell ref="J65:L65"/>
    <mergeCell ref="J74:L74"/>
    <mergeCell ref="J75:L75"/>
    <mergeCell ref="J72:L72"/>
    <mergeCell ref="J73:L73"/>
    <mergeCell ref="J70:L70"/>
    <mergeCell ref="J71:L71"/>
    <mergeCell ref="J80:L80"/>
    <mergeCell ref="J81:L81"/>
    <mergeCell ref="J78:L78"/>
    <mergeCell ref="J79:L79"/>
    <mergeCell ref="J76:L76"/>
    <mergeCell ref="J77:L77"/>
    <mergeCell ref="J86:L86"/>
    <mergeCell ref="J87:L87"/>
    <mergeCell ref="J84:L84"/>
    <mergeCell ref="J85:L85"/>
    <mergeCell ref="J82:L82"/>
    <mergeCell ref="J83:L83"/>
    <mergeCell ref="J92:L92"/>
    <mergeCell ref="J93:L93"/>
    <mergeCell ref="J90:L90"/>
    <mergeCell ref="J91:L91"/>
    <mergeCell ref="J88:L88"/>
    <mergeCell ref="J89:L89"/>
    <mergeCell ref="J98:L98"/>
    <mergeCell ref="J99:L99"/>
    <mergeCell ref="J96:L96"/>
    <mergeCell ref="J97:L97"/>
    <mergeCell ref="J94:L94"/>
    <mergeCell ref="J95:L95"/>
    <mergeCell ref="J104:L104"/>
    <mergeCell ref="J105:L105"/>
    <mergeCell ref="J102:L102"/>
    <mergeCell ref="J103:L103"/>
    <mergeCell ref="J100:L100"/>
    <mergeCell ref="J101:L101"/>
    <mergeCell ref="J110:L110"/>
    <mergeCell ref="J111:L111"/>
    <mergeCell ref="J108:L108"/>
    <mergeCell ref="J109:L109"/>
    <mergeCell ref="J106:L106"/>
    <mergeCell ref="J107:L107"/>
    <mergeCell ref="J116:L116"/>
    <mergeCell ref="J117:L117"/>
    <mergeCell ref="J114:L114"/>
    <mergeCell ref="J115:L115"/>
    <mergeCell ref="J112:L112"/>
    <mergeCell ref="J113:L113"/>
    <mergeCell ref="J122:L122"/>
    <mergeCell ref="J123:L123"/>
    <mergeCell ref="J120:L120"/>
    <mergeCell ref="J121:L121"/>
    <mergeCell ref="J118:L118"/>
    <mergeCell ref="J119:L119"/>
    <mergeCell ref="J128:L128"/>
    <mergeCell ref="J129:L129"/>
    <mergeCell ref="J126:L126"/>
    <mergeCell ref="J127:L127"/>
    <mergeCell ref="J124:L124"/>
    <mergeCell ref="J125:L125"/>
    <mergeCell ref="J134:L134"/>
    <mergeCell ref="J135:L135"/>
    <mergeCell ref="J132:L132"/>
    <mergeCell ref="J133:L133"/>
    <mergeCell ref="J130:L130"/>
    <mergeCell ref="J131:L131"/>
    <mergeCell ref="J140:L140"/>
    <mergeCell ref="J141:L141"/>
    <mergeCell ref="J138:L138"/>
    <mergeCell ref="J139:L139"/>
    <mergeCell ref="J136:L136"/>
    <mergeCell ref="J137:L137"/>
    <mergeCell ref="J146:L146"/>
    <mergeCell ref="J147:L147"/>
    <mergeCell ref="J144:L144"/>
    <mergeCell ref="J145:L145"/>
    <mergeCell ref="J142:L142"/>
    <mergeCell ref="J143:L143"/>
    <mergeCell ref="J152:L152"/>
    <mergeCell ref="J153:L153"/>
    <mergeCell ref="J150:L150"/>
    <mergeCell ref="J151:L151"/>
    <mergeCell ref="J148:L148"/>
    <mergeCell ref="J149:L149"/>
    <mergeCell ref="J158:L158"/>
    <mergeCell ref="J159:L159"/>
    <mergeCell ref="J156:L156"/>
    <mergeCell ref="J157:L157"/>
    <mergeCell ref="J154:L154"/>
    <mergeCell ref="J155:L155"/>
    <mergeCell ref="J164:L164"/>
    <mergeCell ref="J165:L165"/>
    <mergeCell ref="J162:L162"/>
    <mergeCell ref="J163:L163"/>
    <mergeCell ref="J160:L160"/>
    <mergeCell ref="J161:L161"/>
    <mergeCell ref="J170:L170"/>
    <mergeCell ref="J171:L171"/>
    <mergeCell ref="J168:L168"/>
    <mergeCell ref="J169:L169"/>
    <mergeCell ref="J166:L166"/>
    <mergeCell ref="J167:L167"/>
    <mergeCell ref="J176:L176"/>
    <mergeCell ref="J177:L177"/>
    <mergeCell ref="J174:L174"/>
    <mergeCell ref="J175:L175"/>
    <mergeCell ref="J172:L172"/>
    <mergeCell ref="J173:L173"/>
    <mergeCell ref="J182:L182"/>
    <mergeCell ref="J183:L183"/>
    <mergeCell ref="J180:L180"/>
    <mergeCell ref="J181:L181"/>
    <mergeCell ref="J178:L178"/>
    <mergeCell ref="J179:L179"/>
    <mergeCell ref="J188:L188"/>
    <mergeCell ref="J189:L189"/>
    <mergeCell ref="J186:L186"/>
    <mergeCell ref="J187:L187"/>
    <mergeCell ref="J184:L184"/>
    <mergeCell ref="J185:L185"/>
    <mergeCell ref="J194:L194"/>
    <mergeCell ref="J195:L195"/>
    <mergeCell ref="J192:L192"/>
    <mergeCell ref="J193:L193"/>
    <mergeCell ref="J190:L190"/>
    <mergeCell ref="J191:L191"/>
    <mergeCell ref="J200:L200"/>
    <mergeCell ref="J201:L201"/>
    <mergeCell ref="J198:L198"/>
    <mergeCell ref="J199:L199"/>
    <mergeCell ref="J196:L196"/>
    <mergeCell ref="J197:L197"/>
    <mergeCell ref="J206:L206"/>
    <mergeCell ref="J207:L207"/>
    <mergeCell ref="J204:L204"/>
    <mergeCell ref="J205:L205"/>
    <mergeCell ref="J202:L202"/>
    <mergeCell ref="J203:L203"/>
    <mergeCell ref="J212:L212"/>
    <mergeCell ref="J213:L213"/>
    <mergeCell ref="J210:L210"/>
    <mergeCell ref="J211:L211"/>
    <mergeCell ref="J208:L208"/>
    <mergeCell ref="J209:L209"/>
    <mergeCell ref="J218:L218"/>
    <mergeCell ref="J219:L219"/>
    <mergeCell ref="J216:L216"/>
    <mergeCell ref="J217:L217"/>
    <mergeCell ref="J214:L214"/>
    <mergeCell ref="J215:L215"/>
    <mergeCell ref="J224:L224"/>
    <mergeCell ref="J225:L225"/>
    <mergeCell ref="J222:L222"/>
    <mergeCell ref="J223:L223"/>
    <mergeCell ref="J220:L220"/>
    <mergeCell ref="J221:L221"/>
    <mergeCell ref="J230:L230"/>
    <mergeCell ref="J231:L231"/>
    <mergeCell ref="J228:L228"/>
    <mergeCell ref="J229:L229"/>
    <mergeCell ref="J226:L226"/>
    <mergeCell ref="J227:L227"/>
    <mergeCell ref="J236:L236"/>
    <mergeCell ref="J237:L237"/>
    <mergeCell ref="J234:L234"/>
    <mergeCell ref="J235:L235"/>
    <mergeCell ref="J232:L232"/>
    <mergeCell ref="J233:L233"/>
    <mergeCell ref="J242:L242"/>
    <mergeCell ref="J243:L243"/>
    <mergeCell ref="J240:L240"/>
    <mergeCell ref="J241:L241"/>
    <mergeCell ref="J238:L238"/>
    <mergeCell ref="J239:L239"/>
    <mergeCell ref="J248:L248"/>
    <mergeCell ref="J249:L249"/>
    <mergeCell ref="J246:L246"/>
    <mergeCell ref="J247:L247"/>
    <mergeCell ref="J244:L244"/>
    <mergeCell ref="J245:L245"/>
    <mergeCell ref="J254:L254"/>
    <mergeCell ref="J255:L255"/>
    <mergeCell ref="J252:L252"/>
    <mergeCell ref="J253:L253"/>
    <mergeCell ref="J250:L250"/>
    <mergeCell ref="J251:L251"/>
    <mergeCell ref="J260:L260"/>
    <mergeCell ref="J261:L261"/>
    <mergeCell ref="J258:L258"/>
    <mergeCell ref="J259:L259"/>
    <mergeCell ref="J256:L256"/>
    <mergeCell ref="J257:L257"/>
    <mergeCell ref="J266:L266"/>
    <mergeCell ref="J267:L267"/>
    <mergeCell ref="J264:L264"/>
    <mergeCell ref="J265:L265"/>
    <mergeCell ref="J262:L262"/>
    <mergeCell ref="J263:L263"/>
    <mergeCell ref="J272:L272"/>
    <mergeCell ref="J273:L273"/>
    <mergeCell ref="J270:L270"/>
    <mergeCell ref="J271:L271"/>
    <mergeCell ref="J268:L268"/>
    <mergeCell ref="J269:L269"/>
    <mergeCell ref="J278:L278"/>
    <mergeCell ref="J279:L279"/>
    <mergeCell ref="J276:L276"/>
    <mergeCell ref="J277:L277"/>
    <mergeCell ref="J274:L274"/>
    <mergeCell ref="J275:L275"/>
    <mergeCell ref="J284:L284"/>
    <mergeCell ref="J285:L285"/>
    <mergeCell ref="J282:L282"/>
    <mergeCell ref="J283:L283"/>
    <mergeCell ref="J280:L280"/>
    <mergeCell ref="J281:L281"/>
    <mergeCell ref="J290:L290"/>
    <mergeCell ref="J291:L291"/>
    <mergeCell ref="J288:L288"/>
    <mergeCell ref="J289:L289"/>
    <mergeCell ref="J286:L286"/>
    <mergeCell ref="J287:L287"/>
    <mergeCell ref="J296:L296"/>
    <mergeCell ref="J297:L297"/>
    <mergeCell ref="J294:L294"/>
    <mergeCell ref="J295:L295"/>
    <mergeCell ref="J292:L292"/>
    <mergeCell ref="J293:L293"/>
    <mergeCell ref="J302:L302"/>
    <mergeCell ref="J303:L303"/>
    <mergeCell ref="J300:L300"/>
    <mergeCell ref="J301:L301"/>
    <mergeCell ref="J298:L298"/>
    <mergeCell ref="J299:L299"/>
    <mergeCell ref="J308:L308"/>
    <mergeCell ref="J309:L309"/>
    <mergeCell ref="J306:L306"/>
    <mergeCell ref="J307:L307"/>
    <mergeCell ref="J304:L304"/>
    <mergeCell ref="J305:L305"/>
    <mergeCell ref="J314:L314"/>
    <mergeCell ref="J315:L315"/>
    <mergeCell ref="J312:L312"/>
    <mergeCell ref="J313:L313"/>
    <mergeCell ref="J310:L310"/>
    <mergeCell ref="J311:L311"/>
    <mergeCell ref="J320:L320"/>
    <mergeCell ref="J321:L321"/>
    <mergeCell ref="J318:L318"/>
    <mergeCell ref="J319:L319"/>
    <mergeCell ref="J316:L316"/>
    <mergeCell ref="J317:L317"/>
    <mergeCell ref="J326:L326"/>
    <mergeCell ref="J327:L327"/>
    <mergeCell ref="J324:L324"/>
    <mergeCell ref="J325:L325"/>
    <mergeCell ref="J322:L322"/>
    <mergeCell ref="J323:L323"/>
    <mergeCell ref="J332:L332"/>
    <mergeCell ref="J333:L333"/>
    <mergeCell ref="J330:L330"/>
    <mergeCell ref="J331:L331"/>
    <mergeCell ref="J328:L328"/>
    <mergeCell ref="J329:L329"/>
    <mergeCell ref="J338:L338"/>
    <mergeCell ref="J339:L339"/>
    <mergeCell ref="J336:L336"/>
    <mergeCell ref="J337:L337"/>
    <mergeCell ref="J334:L334"/>
    <mergeCell ref="J335:L335"/>
    <mergeCell ref="J344:L344"/>
    <mergeCell ref="J345:L345"/>
    <mergeCell ref="J342:L342"/>
    <mergeCell ref="J343:L343"/>
    <mergeCell ref="J340:L340"/>
    <mergeCell ref="J341:L341"/>
    <mergeCell ref="J350:L350"/>
    <mergeCell ref="J351:L351"/>
    <mergeCell ref="J348:L348"/>
    <mergeCell ref="J349:L349"/>
    <mergeCell ref="J346:L346"/>
    <mergeCell ref="J347:L347"/>
    <mergeCell ref="J356:L356"/>
    <mergeCell ref="J357:L357"/>
    <mergeCell ref="J354:L354"/>
    <mergeCell ref="J355:L355"/>
    <mergeCell ref="J352:L352"/>
    <mergeCell ref="J353:L353"/>
    <mergeCell ref="J362:L362"/>
    <mergeCell ref="J363:L363"/>
    <mergeCell ref="J360:L360"/>
    <mergeCell ref="J361:L361"/>
    <mergeCell ref="J358:L358"/>
    <mergeCell ref="J359:L359"/>
    <mergeCell ref="J368:L368"/>
    <mergeCell ref="J369:L369"/>
    <mergeCell ref="J366:L366"/>
    <mergeCell ref="J367:L367"/>
    <mergeCell ref="J364:L364"/>
    <mergeCell ref="J365:L365"/>
    <mergeCell ref="J374:L374"/>
    <mergeCell ref="J375:L375"/>
    <mergeCell ref="J372:L372"/>
    <mergeCell ref="J373:L373"/>
    <mergeCell ref="J370:L370"/>
    <mergeCell ref="J371:L371"/>
    <mergeCell ref="J380:L380"/>
    <mergeCell ref="J381:L381"/>
    <mergeCell ref="J378:L378"/>
    <mergeCell ref="J379:L379"/>
    <mergeCell ref="J376:L376"/>
    <mergeCell ref="J377:L377"/>
    <mergeCell ref="J386:L386"/>
    <mergeCell ref="J387:L387"/>
    <mergeCell ref="J384:L384"/>
    <mergeCell ref="J385:L385"/>
    <mergeCell ref="J382:L382"/>
    <mergeCell ref="J383:L383"/>
    <mergeCell ref="J392:L392"/>
    <mergeCell ref="J393:L393"/>
    <mergeCell ref="J390:L390"/>
    <mergeCell ref="J391:L391"/>
    <mergeCell ref="J388:L388"/>
    <mergeCell ref="J389:L389"/>
    <mergeCell ref="J398:L398"/>
    <mergeCell ref="J399:L399"/>
    <mergeCell ref="J396:L396"/>
    <mergeCell ref="J397:L397"/>
    <mergeCell ref="J394:L394"/>
    <mergeCell ref="J395:L395"/>
    <mergeCell ref="J404:L404"/>
    <mergeCell ref="J405:L405"/>
    <mergeCell ref="J402:L402"/>
    <mergeCell ref="J403:L403"/>
    <mergeCell ref="J400:L400"/>
    <mergeCell ref="J401:L401"/>
    <mergeCell ref="J410:L410"/>
    <mergeCell ref="J411:L411"/>
    <mergeCell ref="J408:L408"/>
    <mergeCell ref="J409:L409"/>
    <mergeCell ref="J406:L406"/>
    <mergeCell ref="J407:L407"/>
    <mergeCell ref="J416:L416"/>
    <mergeCell ref="J417:L417"/>
    <mergeCell ref="J414:L414"/>
    <mergeCell ref="J415:L415"/>
    <mergeCell ref="J412:L412"/>
    <mergeCell ref="J413:L413"/>
    <mergeCell ref="J422:L422"/>
    <mergeCell ref="J423:L423"/>
    <mergeCell ref="J420:L420"/>
    <mergeCell ref="J421:L421"/>
    <mergeCell ref="J418:L418"/>
    <mergeCell ref="J419:L419"/>
    <mergeCell ref="J428:L428"/>
    <mergeCell ref="J429:L429"/>
    <mergeCell ref="J426:L426"/>
    <mergeCell ref="J427:L427"/>
    <mergeCell ref="J424:L424"/>
    <mergeCell ref="J425:L425"/>
    <mergeCell ref="J434:L434"/>
    <mergeCell ref="J435:L435"/>
    <mergeCell ref="J432:L432"/>
    <mergeCell ref="J433:L433"/>
    <mergeCell ref="J430:L430"/>
    <mergeCell ref="J431:L431"/>
    <mergeCell ref="J440:L440"/>
    <mergeCell ref="J441:L441"/>
    <mergeCell ref="J438:L438"/>
    <mergeCell ref="J439:L439"/>
    <mergeCell ref="J436:L436"/>
    <mergeCell ref="J437:L437"/>
    <mergeCell ref="J446:L446"/>
    <mergeCell ref="J447:L447"/>
    <mergeCell ref="J444:L444"/>
    <mergeCell ref="J445:L445"/>
    <mergeCell ref="J442:L442"/>
    <mergeCell ref="J443:L443"/>
    <mergeCell ref="J452:L452"/>
    <mergeCell ref="J453:L453"/>
    <mergeCell ref="J450:L450"/>
    <mergeCell ref="J451:L451"/>
    <mergeCell ref="J448:L448"/>
    <mergeCell ref="J449:L449"/>
    <mergeCell ref="J458:L458"/>
    <mergeCell ref="J459:L459"/>
    <mergeCell ref="J456:L456"/>
    <mergeCell ref="J457:L457"/>
    <mergeCell ref="J454:L454"/>
    <mergeCell ref="J455:L455"/>
    <mergeCell ref="J464:L464"/>
    <mergeCell ref="J465:L465"/>
    <mergeCell ref="J462:L462"/>
    <mergeCell ref="J463:L463"/>
    <mergeCell ref="J460:L460"/>
    <mergeCell ref="J461:L461"/>
    <mergeCell ref="J470:L470"/>
    <mergeCell ref="J471:L471"/>
    <mergeCell ref="J468:L468"/>
    <mergeCell ref="J469:L469"/>
    <mergeCell ref="J466:L466"/>
    <mergeCell ref="J467:L467"/>
    <mergeCell ref="J476:L476"/>
    <mergeCell ref="J477:L477"/>
    <mergeCell ref="J474:L474"/>
    <mergeCell ref="J475:L475"/>
    <mergeCell ref="J472:L472"/>
    <mergeCell ref="J473:L473"/>
    <mergeCell ref="J482:L482"/>
    <mergeCell ref="J483:L483"/>
    <mergeCell ref="J480:L480"/>
    <mergeCell ref="J481:L481"/>
    <mergeCell ref="J478:L478"/>
    <mergeCell ref="J479:L479"/>
    <mergeCell ref="J488:L488"/>
    <mergeCell ref="J489:L489"/>
    <mergeCell ref="J486:L486"/>
    <mergeCell ref="J487:L487"/>
    <mergeCell ref="J484:L484"/>
    <mergeCell ref="J485:L485"/>
    <mergeCell ref="J494:L494"/>
    <mergeCell ref="J495:L495"/>
    <mergeCell ref="J492:L492"/>
    <mergeCell ref="J493:L493"/>
    <mergeCell ref="J490:L490"/>
    <mergeCell ref="J491:L491"/>
    <mergeCell ref="J500:L500"/>
    <mergeCell ref="J501:L501"/>
    <mergeCell ref="J498:L498"/>
    <mergeCell ref="J499:L499"/>
    <mergeCell ref="J496:L496"/>
    <mergeCell ref="J497:L497"/>
    <mergeCell ref="J506:L506"/>
    <mergeCell ref="J507:L507"/>
    <mergeCell ref="J504:L504"/>
    <mergeCell ref="J505:L505"/>
    <mergeCell ref="J502:L502"/>
    <mergeCell ref="J503:L503"/>
    <mergeCell ref="J512:L512"/>
    <mergeCell ref="J513:L513"/>
    <mergeCell ref="J510:L510"/>
    <mergeCell ref="J511:L511"/>
    <mergeCell ref="J508:L508"/>
    <mergeCell ref="J509:L509"/>
    <mergeCell ref="J518:L518"/>
    <mergeCell ref="J519:L519"/>
    <mergeCell ref="J516:L516"/>
    <mergeCell ref="J517:L517"/>
    <mergeCell ref="J514:L514"/>
    <mergeCell ref="J515:L515"/>
    <mergeCell ref="J524:L524"/>
    <mergeCell ref="J525:L525"/>
    <mergeCell ref="J522:L522"/>
    <mergeCell ref="J523:L523"/>
    <mergeCell ref="J520:L520"/>
    <mergeCell ref="J521:L521"/>
    <mergeCell ref="J530:L530"/>
    <mergeCell ref="J531:L531"/>
    <mergeCell ref="J528:L528"/>
    <mergeCell ref="J529:L529"/>
    <mergeCell ref="J526:L526"/>
    <mergeCell ref="J527:L527"/>
    <mergeCell ref="J536:L536"/>
    <mergeCell ref="J537:L537"/>
    <mergeCell ref="J534:L534"/>
    <mergeCell ref="J535:L535"/>
    <mergeCell ref="J532:L532"/>
    <mergeCell ref="J533:L533"/>
    <mergeCell ref="J542:L542"/>
    <mergeCell ref="J543:L543"/>
    <mergeCell ref="J540:L540"/>
    <mergeCell ref="J541:L541"/>
    <mergeCell ref="J538:L538"/>
    <mergeCell ref="J539:L539"/>
    <mergeCell ref="J548:L548"/>
    <mergeCell ref="J549:L549"/>
    <mergeCell ref="J546:L546"/>
    <mergeCell ref="J547:L547"/>
    <mergeCell ref="J544:L544"/>
    <mergeCell ref="J545:L545"/>
    <mergeCell ref="J554:L554"/>
    <mergeCell ref="J555:L555"/>
    <mergeCell ref="J552:L552"/>
    <mergeCell ref="J553:L553"/>
    <mergeCell ref="J550:L550"/>
    <mergeCell ref="J551:L551"/>
    <mergeCell ref="J560:L560"/>
    <mergeCell ref="J561:L561"/>
    <mergeCell ref="J558:L558"/>
    <mergeCell ref="J559:L559"/>
    <mergeCell ref="J556:L556"/>
    <mergeCell ref="J557:L557"/>
    <mergeCell ref="J566:L566"/>
    <mergeCell ref="J567:L567"/>
    <mergeCell ref="J564:L564"/>
    <mergeCell ref="J565:L565"/>
    <mergeCell ref="J562:L562"/>
    <mergeCell ref="J563:L563"/>
    <mergeCell ref="J572:L572"/>
    <mergeCell ref="J573:L573"/>
    <mergeCell ref="J570:L570"/>
    <mergeCell ref="J571:L571"/>
    <mergeCell ref="J568:L568"/>
    <mergeCell ref="J569:L569"/>
    <mergeCell ref="J578:L578"/>
    <mergeCell ref="J579:L579"/>
    <mergeCell ref="J576:L576"/>
    <mergeCell ref="J577:L577"/>
    <mergeCell ref="J574:L574"/>
    <mergeCell ref="J575:L575"/>
    <mergeCell ref="J584:L584"/>
    <mergeCell ref="J585:L585"/>
    <mergeCell ref="J582:L582"/>
    <mergeCell ref="J583:L583"/>
    <mergeCell ref="J580:L580"/>
    <mergeCell ref="J581:L581"/>
    <mergeCell ref="J590:L590"/>
    <mergeCell ref="J591:L591"/>
    <mergeCell ref="J588:L588"/>
    <mergeCell ref="J589:L589"/>
    <mergeCell ref="J586:L586"/>
    <mergeCell ref="J587:L587"/>
    <mergeCell ref="J596:L596"/>
    <mergeCell ref="J597:L597"/>
    <mergeCell ref="J594:L594"/>
    <mergeCell ref="J595:L595"/>
    <mergeCell ref="J592:L592"/>
    <mergeCell ref="J593:L593"/>
    <mergeCell ref="J602:L602"/>
    <mergeCell ref="J603:L603"/>
    <mergeCell ref="J600:L600"/>
    <mergeCell ref="J601:L601"/>
    <mergeCell ref="J598:L598"/>
    <mergeCell ref="J599:L599"/>
    <mergeCell ref="J608:L608"/>
    <mergeCell ref="J609:L609"/>
    <mergeCell ref="J606:L606"/>
    <mergeCell ref="J607:L607"/>
    <mergeCell ref="J604:L604"/>
    <mergeCell ref="J605:L605"/>
    <mergeCell ref="J614:L614"/>
    <mergeCell ref="J615:L615"/>
    <mergeCell ref="J612:L612"/>
    <mergeCell ref="J613:L613"/>
    <mergeCell ref="J610:L610"/>
    <mergeCell ref="J611:L611"/>
    <mergeCell ref="J620:L620"/>
    <mergeCell ref="J621:L621"/>
    <mergeCell ref="J618:L618"/>
    <mergeCell ref="J619:L619"/>
    <mergeCell ref="J616:L616"/>
    <mergeCell ref="J617:L617"/>
    <mergeCell ref="J626:L626"/>
    <mergeCell ref="J627:L627"/>
    <mergeCell ref="J624:L624"/>
    <mergeCell ref="J625:L625"/>
    <mergeCell ref="J622:L622"/>
    <mergeCell ref="J623:L623"/>
    <mergeCell ref="J632:L632"/>
    <mergeCell ref="J633:L633"/>
    <mergeCell ref="J630:L630"/>
    <mergeCell ref="J631:L631"/>
    <mergeCell ref="J628:L628"/>
    <mergeCell ref="J629:L629"/>
    <mergeCell ref="J638:L638"/>
    <mergeCell ref="J639:L639"/>
    <mergeCell ref="J636:L636"/>
    <mergeCell ref="J637:L637"/>
    <mergeCell ref="J634:L634"/>
    <mergeCell ref="J635:L635"/>
    <mergeCell ref="J644:L644"/>
    <mergeCell ref="J645:L645"/>
    <mergeCell ref="J642:L642"/>
    <mergeCell ref="J643:L643"/>
    <mergeCell ref="J640:L640"/>
    <mergeCell ref="J641:L641"/>
    <mergeCell ref="J650:L650"/>
    <mergeCell ref="J651:L651"/>
    <mergeCell ref="J648:L648"/>
    <mergeCell ref="J649:L649"/>
    <mergeCell ref="J646:L646"/>
    <mergeCell ref="J647:L647"/>
    <mergeCell ref="J656:L656"/>
    <mergeCell ref="J657:L657"/>
    <mergeCell ref="J654:L654"/>
    <mergeCell ref="J655:L655"/>
    <mergeCell ref="J652:L652"/>
    <mergeCell ref="J653:L653"/>
    <mergeCell ref="J662:L662"/>
    <mergeCell ref="J663:L663"/>
    <mergeCell ref="J660:L660"/>
    <mergeCell ref="J661:L661"/>
    <mergeCell ref="J658:L658"/>
    <mergeCell ref="J659:L659"/>
    <mergeCell ref="J668:L668"/>
    <mergeCell ref="J669:L669"/>
    <mergeCell ref="J666:L666"/>
    <mergeCell ref="J667:L667"/>
    <mergeCell ref="J664:L664"/>
    <mergeCell ref="J665:L665"/>
    <mergeCell ref="J674:L674"/>
    <mergeCell ref="J675:L675"/>
    <mergeCell ref="J672:L672"/>
    <mergeCell ref="J673:L673"/>
    <mergeCell ref="J670:L670"/>
    <mergeCell ref="J671:L671"/>
    <mergeCell ref="J680:L680"/>
    <mergeCell ref="J681:L681"/>
    <mergeCell ref="J678:L678"/>
    <mergeCell ref="J679:L679"/>
    <mergeCell ref="J676:L676"/>
    <mergeCell ref="J677:L677"/>
    <mergeCell ref="J686:L686"/>
    <mergeCell ref="J687:L687"/>
    <mergeCell ref="J684:L684"/>
    <mergeCell ref="J685:L685"/>
    <mergeCell ref="J682:L682"/>
    <mergeCell ref="J683:L683"/>
    <mergeCell ref="D4:G4"/>
    <mergeCell ref="D5:G5"/>
    <mergeCell ref="J688:L688"/>
    <mergeCell ref="C7:C9"/>
    <mergeCell ref="D7:D9"/>
    <mergeCell ref="E7:E9"/>
    <mergeCell ref="F7:F9"/>
    <mergeCell ref="G7:G9"/>
    <mergeCell ref="H7:H9"/>
    <mergeCell ref="I7:I9"/>
  </mergeCells>
  <pageMargins left="0.70833333333333337" right="0.70833333333333337" top="0.74791666666666667" bottom="0.74791666666666667" header="0.51180555555555551" footer="0.51180555555555551"/>
  <pageSetup scale="48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13</vt:i4>
      </vt:variant>
    </vt:vector>
  </HeadingPairs>
  <TitlesOfParts>
    <vt:vector size="18" baseType="lpstr">
      <vt:lpstr>2015</vt:lpstr>
      <vt:lpstr>2016</vt:lpstr>
      <vt:lpstr>2017</vt:lpstr>
      <vt:lpstr>2018</vt:lpstr>
      <vt:lpstr>2019</vt:lpstr>
      <vt:lpstr>'2015'!_xlnm__FilterDatabase</vt:lpstr>
      <vt:lpstr>'2016'!_xlnm__FilterDatabase</vt:lpstr>
      <vt:lpstr>'2017'!_xlnm__FilterDatabase</vt:lpstr>
      <vt:lpstr>'2018'!_xlnm__FilterDatabase</vt:lpstr>
      <vt:lpstr>'2019'!_xlnm__FilterDatabase</vt:lpstr>
      <vt:lpstr>'2015'!Excel_BuiltIn__FilterDatabase</vt:lpstr>
      <vt:lpstr>'2016'!Excel_BuiltIn__FilterDatabase</vt:lpstr>
      <vt:lpstr>'2017'!Excel_BuiltIn__FilterDatabase</vt:lpstr>
      <vt:lpstr>'2015'!Títulos_a_imprimir</vt:lpstr>
      <vt:lpstr>'2016'!Títulos_a_imprimir</vt:lpstr>
      <vt:lpstr>'2017'!Títulos_a_imprimir</vt:lpstr>
      <vt:lpstr>'2018'!Títulos_a_imprimir</vt:lpstr>
      <vt:lpstr>'2019'!Títulos_a_imprimir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Sánchez Hernández</dc:creator>
  <cp:lastModifiedBy>Marycarmen</cp:lastModifiedBy>
  <cp:revision>59</cp:revision>
  <cp:lastPrinted>2018-08-07T17:29:14Z</cp:lastPrinted>
  <dcterms:created xsi:type="dcterms:W3CDTF">2014-04-04T00:28:21Z</dcterms:created>
  <dcterms:modified xsi:type="dcterms:W3CDTF">2019-08-12T18:40:31Z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